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apple/Downloads/"/>
    </mc:Choice>
  </mc:AlternateContent>
  <xr:revisionPtr revIDLastSave="0" documentId="13_ncr:1_{9F2EF82D-2305-6D40-8DEC-519DA20BE36B}" xr6:coauthVersionLast="47" xr6:coauthVersionMax="47" xr10:uidLastSave="{00000000-0000-0000-0000-000000000000}"/>
  <bookViews>
    <workbookView xWindow="0" yWindow="0" windowWidth="28800" windowHeight="18000" activeTab="2" xr2:uid="{00000000-000D-0000-FFFF-FFFF00000000}"/>
  </bookViews>
  <sheets>
    <sheet name="orders" sheetId="17" r:id="rId1"/>
    <sheet name="Total Sales Sheet" sheetId="18" r:id="rId2"/>
    <sheet name="Dashboard" sheetId="22" r:id="rId3"/>
    <sheet name="Country" sheetId="20" r:id="rId4"/>
    <sheet name="Top 5 Customers" sheetId="21" r:id="rId5"/>
    <sheet name="customers" sheetId="13" r:id="rId6"/>
    <sheet name="products" sheetId="2" r:id="rId7"/>
  </sheets>
  <definedNames>
    <definedName name="_xlnm._FilterDatabase" localSheetId="0" hidden="1">orders!$A$1:$P$1001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O3" i="17"/>
  <c r="P3" i="17" s="1"/>
  <c r="O4" i="17"/>
  <c r="P4" i="17" s="1"/>
  <c r="O5" i="17"/>
  <c r="P5" i="17" s="1"/>
  <c r="O6" i="17"/>
  <c r="P6" i="17" s="1"/>
  <c r="O7" i="17"/>
  <c r="P7" i="17" s="1"/>
  <c r="O8" i="17"/>
  <c r="P8" i="17" s="1"/>
  <c r="O9" i="17"/>
  <c r="P9" i="17" s="1"/>
  <c r="O10" i="17"/>
  <c r="P10" i="17" s="1"/>
  <c r="O11" i="17"/>
  <c r="P11" i="17" s="1"/>
  <c r="O12" i="17"/>
  <c r="P12" i="17" s="1"/>
  <c r="O13" i="17"/>
  <c r="P13" i="17" s="1"/>
  <c r="O14" i="17"/>
  <c r="P14" i="17" s="1"/>
  <c r="O15" i="17"/>
  <c r="P15" i="17" s="1"/>
  <c r="O16" i="17"/>
  <c r="P16" i="17" s="1"/>
  <c r="O17" i="17"/>
  <c r="P17" i="17" s="1"/>
  <c r="O18" i="17"/>
  <c r="P18" i="17" s="1"/>
  <c r="O19" i="17"/>
  <c r="P19" i="17" s="1"/>
  <c r="O20" i="17"/>
  <c r="P20" i="17" s="1"/>
  <c r="O21" i="17"/>
  <c r="P21" i="17" s="1"/>
  <c r="O22" i="17"/>
  <c r="P22" i="17" s="1"/>
  <c r="O23" i="17"/>
  <c r="P23" i="17" s="1"/>
  <c r="O24" i="17"/>
  <c r="P24" i="17" s="1"/>
  <c r="O25" i="17"/>
  <c r="P25" i="17" s="1"/>
  <c r="O26" i="17"/>
  <c r="P26" i="17" s="1"/>
  <c r="O27" i="17"/>
  <c r="P27" i="17" s="1"/>
  <c r="O28" i="17"/>
  <c r="P28" i="17" s="1"/>
  <c r="O29" i="17"/>
  <c r="P29" i="17" s="1"/>
  <c r="O30" i="17"/>
  <c r="P30" i="17" s="1"/>
  <c r="O31" i="17"/>
  <c r="P31" i="17" s="1"/>
  <c r="O32" i="17"/>
  <c r="P32" i="17" s="1"/>
  <c r="O33" i="17"/>
  <c r="P33" i="17" s="1"/>
  <c r="O34" i="17"/>
  <c r="P34" i="17" s="1"/>
  <c r="O35" i="17"/>
  <c r="P35" i="17" s="1"/>
  <c r="O36" i="17"/>
  <c r="P36" i="17" s="1"/>
  <c r="O37" i="17"/>
  <c r="P37" i="17" s="1"/>
  <c r="O38" i="17"/>
  <c r="P38" i="17" s="1"/>
  <c r="O39" i="17"/>
  <c r="P39" i="17" s="1"/>
  <c r="O40" i="17"/>
  <c r="P40" i="17" s="1"/>
  <c r="O41" i="17"/>
  <c r="P41" i="17" s="1"/>
  <c r="O42" i="17"/>
  <c r="P42" i="17" s="1"/>
  <c r="O43" i="17"/>
  <c r="P43" i="17" s="1"/>
  <c r="O44" i="17"/>
  <c r="P44" i="17" s="1"/>
  <c r="O45" i="17"/>
  <c r="P45" i="17" s="1"/>
  <c r="O46" i="17"/>
  <c r="P46" i="17" s="1"/>
  <c r="O47" i="17"/>
  <c r="P47" i="17" s="1"/>
  <c r="O48" i="17"/>
  <c r="P48" i="17" s="1"/>
  <c r="O49" i="17"/>
  <c r="P49" i="17" s="1"/>
  <c r="O50" i="17"/>
  <c r="P50" i="17" s="1"/>
  <c r="O51" i="17"/>
  <c r="P51" i="17" s="1"/>
  <c r="O52" i="17"/>
  <c r="P52" i="17" s="1"/>
  <c r="O53" i="17"/>
  <c r="P53" i="17" s="1"/>
  <c r="O54" i="17"/>
  <c r="P54" i="17" s="1"/>
  <c r="O55" i="17"/>
  <c r="P55" i="17" s="1"/>
  <c r="O56" i="17"/>
  <c r="P56" i="17" s="1"/>
  <c r="O57" i="17"/>
  <c r="P57" i="17" s="1"/>
  <c r="O58" i="17"/>
  <c r="P58" i="17" s="1"/>
  <c r="O59" i="17"/>
  <c r="P59" i="17" s="1"/>
  <c r="O60" i="17"/>
  <c r="P60" i="17" s="1"/>
  <c r="O61" i="17"/>
  <c r="P61" i="17" s="1"/>
  <c r="O62" i="17"/>
  <c r="P62" i="17" s="1"/>
  <c r="O63" i="17"/>
  <c r="P63" i="17" s="1"/>
  <c r="O64" i="17"/>
  <c r="P64" i="17" s="1"/>
  <c r="O65" i="17"/>
  <c r="P65" i="17" s="1"/>
  <c r="O66" i="17"/>
  <c r="P66" i="17" s="1"/>
  <c r="O67" i="17"/>
  <c r="P67" i="17" s="1"/>
  <c r="O68" i="17"/>
  <c r="P68" i="17" s="1"/>
  <c r="O69" i="17"/>
  <c r="P69" i="17" s="1"/>
  <c r="O70" i="17"/>
  <c r="P70" i="17" s="1"/>
  <c r="O71" i="17"/>
  <c r="P71" i="17" s="1"/>
  <c r="O72" i="17"/>
  <c r="P72" i="17" s="1"/>
  <c r="O73" i="17"/>
  <c r="P73" i="17" s="1"/>
  <c r="O74" i="17"/>
  <c r="P74" i="17" s="1"/>
  <c r="O75" i="17"/>
  <c r="P75" i="17" s="1"/>
  <c r="O76" i="17"/>
  <c r="P76" i="17" s="1"/>
  <c r="O77" i="17"/>
  <c r="P77" i="17" s="1"/>
  <c r="O78" i="17"/>
  <c r="P78" i="17" s="1"/>
  <c r="O79" i="17"/>
  <c r="P79" i="17" s="1"/>
  <c r="O80" i="17"/>
  <c r="P80" i="17" s="1"/>
  <c r="O81" i="17"/>
  <c r="P81" i="17" s="1"/>
  <c r="O82" i="17"/>
  <c r="P82" i="17" s="1"/>
  <c r="O83" i="17"/>
  <c r="P83" i="17" s="1"/>
  <c r="O84" i="17"/>
  <c r="P84" i="17" s="1"/>
  <c r="O85" i="17"/>
  <c r="P85" i="17" s="1"/>
  <c r="O86" i="17"/>
  <c r="P86" i="17" s="1"/>
  <c r="O87" i="17"/>
  <c r="P87" i="17" s="1"/>
  <c r="O88" i="17"/>
  <c r="P88" i="17" s="1"/>
  <c r="O89" i="17"/>
  <c r="P89" i="17" s="1"/>
  <c r="O90" i="17"/>
  <c r="P90" i="17" s="1"/>
  <c r="O91" i="17"/>
  <c r="P91" i="17" s="1"/>
  <c r="O92" i="17"/>
  <c r="P92" i="17" s="1"/>
  <c r="O93" i="17"/>
  <c r="P93" i="17" s="1"/>
  <c r="O94" i="17"/>
  <c r="P94" i="17" s="1"/>
  <c r="O95" i="17"/>
  <c r="P95" i="17" s="1"/>
  <c r="O96" i="17"/>
  <c r="P96" i="17" s="1"/>
  <c r="O97" i="17"/>
  <c r="P97" i="17" s="1"/>
  <c r="O98" i="17"/>
  <c r="P98" i="17" s="1"/>
  <c r="O99" i="17"/>
  <c r="P99" i="17" s="1"/>
  <c r="O100" i="17"/>
  <c r="P100" i="17" s="1"/>
  <c r="O101" i="17"/>
  <c r="P101" i="17" s="1"/>
  <c r="O102" i="17"/>
  <c r="P102" i="17" s="1"/>
  <c r="O103" i="17"/>
  <c r="P103" i="17" s="1"/>
  <c r="O104" i="17"/>
  <c r="P104" i="17" s="1"/>
  <c r="O105" i="17"/>
  <c r="P105" i="17" s="1"/>
  <c r="O106" i="17"/>
  <c r="P106" i="17" s="1"/>
  <c r="O107" i="17"/>
  <c r="P107" i="17" s="1"/>
  <c r="O108" i="17"/>
  <c r="P108" i="17" s="1"/>
  <c r="O109" i="17"/>
  <c r="P109" i="17" s="1"/>
  <c r="O110" i="17"/>
  <c r="P110" i="17" s="1"/>
  <c r="O111" i="17"/>
  <c r="P111" i="17" s="1"/>
  <c r="O112" i="17"/>
  <c r="P112" i="17" s="1"/>
  <c r="O113" i="17"/>
  <c r="P113" i="17" s="1"/>
  <c r="O114" i="17"/>
  <c r="P114" i="17" s="1"/>
  <c r="O115" i="17"/>
  <c r="P115" i="17" s="1"/>
  <c r="O116" i="17"/>
  <c r="P116" i="17" s="1"/>
  <c r="O117" i="17"/>
  <c r="P117" i="17" s="1"/>
  <c r="O118" i="17"/>
  <c r="P118" i="17" s="1"/>
  <c r="O119" i="17"/>
  <c r="P119" i="17" s="1"/>
  <c r="O120" i="17"/>
  <c r="P120" i="17" s="1"/>
  <c r="O121" i="17"/>
  <c r="P121" i="17" s="1"/>
  <c r="O122" i="17"/>
  <c r="P122" i="17" s="1"/>
  <c r="O123" i="17"/>
  <c r="P123" i="17" s="1"/>
  <c r="O124" i="17"/>
  <c r="P124" i="17" s="1"/>
  <c r="O125" i="17"/>
  <c r="P125" i="17" s="1"/>
  <c r="O126" i="17"/>
  <c r="P126" i="17" s="1"/>
  <c r="O127" i="17"/>
  <c r="P127" i="17" s="1"/>
  <c r="O128" i="17"/>
  <c r="P128" i="17" s="1"/>
  <c r="O129" i="17"/>
  <c r="P129" i="17" s="1"/>
  <c r="O130" i="17"/>
  <c r="P130" i="17" s="1"/>
  <c r="O131" i="17"/>
  <c r="P131" i="17" s="1"/>
  <c r="O132" i="17"/>
  <c r="P132" i="17" s="1"/>
  <c r="O133" i="17"/>
  <c r="P133" i="17" s="1"/>
  <c r="O134" i="17"/>
  <c r="P134" i="17" s="1"/>
  <c r="O135" i="17"/>
  <c r="P135" i="17" s="1"/>
  <c r="O136" i="17"/>
  <c r="P136" i="17" s="1"/>
  <c r="O137" i="17"/>
  <c r="P137" i="17" s="1"/>
  <c r="O138" i="17"/>
  <c r="P138" i="17" s="1"/>
  <c r="O139" i="17"/>
  <c r="P139" i="17" s="1"/>
  <c r="O140" i="17"/>
  <c r="P140" i="17" s="1"/>
  <c r="O141" i="17"/>
  <c r="P141" i="17" s="1"/>
  <c r="O142" i="17"/>
  <c r="P142" i="17" s="1"/>
  <c r="O143" i="17"/>
  <c r="P143" i="17" s="1"/>
  <c r="O144" i="17"/>
  <c r="P144" i="17" s="1"/>
  <c r="O145" i="17"/>
  <c r="P145" i="17" s="1"/>
  <c r="O146" i="17"/>
  <c r="P146" i="17" s="1"/>
  <c r="O147" i="17"/>
  <c r="P147" i="17" s="1"/>
  <c r="O148" i="17"/>
  <c r="P148" i="17" s="1"/>
  <c r="O149" i="17"/>
  <c r="P149" i="17" s="1"/>
  <c r="O150" i="17"/>
  <c r="P150" i="17" s="1"/>
  <c r="O151" i="17"/>
  <c r="P151" i="17" s="1"/>
  <c r="O152" i="17"/>
  <c r="P152" i="17" s="1"/>
  <c r="O153" i="17"/>
  <c r="P153" i="17" s="1"/>
  <c r="O154" i="17"/>
  <c r="P154" i="17" s="1"/>
  <c r="O155" i="17"/>
  <c r="P155" i="17" s="1"/>
  <c r="O156" i="17"/>
  <c r="P156" i="17" s="1"/>
  <c r="O157" i="17"/>
  <c r="P157" i="17" s="1"/>
  <c r="O158" i="17"/>
  <c r="P158" i="17" s="1"/>
  <c r="O159" i="17"/>
  <c r="P159" i="17" s="1"/>
  <c r="O160" i="17"/>
  <c r="P160" i="17" s="1"/>
  <c r="O161" i="17"/>
  <c r="P161" i="17" s="1"/>
  <c r="O162" i="17"/>
  <c r="P162" i="17" s="1"/>
  <c r="O163" i="17"/>
  <c r="P163" i="17" s="1"/>
  <c r="O164" i="17"/>
  <c r="P164" i="17" s="1"/>
  <c r="O165" i="17"/>
  <c r="P165" i="17" s="1"/>
  <c r="O166" i="17"/>
  <c r="P166" i="17" s="1"/>
  <c r="O167" i="17"/>
  <c r="P167" i="17" s="1"/>
  <c r="O168" i="17"/>
  <c r="P168" i="17" s="1"/>
  <c r="O169" i="17"/>
  <c r="P169" i="17" s="1"/>
  <c r="O170" i="17"/>
  <c r="P170" i="17" s="1"/>
  <c r="O171" i="17"/>
  <c r="P171" i="17" s="1"/>
  <c r="O172" i="17"/>
  <c r="P172" i="17" s="1"/>
  <c r="O173" i="17"/>
  <c r="P173" i="17" s="1"/>
  <c r="O174" i="17"/>
  <c r="P174" i="17" s="1"/>
  <c r="O175" i="17"/>
  <c r="P175" i="17" s="1"/>
  <c r="O176" i="17"/>
  <c r="P176" i="17" s="1"/>
  <c r="O177" i="17"/>
  <c r="P177" i="17" s="1"/>
  <c r="O178" i="17"/>
  <c r="P178" i="17" s="1"/>
  <c r="O179" i="17"/>
  <c r="P179" i="17" s="1"/>
  <c r="O180" i="17"/>
  <c r="P180" i="17" s="1"/>
  <c r="O181" i="17"/>
  <c r="P181" i="17" s="1"/>
  <c r="O182" i="17"/>
  <c r="P182" i="17" s="1"/>
  <c r="O183" i="17"/>
  <c r="P183" i="17" s="1"/>
  <c r="O184" i="17"/>
  <c r="P184" i="17" s="1"/>
  <c r="O185" i="17"/>
  <c r="P185" i="17" s="1"/>
  <c r="O186" i="17"/>
  <c r="P186" i="17" s="1"/>
  <c r="O187" i="17"/>
  <c r="P187" i="17" s="1"/>
  <c r="O188" i="17"/>
  <c r="P188" i="17" s="1"/>
  <c r="O189" i="17"/>
  <c r="P189" i="17" s="1"/>
  <c r="O190" i="17"/>
  <c r="P190" i="17" s="1"/>
  <c r="O191" i="17"/>
  <c r="P191" i="17" s="1"/>
  <c r="O192" i="17"/>
  <c r="P192" i="17" s="1"/>
  <c r="O193" i="17"/>
  <c r="P193" i="17" s="1"/>
  <c r="O194" i="17"/>
  <c r="P194" i="17" s="1"/>
  <c r="O195" i="17"/>
  <c r="P195" i="17" s="1"/>
  <c r="O196" i="17"/>
  <c r="P196" i="17" s="1"/>
  <c r="O197" i="17"/>
  <c r="P197" i="17" s="1"/>
  <c r="O198" i="17"/>
  <c r="P198" i="17" s="1"/>
  <c r="O199" i="17"/>
  <c r="P199" i="17" s="1"/>
  <c r="O200" i="17"/>
  <c r="P200" i="17" s="1"/>
  <c r="O201" i="17"/>
  <c r="P201" i="17" s="1"/>
  <c r="O202" i="17"/>
  <c r="P202" i="17" s="1"/>
  <c r="O203" i="17"/>
  <c r="P203" i="17" s="1"/>
  <c r="O204" i="17"/>
  <c r="P204" i="17" s="1"/>
  <c r="O205" i="17"/>
  <c r="P205" i="17" s="1"/>
  <c r="O206" i="17"/>
  <c r="P206" i="17" s="1"/>
  <c r="O207" i="17"/>
  <c r="P207" i="17" s="1"/>
  <c r="O208" i="17"/>
  <c r="P208" i="17" s="1"/>
  <c r="O209" i="17"/>
  <c r="P209" i="17" s="1"/>
  <c r="O210" i="17"/>
  <c r="P210" i="17" s="1"/>
  <c r="O211" i="17"/>
  <c r="P211" i="17" s="1"/>
  <c r="O212" i="17"/>
  <c r="P212" i="17" s="1"/>
  <c r="O213" i="17"/>
  <c r="P213" i="17" s="1"/>
  <c r="O214" i="17"/>
  <c r="P214" i="17" s="1"/>
  <c r="O215" i="17"/>
  <c r="P215" i="17" s="1"/>
  <c r="O216" i="17"/>
  <c r="P216" i="17" s="1"/>
  <c r="O217" i="17"/>
  <c r="P217" i="17" s="1"/>
  <c r="O218" i="17"/>
  <c r="P218" i="17" s="1"/>
  <c r="O219" i="17"/>
  <c r="P219" i="17" s="1"/>
  <c r="O220" i="17"/>
  <c r="P220" i="17" s="1"/>
  <c r="O221" i="17"/>
  <c r="P221" i="17" s="1"/>
  <c r="O222" i="17"/>
  <c r="P222" i="17" s="1"/>
  <c r="O223" i="17"/>
  <c r="P223" i="17" s="1"/>
  <c r="O224" i="17"/>
  <c r="P224" i="17" s="1"/>
  <c r="O225" i="17"/>
  <c r="P225" i="17" s="1"/>
  <c r="O226" i="17"/>
  <c r="P226" i="17" s="1"/>
  <c r="O227" i="17"/>
  <c r="P227" i="17" s="1"/>
  <c r="O228" i="17"/>
  <c r="P228" i="17" s="1"/>
  <c r="O229" i="17"/>
  <c r="P229" i="17" s="1"/>
  <c r="O230" i="17"/>
  <c r="P230" i="17" s="1"/>
  <c r="O231" i="17"/>
  <c r="P231" i="17" s="1"/>
  <c r="O232" i="17"/>
  <c r="P232" i="17" s="1"/>
  <c r="O233" i="17"/>
  <c r="P233" i="17" s="1"/>
  <c r="O234" i="17"/>
  <c r="P234" i="17" s="1"/>
  <c r="O235" i="17"/>
  <c r="P235" i="17" s="1"/>
  <c r="O236" i="17"/>
  <c r="P236" i="17" s="1"/>
  <c r="O237" i="17"/>
  <c r="P237" i="17" s="1"/>
  <c r="O238" i="17"/>
  <c r="P238" i="17" s="1"/>
  <c r="O239" i="17"/>
  <c r="P239" i="17" s="1"/>
  <c r="O240" i="17"/>
  <c r="P240" i="17" s="1"/>
  <c r="O241" i="17"/>
  <c r="P241" i="17" s="1"/>
  <c r="O242" i="17"/>
  <c r="P242" i="17" s="1"/>
  <c r="O243" i="17"/>
  <c r="P243" i="17" s="1"/>
  <c r="O244" i="17"/>
  <c r="P244" i="17" s="1"/>
  <c r="O245" i="17"/>
  <c r="P245" i="17" s="1"/>
  <c r="O246" i="17"/>
  <c r="P246" i="17" s="1"/>
  <c r="O247" i="17"/>
  <c r="P247" i="17" s="1"/>
  <c r="O248" i="17"/>
  <c r="P248" i="17" s="1"/>
  <c r="O249" i="17"/>
  <c r="P249" i="17" s="1"/>
  <c r="O250" i="17"/>
  <c r="P250" i="17" s="1"/>
  <c r="O251" i="17"/>
  <c r="P251" i="17" s="1"/>
  <c r="O252" i="17"/>
  <c r="P252" i="17" s="1"/>
  <c r="O253" i="17"/>
  <c r="P253" i="17" s="1"/>
  <c r="O254" i="17"/>
  <c r="P254" i="17" s="1"/>
  <c r="O255" i="17"/>
  <c r="P255" i="17" s="1"/>
  <c r="O256" i="17"/>
  <c r="P256" i="17" s="1"/>
  <c r="O257" i="17"/>
  <c r="P257" i="17" s="1"/>
  <c r="O258" i="17"/>
  <c r="P258" i="17" s="1"/>
  <c r="O259" i="17"/>
  <c r="P259" i="17" s="1"/>
  <c r="O260" i="17"/>
  <c r="P260" i="17" s="1"/>
  <c r="O261" i="17"/>
  <c r="P261" i="17" s="1"/>
  <c r="O262" i="17"/>
  <c r="P262" i="17" s="1"/>
  <c r="O263" i="17"/>
  <c r="P263" i="17" s="1"/>
  <c r="O264" i="17"/>
  <c r="P264" i="17" s="1"/>
  <c r="O265" i="17"/>
  <c r="P265" i="17" s="1"/>
  <c r="O266" i="17"/>
  <c r="P266" i="17" s="1"/>
  <c r="O267" i="17"/>
  <c r="P267" i="17" s="1"/>
  <c r="O268" i="17"/>
  <c r="P268" i="17" s="1"/>
  <c r="O269" i="17"/>
  <c r="P269" i="17" s="1"/>
  <c r="O270" i="17"/>
  <c r="P270" i="17" s="1"/>
  <c r="O271" i="17"/>
  <c r="P271" i="17" s="1"/>
  <c r="O272" i="17"/>
  <c r="P272" i="17" s="1"/>
  <c r="O273" i="17"/>
  <c r="P273" i="17" s="1"/>
  <c r="O274" i="17"/>
  <c r="P274" i="17" s="1"/>
  <c r="O275" i="17"/>
  <c r="P275" i="17" s="1"/>
  <c r="O276" i="17"/>
  <c r="P276" i="17" s="1"/>
  <c r="O277" i="17"/>
  <c r="P277" i="17" s="1"/>
  <c r="O278" i="17"/>
  <c r="P278" i="17" s="1"/>
  <c r="O279" i="17"/>
  <c r="P279" i="17" s="1"/>
  <c r="O280" i="17"/>
  <c r="P280" i="17" s="1"/>
  <c r="O281" i="17"/>
  <c r="P281" i="17" s="1"/>
  <c r="O282" i="17"/>
  <c r="P282" i="17" s="1"/>
  <c r="O283" i="17"/>
  <c r="P283" i="17" s="1"/>
  <c r="O284" i="17"/>
  <c r="P284" i="17" s="1"/>
  <c r="O285" i="17"/>
  <c r="P285" i="17" s="1"/>
  <c r="O286" i="17"/>
  <c r="P286" i="17" s="1"/>
  <c r="O287" i="17"/>
  <c r="P287" i="17" s="1"/>
  <c r="O288" i="17"/>
  <c r="P288" i="17" s="1"/>
  <c r="O289" i="17"/>
  <c r="P289" i="17" s="1"/>
  <c r="O290" i="17"/>
  <c r="P290" i="17" s="1"/>
  <c r="O291" i="17"/>
  <c r="P291" i="17" s="1"/>
  <c r="O292" i="17"/>
  <c r="P292" i="17" s="1"/>
  <c r="O293" i="17"/>
  <c r="P293" i="17" s="1"/>
  <c r="O294" i="17"/>
  <c r="P294" i="17" s="1"/>
  <c r="O295" i="17"/>
  <c r="P295" i="17" s="1"/>
  <c r="O296" i="17"/>
  <c r="P296" i="17" s="1"/>
  <c r="O297" i="17"/>
  <c r="P297" i="17" s="1"/>
  <c r="O298" i="17"/>
  <c r="P298" i="17" s="1"/>
  <c r="O299" i="17"/>
  <c r="P299" i="17" s="1"/>
  <c r="O300" i="17"/>
  <c r="P300" i="17" s="1"/>
  <c r="O301" i="17"/>
  <c r="P301" i="17" s="1"/>
  <c r="O302" i="17"/>
  <c r="P302" i="17" s="1"/>
  <c r="O303" i="17"/>
  <c r="P303" i="17" s="1"/>
  <c r="O304" i="17"/>
  <c r="P304" i="17" s="1"/>
  <c r="O305" i="17"/>
  <c r="P305" i="17" s="1"/>
  <c r="O306" i="17"/>
  <c r="P306" i="17" s="1"/>
  <c r="O307" i="17"/>
  <c r="P307" i="17" s="1"/>
  <c r="O308" i="17"/>
  <c r="P308" i="17" s="1"/>
  <c r="O309" i="17"/>
  <c r="P309" i="17" s="1"/>
  <c r="O310" i="17"/>
  <c r="P310" i="17" s="1"/>
  <c r="O311" i="17"/>
  <c r="P311" i="17" s="1"/>
  <c r="O312" i="17"/>
  <c r="P312" i="17" s="1"/>
  <c r="O313" i="17"/>
  <c r="P313" i="17" s="1"/>
  <c r="O314" i="17"/>
  <c r="P314" i="17" s="1"/>
  <c r="O315" i="17"/>
  <c r="P315" i="17" s="1"/>
  <c r="O316" i="17"/>
  <c r="P316" i="17" s="1"/>
  <c r="O317" i="17"/>
  <c r="P317" i="17" s="1"/>
  <c r="O318" i="17"/>
  <c r="P318" i="17" s="1"/>
  <c r="O319" i="17"/>
  <c r="P319" i="17" s="1"/>
  <c r="O320" i="17"/>
  <c r="P320" i="17" s="1"/>
  <c r="O321" i="17"/>
  <c r="P321" i="17" s="1"/>
  <c r="O322" i="17"/>
  <c r="P322" i="17" s="1"/>
  <c r="O323" i="17"/>
  <c r="P323" i="17" s="1"/>
  <c r="O324" i="17"/>
  <c r="P324" i="17" s="1"/>
  <c r="O325" i="17"/>
  <c r="P325" i="17" s="1"/>
  <c r="O326" i="17"/>
  <c r="P326" i="17" s="1"/>
  <c r="O327" i="17"/>
  <c r="P327" i="17" s="1"/>
  <c r="O328" i="17"/>
  <c r="P328" i="17" s="1"/>
  <c r="O329" i="17"/>
  <c r="P329" i="17" s="1"/>
  <c r="O330" i="17"/>
  <c r="P330" i="17" s="1"/>
  <c r="O331" i="17"/>
  <c r="P331" i="17" s="1"/>
  <c r="O332" i="17"/>
  <c r="P332" i="17" s="1"/>
  <c r="O333" i="17"/>
  <c r="P333" i="17" s="1"/>
  <c r="O334" i="17"/>
  <c r="P334" i="17" s="1"/>
  <c r="O335" i="17"/>
  <c r="P335" i="17" s="1"/>
  <c r="O336" i="17"/>
  <c r="P336" i="17" s="1"/>
  <c r="O337" i="17"/>
  <c r="P337" i="17" s="1"/>
  <c r="O338" i="17"/>
  <c r="P338" i="17" s="1"/>
  <c r="O339" i="17"/>
  <c r="P339" i="17" s="1"/>
  <c r="O340" i="17"/>
  <c r="P340" i="17" s="1"/>
  <c r="O341" i="17"/>
  <c r="P341" i="17" s="1"/>
  <c r="O342" i="17"/>
  <c r="P342" i="17" s="1"/>
  <c r="O343" i="17"/>
  <c r="P343" i="17" s="1"/>
  <c r="O344" i="17"/>
  <c r="P344" i="17" s="1"/>
  <c r="O345" i="17"/>
  <c r="P345" i="17" s="1"/>
  <c r="O346" i="17"/>
  <c r="P346" i="17" s="1"/>
  <c r="O347" i="17"/>
  <c r="P347" i="17" s="1"/>
  <c r="O348" i="17"/>
  <c r="P348" i="17" s="1"/>
  <c r="O349" i="17"/>
  <c r="P349" i="17" s="1"/>
  <c r="O350" i="17"/>
  <c r="P350" i="17" s="1"/>
  <c r="O351" i="17"/>
  <c r="P351" i="17" s="1"/>
  <c r="O352" i="17"/>
  <c r="P352" i="17" s="1"/>
  <c r="O353" i="17"/>
  <c r="P353" i="17" s="1"/>
  <c r="O354" i="17"/>
  <c r="P354" i="17" s="1"/>
  <c r="O355" i="17"/>
  <c r="P355" i="17" s="1"/>
  <c r="O356" i="17"/>
  <c r="P356" i="17" s="1"/>
  <c r="O357" i="17"/>
  <c r="P357" i="17" s="1"/>
  <c r="O358" i="17"/>
  <c r="P358" i="17" s="1"/>
  <c r="O359" i="17"/>
  <c r="P359" i="17" s="1"/>
  <c r="O360" i="17"/>
  <c r="P360" i="17" s="1"/>
  <c r="O361" i="17"/>
  <c r="P361" i="17" s="1"/>
  <c r="O362" i="17"/>
  <c r="P362" i="17" s="1"/>
  <c r="O363" i="17"/>
  <c r="P363" i="17" s="1"/>
  <c r="O364" i="17"/>
  <c r="P364" i="17" s="1"/>
  <c r="O365" i="17"/>
  <c r="P365" i="17" s="1"/>
  <c r="O366" i="17"/>
  <c r="P366" i="17" s="1"/>
  <c r="O367" i="17"/>
  <c r="P367" i="17" s="1"/>
  <c r="O368" i="17"/>
  <c r="P368" i="17" s="1"/>
  <c r="O369" i="17"/>
  <c r="P369" i="17" s="1"/>
  <c r="O370" i="17"/>
  <c r="P370" i="17" s="1"/>
  <c r="O371" i="17"/>
  <c r="P371" i="17" s="1"/>
  <c r="O372" i="17"/>
  <c r="P372" i="17" s="1"/>
  <c r="O373" i="17"/>
  <c r="P373" i="17" s="1"/>
  <c r="O374" i="17"/>
  <c r="P374" i="17" s="1"/>
  <c r="O375" i="17"/>
  <c r="P375" i="17" s="1"/>
  <c r="O376" i="17"/>
  <c r="P376" i="17" s="1"/>
  <c r="O377" i="17"/>
  <c r="P377" i="17" s="1"/>
  <c r="O378" i="17"/>
  <c r="P378" i="17" s="1"/>
  <c r="O379" i="17"/>
  <c r="P379" i="17" s="1"/>
  <c r="O380" i="17"/>
  <c r="P380" i="17" s="1"/>
  <c r="O381" i="17"/>
  <c r="P381" i="17" s="1"/>
  <c r="O382" i="17"/>
  <c r="P382" i="17" s="1"/>
  <c r="O383" i="17"/>
  <c r="P383" i="17" s="1"/>
  <c r="O384" i="17"/>
  <c r="P384" i="17" s="1"/>
  <c r="O385" i="17"/>
  <c r="P385" i="17" s="1"/>
  <c r="O386" i="17"/>
  <c r="P386" i="17" s="1"/>
  <c r="O387" i="17"/>
  <c r="P387" i="17" s="1"/>
  <c r="O388" i="17"/>
  <c r="P388" i="17" s="1"/>
  <c r="O389" i="17"/>
  <c r="P389" i="17" s="1"/>
  <c r="O390" i="17"/>
  <c r="P390" i="17" s="1"/>
  <c r="O391" i="17"/>
  <c r="P391" i="17" s="1"/>
  <c r="O392" i="17"/>
  <c r="P392" i="17" s="1"/>
  <c r="O393" i="17"/>
  <c r="P393" i="17" s="1"/>
  <c r="O394" i="17"/>
  <c r="P394" i="17" s="1"/>
  <c r="O395" i="17"/>
  <c r="P395" i="17" s="1"/>
  <c r="O396" i="17"/>
  <c r="P396" i="17" s="1"/>
  <c r="O397" i="17"/>
  <c r="P397" i="17" s="1"/>
  <c r="O398" i="17"/>
  <c r="P398" i="17" s="1"/>
  <c r="O399" i="17"/>
  <c r="P399" i="17" s="1"/>
  <c r="O400" i="17"/>
  <c r="P400" i="17" s="1"/>
  <c r="O401" i="17"/>
  <c r="P401" i="17" s="1"/>
  <c r="O402" i="17"/>
  <c r="P402" i="17" s="1"/>
  <c r="O403" i="17"/>
  <c r="P403" i="17" s="1"/>
  <c r="O404" i="17"/>
  <c r="P404" i="17" s="1"/>
  <c r="O405" i="17"/>
  <c r="P405" i="17" s="1"/>
  <c r="O406" i="17"/>
  <c r="P406" i="17" s="1"/>
  <c r="O407" i="17"/>
  <c r="P407" i="17" s="1"/>
  <c r="O408" i="17"/>
  <c r="P408" i="17" s="1"/>
  <c r="O409" i="17"/>
  <c r="P409" i="17" s="1"/>
  <c r="O410" i="17"/>
  <c r="P410" i="17" s="1"/>
  <c r="O411" i="17"/>
  <c r="P411" i="17" s="1"/>
  <c r="O412" i="17"/>
  <c r="P412" i="17" s="1"/>
  <c r="O413" i="17"/>
  <c r="P413" i="17" s="1"/>
  <c r="O414" i="17"/>
  <c r="P414" i="17" s="1"/>
  <c r="O415" i="17"/>
  <c r="P415" i="17" s="1"/>
  <c r="O416" i="17"/>
  <c r="P416" i="17" s="1"/>
  <c r="O417" i="17"/>
  <c r="P417" i="17" s="1"/>
  <c r="O418" i="17"/>
  <c r="P418" i="17" s="1"/>
  <c r="O419" i="17"/>
  <c r="P419" i="17" s="1"/>
  <c r="O420" i="17"/>
  <c r="P420" i="17" s="1"/>
  <c r="O421" i="17"/>
  <c r="P421" i="17" s="1"/>
  <c r="O422" i="17"/>
  <c r="P422" i="17" s="1"/>
  <c r="O423" i="17"/>
  <c r="P423" i="17" s="1"/>
  <c r="O424" i="17"/>
  <c r="P424" i="17" s="1"/>
  <c r="O425" i="17"/>
  <c r="P425" i="17" s="1"/>
  <c r="O426" i="17"/>
  <c r="P426" i="17" s="1"/>
  <c r="O427" i="17"/>
  <c r="P427" i="17" s="1"/>
  <c r="O428" i="17"/>
  <c r="P428" i="17" s="1"/>
  <c r="O429" i="17"/>
  <c r="P429" i="17" s="1"/>
  <c r="O430" i="17"/>
  <c r="P430" i="17" s="1"/>
  <c r="O431" i="17"/>
  <c r="P431" i="17" s="1"/>
  <c r="O432" i="17"/>
  <c r="P432" i="17" s="1"/>
  <c r="O433" i="17"/>
  <c r="P433" i="17" s="1"/>
  <c r="O434" i="17"/>
  <c r="P434" i="17" s="1"/>
  <c r="O435" i="17"/>
  <c r="P435" i="17" s="1"/>
  <c r="O436" i="17"/>
  <c r="P436" i="17" s="1"/>
  <c r="O437" i="17"/>
  <c r="P437" i="17" s="1"/>
  <c r="O438" i="17"/>
  <c r="P438" i="17" s="1"/>
  <c r="O439" i="17"/>
  <c r="P439" i="17" s="1"/>
  <c r="O440" i="17"/>
  <c r="P440" i="17" s="1"/>
  <c r="O441" i="17"/>
  <c r="P441" i="17" s="1"/>
  <c r="O442" i="17"/>
  <c r="P442" i="17" s="1"/>
  <c r="O443" i="17"/>
  <c r="P443" i="17" s="1"/>
  <c r="O444" i="17"/>
  <c r="P444" i="17" s="1"/>
  <c r="O445" i="17"/>
  <c r="P445" i="17" s="1"/>
  <c r="O446" i="17"/>
  <c r="P446" i="17" s="1"/>
  <c r="O447" i="17"/>
  <c r="P447" i="17" s="1"/>
  <c r="O448" i="17"/>
  <c r="P448" i="17" s="1"/>
  <c r="O449" i="17"/>
  <c r="P449" i="17" s="1"/>
  <c r="O450" i="17"/>
  <c r="P450" i="17" s="1"/>
  <c r="O451" i="17"/>
  <c r="P451" i="17" s="1"/>
  <c r="O452" i="17"/>
  <c r="P452" i="17" s="1"/>
  <c r="O453" i="17"/>
  <c r="P453" i="17" s="1"/>
  <c r="O454" i="17"/>
  <c r="P454" i="17" s="1"/>
  <c r="O455" i="17"/>
  <c r="P455" i="17" s="1"/>
  <c r="O456" i="17"/>
  <c r="P456" i="17" s="1"/>
  <c r="O457" i="17"/>
  <c r="P457" i="17" s="1"/>
  <c r="O458" i="17"/>
  <c r="P458" i="17" s="1"/>
  <c r="O459" i="17"/>
  <c r="P459" i="17" s="1"/>
  <c r="O460" i="17"/>
  <c r="P460" i="17" s="1"/>
  <c r="O461" i="17"/>
  <c r="P461" i="17" s="1"/>
  <c r="O462" i="17"/>
  <c r="P462" i="17" s="1"/>
  <c r="O463" i="17"/>
  <c r="P463" i="17" s="1"/>
  <c r="O464" i="17"/>
  <c r="P464" i="17" s="1"/>
  <c r="O465" i="17"/>
  <c r="P465" i="17" s="1"/>
  <c r="O466" i="17"/>
  <c r="P466" i="17" s="1"/>
  <c r="O467" i="17"/>
  <c r="P467" i="17" s="1"/>
  <c r="O468" i="17"/>
  <c r="P468" i="17" s="1"/>
  <c r="O469" i="17"/>
  <c r="P469" i="17" s="1"/>
  <c r="O470" i="17"/>
  <c r="P470" i="17" s="1"/>
  <c r="O471" i="17"/>
  <c r="P471" i="17" s="1"/>
  <c r="O472" i="17"/>
  <c r="P472" i="17" s="1"/>
  <c r="O473" i="17"/>
  <c r="P473" i="17" s="1"/>
  <c r="O474" i="17"/>
  <c r="P474" i="17" s="1"/>
  <c r="O475" i="17"/>
  <c r="P475" i="17" s="1"/>
  <c r="O476" i="17"/>
  <c r="P476" i="17" s="1"/>
  <c r="O477" i="17"/>
  <c r="P477" i="17" s="1"/>
  <c r="O478" i="17"/>
  <c r="P478" i="17" s="1"/>
  <c r="O479" i="17"/>
  <c r="P479" i="17" s="1"/>
  <c r="O480" i="17"/>
  <c r="P480" i="17" s="1"/>
  <c r="O481" i="17"/>
  <c r="P481" i="17" s="1"/>
  <c r="O482" i="17"/>
  <c r="P482" i="17" s="1"/>
  <c r="O483" i="17"/>
  <c r="P483" i="17" s="1"/>
  <c r="O484" i="17"/>
  <c r="P484" i="17" s="1"/>
  <c r="O485" i="17"/>
  <c r="P485" i="17" s="1"/>
  <c r="O486" i="17"/>
  <c r="P486" i="17" s="1"/>
  <c r="O487" i="17"/>
  <c r="P487" i="17" s="1"/>
  <c r="O488" i="17"/>
  <c r="P488" i="17" s="1"/>
  <c r="O489" i="17"/>
  <c r="P489" i="17" s="1"/>
  <c r="O490" i="17"/>
  <c r="P490" i="17" s="1"/>
  <c r="O491" i="17"/>
  <c r="P491" i="17" s="1"/>
  <c r="O492" i="17"/>
  <c r="P492" i="17" s="1"/>
  <c r="O493" i="17"/>
  <c r="P493" i="17" s="1"/>
  <c r="O494" i="17"/>
  <c r="P494" i="17" s="1"/>
  <c r="O495" i="17"/>
  <c r="P495" i="17" s="1"/>
  <c r="O496" i="17"/>
  <c r="P496" i="17" s="1"/>
  <c r="O497" i="17"/>
  <c r="P497" i="17" s="1"/>
  <c r="O498" i="17"/>
  <c r="P498" i="17" s="1"/>
  <c r="O499" i="17"/>
  <c r="P499" i="17" s="1"/>
  <c r="O500" i="17"/>
  <c r="P500" i="17" s="1"/>
  <c r="O501" i="17"/>
  <c r="P501" i="17" s="1"/>
  <c r="O502" i="17"/>
  <c r="P502" i="17" s="1"/>
  <c r="O503" i="17"/>
  <c r="P503" i="17" s="1"/>
  <c r="O504" i="17"/>
  <c r="P504" i="17" s="1"/>
  <c r="O505" i="17"/>
  <c r="P505" i="17" s="1"/>
  <c r="O506" i="17"/>
  <c r="P506" i="17" s="1"/>
  <c r="O507" i="17"/>
  <c r="P507" i="17" s="1"/>
  <c r="O508" i="17"/>
  <c r="P508" i="17" s="1"/>
  <c r="O509" i="17"/>
  <c r="P509" i="17" s="1"/>
  <c r="O510" i="17"/>
  <c r="P510" i="17" s="1"/>
  <c r="O511" i="17"/>
  <c r="P511" i="17" s="1"/>
  <c r="O512" i="17"/>
  <c r="P512" i="17" s="1"/>
  <c r="O513" i="17"/>
  <c r="P513" i="17" s="1"/>
  <c r="O514" i="17"/>
  <c r="P514" i="17" s="1"/>
  <c r="O515" i="17"/>
  <c r="P515" i="17" s="1"/>
  <c r="O516" i="17"/>
  <c r="P516" i="17" s="1"/>
  <c r="O517" i="17"/>
  <c r="P517" i="17" s="1"/>
  <c r="O518" i="17"/>
  <c r="P518" i="17" s="1"/>
  <c r="O519" i="17"/>
  <c r="P519" i="17" s="1"/>
  <c r="O520" i="17"/>
  <c r="P520" i="17" s="1"/>
  <c r="O521" i="17"/>
  <c r="P521" i="17" s="1"/>
  <c r="O522" i="17"/>
  <c r="P522" i="17" s="1"/>
  <c r="O523" i="17"/>
  <c r="P523" i="17" s="1"/>
  <c r="O524" i="17"/>
  <c r="P524" i="17" s="1"/>
  <c r="O525" i="17"/>
  <c r="P525" i="17" s="1"/>
  <c r="O526" i="17"/>
  <c r="P526" i="17" s="1"/>
  <c r="O527" i="17"/>
  <c r="P527" i="17" s="1"/>
  <c r="O528" i="17"/>
  <c r="P528" i="17" s="1"/>
  <c r="O529" i="17"/>
  <c r="P529" i="17" s="1"/>
  <c r="O530" i="17"/>
  <c r="P530" i="17" s="1"/>
  <c r="O531" i="17"/>
  <c r="P531" i="17" s="1"/>
  <c r="O532" i="17"/>
  <c r="P532" i="17" s="1"/>
  <c r="O533" i="17"/>
  <c r="P533" i="17" s="1"/>
  <c r="O534" i="17"/>
  <c r="P534" i="17" s="1"/>
  <c r="O535" i="17"/>
  <c r="P535" i="17" s="1"/>
  <c r="O536" i="17"/>
  <c r="P536" i="17" s="1"/>
  <c r="O537" i="17"/>
  <c r="P537" i="17" s="1"/>
  <c r="O538" i="17"/>
  <c r="P538" i="17" s="1"/>
  <c r="O539" i="17"/>
  <c r="P539" i="17" s="1"/>
  <c r="O540" i="17"/>
  <c r="P540" i="17" s="1"/>
  <c r="O541" i="17"/>
  <c r="P541" i="17" s="1"/>
  <c r="O542" i="17"/>
  <c r="P542" i="17" s="1"/>
  <c r="O543" i="17"/>
  <c r="P543" i="17" s="1"/>
  <c r="O544" i="17"/>
  <c r="P544" i="17" s="1"/>
  <c r="O545" i="17"/>
  <c r="P545" i="17" s="1"/>
  <c r="O546" i="17"/>
  <c r="P546" i="17" s="1"/>
  <c r="O547" i="17"/>
  <c r="P547" i="17" s="1"/>
  <c r="O548" i="17"/>
  <c r="P548" i="17" s="1"/>
  <c r="O549" i="17"/>
  <c r="P549" i="17" s="1"/>
  <c r="O550" i="17"/>
  <c r="P550" i="17" s="1"/>
  <c r="O551" i="17"/>
  <c r="P551" i="17" s="1"/>
  <c r="O552" i="17"/>
  <c r="P552" i="17" s="1"/>
  <c r="O553" i="17"/>
  <c r="P553" i="17" s="1"/>
  <c r="O554" i="17"/>
  <c r="P554" i="17" s="1"/>
  <c r="O555" i="17"/>
  <c r="P555" i="17" s="1"/>
  <c r="O556" i="17"/>
  <c r="P556" i="17" s="1"/>
  <c r="O557" i="17"/>
  <c r="P557" i="17" s="1"/>
  <c r="O558" i="17"/>
  <c r="P558" i="17" s="1"/>
  <c r="O559" i="17"/>
  <c r="P559" i="17" s="1"/>
  <c r="O560" i="17"/>
  <c r="P560" i="17" s="1"/>
  <c r="O561" i="17"/>
  <c r="P561" i="17" s="1"/>
  <c r="O562" i="17"/>
  <c r="P562" i="17" s="1"/>
  <c r="O563" i="17"/>
  <c r="P563" i="17" s="1"/>
  <c r="O564" i="17"/>
  <c r="P564" i="17" s="1"/>
  <c r="O565" i="17"/>
  <c r="P565" i="17" s="1"/>
  <c r="O566" i="17"/>
  <c r="P566" i="17" s="1"/>
  <c r="O567" i="17"/>
  <c r="P567" i="17" s="1"/>
  <c r="O568" i="17"/>
  <c r="P568" i="17" s="1"/>
  <c r="O569" i="17"/>
  <c r="P569" i="17" s="1"/>
  <c r="O570" i="17"/>
  <c r="P570" i="17" s="1"/>
  <c r="O571" i="17"/>
  <c r="P571" i="17" s="1"/>
  <c r="O572" i="17"/>
  <c r="P572" i="17" s="1"/>
  <c r="O573" i="17"/>
  <c r="P573" i="17" s="1"/>
  <c r="O574" i="17"/>
  <c r="P574" i="17" s="1"/>
  <c r="O575" i="17"/>
  <c r="P575" i="17" s="1"/>
  <c r="O576" i="17"/>
  <c r="P576" i="17" s="1"/>
  <c r="O577" i="17"/>
  <c r="P577" i="17" s="1"/>
  <c r="O578" i="17"/>
  <c r="P578" i="17" s="1"/>
  <c r="O579" i="17"/>
  <c r="P579" i="17" s="1"/>
  <c r="O580" i="17"/>
  <c r="P580" i="17" s="1"/>
  <c r="O581" i="17"/>
  <c r="P581" i="17" s="1"/>
  <c r="O582" i="17"/>
  <c r="P582" i="17" s="1"/>
  <c r="O583" i="17"/>
  <c r="P583" i="17" s="1"/>
  <c r="O584" i="17"/>
  <c r="P584" i="17" s="1"/>
  <c r="O585" i="17"/>
  <c r="P585" i="17" s="1"/>
  <c r="O586" i="17"/>
  <c r="P586" i="17" s="1"/>
  <c r="O587" i="17"/>
  <c r="P587" i="17" s="1"/>
  <c r="O588" i="17"/>
  <c r="P588" i="17" s="1"/>
  <c r="O589" i="17"/>
  <c r="P589" i="17" s="1"/>
  <c r="O590" i="17"/>
  <c r="P590" i="17" s="1"/>
  <c r="O591" i="17"/>
  <c r="P591" i="17" s="1"/>
  <c r="O592" i="17"/>
  <c r="P592" i="17" s="1"/>
  <c r="O593" i="17"/>
  <c r="P593" i="17" s="1"/>
  <c r="O594" i="17"/>
  <c r="P594" i="17" s="1"/>
  <c r="O595" i="17"/>
  <c r="P595" i="17" s="1"/>
  <c r="O596" i="17"/>
  <c r="P596" i="17" s="1"/>
  <c r="O597" i="17"/>
  <c r="P597" i="17" s="1"/>
  <c r="O598" i="17"/>
  <c r="P598" i="17" s="1"/>
  <c r="O599" i="17"/>
  <c r="P599" i="17" s="1"/>
  <c r="O600" i="17"/>
  <c r="P600" i="17" s="1"/>
  <c r="O601" i="17"/>
  <c r="P601" i="17" s="1"/>
  <c r="O602" i="17"/>
  <c r="P602" i="17" s="1"/>
  <c r="O603" i="17"/>
  <c r="P603" i="17" s="1"/>
  <c r="O604" i="17"/>
  <c r="P604" i="17" s="1"/>
  <c r="O605" i="17"/>
  <c r="P605" i="17" s="1"/>
  <c r="O606" i="17"/>
  <c r="P606" i="17" s="1"/>
  <c r="O607" i="17"/>
  <c r="P607" i="17" s="1"/>
  <c r="O608" i="17"/>
  <c r="P608" i="17" s="1"/>
  <c r="O609" i="17"/>
  <c r="P609" i="17" s="1"/>
  <c r="O610" i="17"/>
  <c r="P610" i="17" s="1"/>
  <c r="O611" i="17"/>
  <c r="P611" i="17" s="1"/>
  <c r="O612" i="17"/>
  <c r="P612" i="17" s="1"/>
  <c r="O613" i="17"/>
  <c r="P613" i="17" s="1"/>
  <c r="O614" i="17"/>
  <c r="P614" i="17" s="1"/>
  <c r="O615" i="17"/>
  <c r="P615" i="17" s="1"/>
  <c r="O616" i="17"/>
  <c r="P616" i="17" s="1"/>
  <c r="O617" i="17"/>
  <c r="P617" i="17" s="1"/>
  <c r="O618" i="17"/>
  <c r="P618" i="17" s="1"/>
  <c r="O619" i="17"/>
  <c r="P619" i="17" s="1"/>
  <c r="O620" i="17"/>
  <c r="P620" i="17" s="1"/>
  <c r="O621" i="17"/>
  <c r="P621" i="17" s="1"/>
  <c r="O622" i="17"/>
  <c r="P622" i="17" s="1"/>
  <c r="O623" i="17"/>
  <c r="P623" i="17" s="1"/>
  <c r="O624" i="17"/>
  <c r="P624" i="17" s="1"/>
  <c r="O625" i="17"/>
  <c r="P625" i="17" s="1"/>
  <c r="O626" i="17"/>
  <c r="P626" i="17" s="1"/>
  <c r="O627" i="17"/>
  <c r="P627" i="17" s="1"/>
  <c r="O628" i="17"/>
  <c r="P628" i="17" s="1"/>
  <c r="O629" i="17"/>
  <c r="P629" i="17" s="1"/>
  <c r="O630" i="17"/>
  <c r="P630" i="17" s="1"/>
  <c r="O631" i="17"/>
  <c r="P631" i="17" s="1"/>
  <c r="O632" i="17"/>
  <c r="P632" i="17" s="1"/>
  <c r="O633" i="17"/>
  <c r="P633" i="17" s="1"/>
  <c r="O634" i="17"/>
  <c r="P634" i="17" s="1"/>
  <c r="O635" i="17"/>
  <c r="P635" i="17" s="1"/>
  <c r="O636" i="17"/>
  <c r="P636" i="17" s="1"/>
  <c r="O637" i="17"/>
  <c r="P637" i="17" s="1"/>
  <c r="O638" i="17"/>
  <c r="P638" i="17" s="1"/>
  <c r="O639" i="17"/>
  <c r="P639" i="17" s="1"/>
  <c r="O640" i="17"/>
  <c r="P640" i="17" s="1"/>
  <c r="O641" i="17"/>
  <c r="P641" i="17" s="1"/>
  <c r="O642" i="17"/>
  <c r="P642" i="17" s="1"/>
  <c r="O643" i="17"/>
  <c r="P643" i="17" s="1"/>
  <c r="O644" i="17"/>
  <c r="P644" i="17" s="1"/>
  <c r="O645" i="17"/>
  <c r="P645" i="17" s="1"/>
  <c r="O646" i="17"/>
  <c r="P646" i="17" s="1"/>
  <c r="O647" i="17"/>
  <c r="P647" i="17" s="1"/>
  <c r="O648" i="17"/>
  <c r="P648" i="17" s="1"/>
  <c r="O649" i="17"/>
  <c r="P649" i="17" s="1"/>
  <c r="O650" i="17"/>
  <c r="P650" i="17" s="1"/>
  <c r="O651" i="17"/>
  <c r="P651" i="17" s="1"/>
  <c r="O652" i="17"/>
  <c r="P652" i="17" s="1"/>
  <c r="O653" i="17"/>
  <c r="P653" i="17" s="1"/>
  <c r="O654" i="17"/>
  <c r="P654" i="17" s="1"/>
  <c r="O655" i="17"/>
  <c r="P655" i="17" s="1"/>
  <c r="O656" i="17"/>
  <c r="P656" i="17" s="1"/>
  <c r="O657" i="17"/>
  <c r="P657" i="17" s="1"/>
  <c r="O658" i="17"/>
  <c r="P658" i="17" s="1"/>
  <c r="O659" i="17"/>
  <c r="P659" i="17" s="1"/>
  <c r="O660" i="17"/>
  <c r="P660" i="17" s="1"/>
  <c r="O661" i="17"/>
  <c r="P661" i="17" s="1"/>
  <c r="O662" i="17"/>
  <c r="P662" i="17" s="1"/>
  <c r="O663" i="17"/>
  <c r="P663" i="17" s="1"/>
  <c r="O664" i="17"/>
  <c r="P664" i="17" s="1"/>
  <c r="O665" i="17"/>
  <c r="P665" i="17" s="1"/>
  <c r="O666" i="17"/>
  <c r="P666" i="17" s="1"/>
  <c r="O667" i="17"/>
  <c r="P667" i="17" s="1"/>
  <c r="O668" i="17"/>
  <c r="P668" i="17" s="1"/>
  <c r="O669" i="17"/>
  <c r="P669" i="17" s="1"/>
  <c r="O670" i="17"/>
  <c r="P670" i="17" s="1"/>
  <c r="O671" i="17"/>
  <c r="P671" i="17" s="1"/>
  <c r="O672" i="17"/>
  <c r="P672" i="17" s="1"/>
  <c r="O673" i="17"/>
  <c r="P673" i="17" s="1"/>
  <c r="O674" i="17"/>
  <c r="P674" i="17" s="1"/>
  <c r="O675" i="17"/>
  <c r="P675" i="17" s="1"/>
  <c r="O676" i="17"/>
  <c r="P676" i="17" s="1"/>
  <c r="O677" i="17"/>
  <c r="P677" i="17" s="1"/>
  <c r="O678" i="17"/>
  <c r="P678" i="17" s="1"/>
  <c r="O679" i="17"/>
  <c r="P679" i="17" s="1"/>
  <c r="O680" i="17"/>
  <c r="P680" i="17" s="1"/>
  <c r="O681" i="17"/>
  <c r="P681" i="17" s="1"/>
  <c r="O682" i="17"/>
  <c r="P682" i="17" s="1"/>
  <c r="O683" i="17"/>
  <c r="P683" i="17" s="1"/>
  <c r="O684" i="17"/>
  <c r="P684" i="17" s="1"/>
  <c r="O685" i="17"/>
  <c r="P685" i="17" s="1"/>
  <c r="O686" i="17"/>
  <c r="P686" i="17" s="1"/>
  <c r="O687" i="17"/>
  <c r="P687" i="17" s="1"/>
  <c r="O688" i="17"/>
  <c r="P688" i="17" s="1"/>
  <c r="O689" i="17"/>
  <c r="P689" i="17" s="1"/>
  <c r="O690" i="17"/>
  <c r="P690" i="17" s="1"/>
  <c r="O691" i="17"/>
  <c r="P691" i="17" s="1"/>
  <c r="O692" i="17"/>
  <c r="P692" i="17" s="1"/>
  <c r="O693" i="17"/>
  <c r="P693" i="17" s="1"/>
  <c r="O694" i="17"/>
  <c r="P694" i="17" s="1"/>
  <c r="O695" i="17"/>
  <c r="P695" i="17" s="1"/>
  <c r="O696" i="17"/>
  <c r="P696" i="17" s="1"/>
  <c r="O697" i="17"/>
  <c r="P697" i="17" s="1"/>
  <c r="O698" i="17"/>
  <c r="P698" i="17" s="1"/>
  <c r="O699" i="17"/>
  <c r="P699" i="17" s="1"/>
  <c r="O700" i="17"/>
  <c r="P700" i="17" s="1"/>
  <c r="O701" i="17"/>
  <c r="P701" i="17" s="1"/>
  <c r="O702" i="17"/>
  <c r="P702" i="17" s="1"/>
  <c r="O703" i="17"/>
  <c r="P703" i="17" s="1"/>
  <c r="O704" i="17"/>
  <c r="P704" i="17" s="1"/>
  <c r="O705" i="17"/>
  <c r="P705" i="17" s="1"/>
  <c r="O706" i="17"/>
  <c r="P706" i="17" s="1"/>
  <c r="O707" i="17"/>
  <c r="P707" i="17" s="1"/>
  <c r="O708" i="17"/>
  <c r="P708" i="17" s="1"/>
  <c r="O709" i="17"/>
  <c r="P709" i="17" s="1"/>
  <c r="O710" i="17"/>
  <c r="P710" i="17" s="1"/>
  <c r="O711" i="17"/>
  <c r="P711" i="17" s="1"/>
  <c r="O712" i="17"/>
  <c r="P712" i="17" s="1"/>
  <c r="O713" i="17"/>
  <c r="P713" i="17" s="1"/>
  <c r="O714" i="17"/>
  <c r="P714" i="17" s="1"/>
  <c r="O715" i="17"/>
  <c r="P715" i="17" s="1"/>
  <c r="O716" i="17"/>
  <c r="P716" i="17" s="1"/>
  <c r="O717" i="17"/>
  <c r="P717" i="17" s="1"/>
  <c r="O718" i="17"/>
  <c r="P718" i="17" s="1"/>
  <c r="O719" i="17"/>
  <c r="P719" i="17" s="1"/>
  <c r="O720" i="17"/>
  <c r="P720" i="17" s="1"/>
  <c r="O721" i="17"/>
  <c r="P721" i="17" s="1"/>
  <c r="O722" i="17"/>
  <c r="P722" i="17" s="1"/>
  <c r="O723" i="17"/>
  <c r="P723" i="17" s="1"/>
  <c r="O724" i="17"/>
  <c r="P724" i="17" s="1"/>
  <c r="O725" i="17"/>
  <c r="P725" i="17" s="1"/>
  <c r="O726" i="17"/>
  <c r="P726" i="17" s="1"/>
  <c r="O727" i="17"/>
  <c r="P727" i="17" s="1"/>
  <c r="O728" i="17"/>
  <c r="P728" i="17" s="1"/>
  <c r="O729" i="17"/>
  <c r="P729" i="17" s="1"/>
  <c r="O730" i="17"/>
  <c r="P730" i="17" s="1"/>
  <c r="O731" i="17"/>
  <c r="P731" i="17" s="1"/>
  <c r="O732" i="17"/>
  <c r="P732" i="17" s="1"/>
  <c r="O733" i="17"/>
  <c r="P733" i="17" s="1"/>
  <c r="O734" i="17"/>
  <c r="P734" i="17" s="1"/>
  <c r="O735" i="17"/>
  <c r="P735" i="17" s="1"/>
  <c r="O736" i="17"/>
  <c r="P736" i="17" s="1"/>
  <c r="O737" i="17"/>
  <c r="P737" i="17" s="1"/>
  <c r="O738" i="17"/>
  <c r="P738" i="17" s="1"/>
  <c r="O739" i="17"/>
  <c r="P739" i="17" s="1"/>
  <c r="O740" i="17"/>
  <c r="P740" i="17" s="1"/>
  <c r="O741" i="17"/>
  <c r="P741" i="17" s="1"/>
  <c r="O742" i="17"/>
  <c r="P742" i="17" s="1"/>
  <c r="O743" i="17"/>
  <c r="P743" i="17" s="1"/>
  <c r="O744" i="17"/>
  <c r="P744" i="17" s="1"/>
  <c r="O745" i="17"/>
  <c r="P745" i="17" s="1"/>
  <c r="O746" i="17"/>
  <c r="P746" i="17" s="1"/>
  <c r="O747" i="17"/>
  <c r="P747" i="17" s="1"/>
  <c r="O748" i="17"/>
  <c r="P748" i="17" s="1"/>
  <c r="O749" i="17"/>
  <c r="P749" i="17" s="1"/>
  <c r="O750" i="17"/>
  <c r="P750" i="17" s="1"/>
  <c r="O751" i="17"/>
  <c r="P751" i="17" s="1"/>
  <c r="O752" i="17"/>
  <c r="P752" i="17" s="1"/>
  <c r="O753" i="17"/>
  <c r="P753" i="17" s="1"/>
  <c r="O754" i="17"/>
  <c r="P754" i="17" s="1"/>
  <c r="O755" i="17"/>
  <c r="P755" i="17" s="1"/>
  <c r="O756" i="17"/>
  <c r="P756" i="17" s="1"/>
  <c r="O757" i="17"/>
  <c r="P757" i="17" s="1"/>
  <c r="O758" i="17"/>
  <c r="P758" i="17" s="1"/>
  <c r="O759" i="17"/>
  <c r="P759" i="17" s="1"/>
  <c r="O760" i="17"/>
  <c r="P760" i="17" s="1"/>
  <c r="O761" i="17"/>
  <c r="P761" i="17" s="1"/>
  <c r="O762" i="17"/>
  <c r="P762" i="17" s="1"/>
  <c r="O763" i="17"/>
  <c r="P763" i="17" s="1"/>
  <c r="O764" i="17"/>
  <c r="P764" i="17" s="1"/>
  <c r="O765" i="17"/>
  <c r="P765" i="17" s="1"/>
  <c r="O766" i="17"/>
  <c r="P766" i="17" s="1"/>
  <c r="O767" i="17"/>
  <c r="P767" i="17" s="1"/>
  <c r="O768" i="17"/>
  <c r="P768" i="17" s="1"/>
  <c r="O769" i="17"/>
  <c r="P769" i="17" s="1"/>
  <c r="O770" i="17"/>
  <c r="P770" i="17" s="1"/>
  <c r="O771" i="17"/>
  <c r="P771" i="17" s="1"/>
  <c r="O772" i="17"/>
  <c r="P772" i="17" s="1"/>
  <c r="O773" i="17"/>
  <c r="P773" i="17" s="1"/>
  <c r="O774" i="17"/>
  <c r="P774" i="17" s="1"/>
  <c r="O775" i="17"/>
  <c r="P775" i="17" s="1"/>
  <c r="O776" i="17"/>
  <c r="P776" i="17" s="1"/>
  <c r="O777" i="17"/>
  <c r="P777" i="17" s="1"/>
  <c r="O778" i="17"/>
  <c r="P778" i="17" s="1"/>
  <c r="O779" i="17"/>
  <c r="P779" i="17" s="1"/>
  <c r="O780" i="17"/>
  <c r="P780" i="17" s="1"/>
  <c r="O781" i="17"/>
  <c r="P781" i="17" s="1"/>
  <c r="O782" i="17"/>
  <c r="P782" i="17" s="1"/>
  <c r="O783" i="17"/>
  <c r="P783" i="17" s="1"/>
  <c r="O784" i="17"/>
  <c r="P784" i="17" s="1"/>
  <c r="O785" i="17"/>
  <c r="P785" i="17" s="1"/>
  <c r="O786" i="17"/>
  <c r="P786" i="17" s="1"/>
  <c r="O787" i="17"/>
  <c r="P787" i="17" s="1"/>
  <c r="O788" i="17"/>
  <c r="P788" i="17" s="1"/>
  <c r="O789" i="17"/>
  <c r="P789" i="17" s="1"/>
  <c r="O790" i="17"/>
  <c r="P790" i="17" s="1"/>
  <c r="O791" i="17"/>
  <c r="P791" i="17" s="1"/>
  <c r="O792" i="17"/>
  <c r="P792" i="17" s="1"/>
  <c r="O793" i="17"/>
  <c r="P793" i="17" s="1"/>
  <c r="O794" i="17"/>
  <c r="P794" i="17" s="1"/>
  <c r="O795" i="17"/>
  <c r="P795" i="17" s="1"/>
  <c r="O796" i="17"/>
  <c r="P796" i="17" s="1"/>
  <c r="O797" i="17"/>
  <c r="P797" i="17" s="1"/>
  <c r="O798" i="17"/>
  <c r="P798" i="17" s="1"/>
  <c r="O799" i="17"/>
  <c r="P799" i="17" s="1"/>
  <c r="O800" i="17"/>
  <c r="P800" i="17" s="1"/>
  <c r="O801" i="17"/>
  <c r="P801" i="17" s="1"/>
  <c r="O802" i="17"/>
  <c r="P802" i="17" s="1"/>
  <c r="O803" i="17"/>
  <c r="P803" i="17" s="1"/>
  <c r="O804" i="17"/>
  <c r="P804" i="17" s="1"/>
  <c r="O805" i="17"/>
  <c r="P805" i="17" s="1"/>
  <c r="O806" i="17"/>
  <c r="P806" i="17" s="1"/>
  <c r="O807" i="17"/>
  <c r="P807" i="17" s="1"/>
  <c r="O808" i="17"/>
  <c r="P808" i="17" s="1"/>
  <c r="O809" i="17"/>
  <c r="P809" i="17" s="1"/>
  <c r="O810" i="17"/>
  <c r="P810" i="17" s="1"/>
  <c r="O811" i="17"/>
  <c r="P811" i="17" s="1"/>
  <c r="O812" i="17"/>
  <c r="P812" i="17" s="1"/>
  <c r="O813" i="17"/>
  <c r="P813" i="17" s="1"/>
  <c r="O814" i="17"/>
  <c r="P814" i="17" s="1"/>
  <c r="O815" i="17"/>
  <c r="P815" i="17" s="1"/>
  <c r="O816" i="17"/>
  <c r="P816" i="17" s="1"/>
  <c r="O817" i="17"/>
  <c r="P817" i="17" s="1"/>
  <c r="O818" i="17"/>
  <c r="P818" i="17" s="1"/>
  <c r="O819" i="17"/>
  <c r="P819" i="17" s="1"/>
  <c r="O820" i="17"/>
  <c r="P820" i="17" s="1"/>
  <c r="O821" i="17"/>
  <c r="P821" i="17" s="1"/>
  <c r="O822" i="17"/>
  <c r="P822" i="17" s="1"/>
  <c r="O823" i="17"/>
  <c r="P823" i="17" s="1"/>
  <c r="O824" i="17"/>
  <c r="P824" i="17" s="1"/>
  <c r="O825" i="17"/>
  <c r="P825" i="17" s="1"/>
  <c r="O826" i="17"/>
  <c r="P826" i="17" s="1"/>
  <c r="O827" i="17"/>
  <c r="P827" i="17" s="1"/>
  <c r="O828" i="17"/>
  <c r="P828" i="17" s="1"/>
  <c r="O829" i="17"/>
  <c r="P829" i="17" s="1"/>
  <c r="O830" i="17"/>
  <c r="P830" i="17" s="1"/>
  <c r="O831" i="17"/>
  <c r="P831" i="17" s="1"/>
  <c r="O832" i="17"/>
  <c r="P832" i="17" s="1"/>
  <c r="O833" i="17"/>
  <c r="P833" i="17" s="1"/>
  <c r="O834" i="17"/>
  <c r="P834" i="17" s="1"/>
  <c r="O835" i="17"/>
  <c r="P835" i="17" s="1"/>
  <c r="O836" i="17"/>
  <c r="P836" i="17" s="1"/>
  <c r="O837" i="17"/>
  <c r="P837" i="17" s="1"/>
  <c r="O838" i="17"/>
  <c r="P838" i="17" s="1"/>
  <c r="O839" i="17"/>
  <c r="P839" i="17" s="1"/>
  <c r="O840" i="17"/>
  <c r="P840" i="17" s="1"/>
  <c r="O841" i="17"/>
  <c r="P841" i="17" s="1"/>
  <c r="O842" i="17"/>
  <c r="P842" i="17" s="1"/>
  <c r="O843" i="17"/>
  <c r="P843" i="17" s="1"/>
  <c r="O844" i="17"/>
  <c r="P844" i="17" s="1"/>
  <c r="O845" i="17"/>
  <c r="P845" i="17" s="1"/>
  <c r="O846" i="17"/>
  <c r="P846" i="17" s="1"/>
  <c r="O847" i="17"/>
  <c r="P847" i="17" s="1"/>
  <c r="O848" i="17"/>
  <c r="P848" i="17" s="1"/>
  <c r="O849" i="17"/>
  <c r="P849" i="17" s="1"/>
  <c r="O850" i="17"/>
  <c r="P850" i="17" s="1"/>
  <c r="O851" i="17"/>
  <c r="P851" i="17" s="1"/>
  <c r="O852" i="17"/>
  <c r="P852" i="17" s="1"/>
  <c r="O853" i="17"/>
  <c r="P853" i="17" s="1"/>
  <c r="O854" i="17"/>
  <c r="P854" i="17" s="1"/>
  <c r="O855" i="17"/>
  <c r="P855" i="17" s="1"/>
  <c r="O856" i="17"/>
  <c r="P856" i="17" s="1"/>
  <c r="O857" i="17"/>
  <c r="P857" i="17" s="1"/>
  <c r="O858" i="17"/>
  <c r="P858" i="17" s="1"/>
  <c r="O859" i="17"/>
  <c r="P859" i="17" s="1"/>
  <c r="O860" i="17"/>
  <c r="P860" i="17" s="1"/>
  <c r="O861" i="17"/>
  <c r="P861" i="17" s="1"/>
  <c r="O862" i="17"/>
  <c r="P862" i="17" s="1"/>
  <c r="O863" i="17"/>
  <c r="P863" i="17" s="1"/>
  <c r="O864" i="17"/>
  <c r="P864" i="17" s="1"/>
  <c r="O865" i="17"/>
  <c r="P865" i="17" s="1"/>
  <c r="O866" i="17"/>
  <c r="P866" i="17" s="1"/>
  <c r="O867" i="17"/>
  <c r="P867" i="17" s="1"/>
  <c r="O868" i="17"/>
  <c r="P868" i="17" s="1"/>
  <c r="O869" i="17"/>
  <c r="P869" i="17" s="1"/>
  <c r="O870" i="17"/>
  <c r="P870" i="17" s="1"/>
  <c r="O871" i="17"/>
  <c r="P871" i="17" s="1"/>
  <c r="O872" i="17"/>
  <c r="P872" i="17" s="1"/>
  <c r="O873" i="17"/>
  <c r="P873" i="17" s="1"/>
  <c r="O874" i="17"/>
  <c r="P874" i="17" s="1"/>
  <c r="O875" i="17"/>
  <c r="P875" i="17" s="1"/>
  <c r="O876" i="17"/>
  <c r="P876" i="17" s="1"/>
  <c r="O877" i="17"/>
  <c r="P877" i="17" s="1"/>
  <c r="O878" i="17"/>
  <c r="P878" i="17" s="1"/>
  <c r="O879" i="17"/>
  <c r="P879" i="17" s="1"/>
  <c r="O880" i="17"/>
  <c r="P880" i="17" s="1"/>
  <c r="O881" i="17"/>
  <c r="P881" i="17" s="1"/>
  <c r="O882" i="17"/>
  <c r="P882" i="17" s="1"/>
  <c r="O883" i="17"/>
  <c r="P883" i="17" s="1"/>
  <c r="O884" i="17"/>
  <c r="P884" i="17" s="1"/>
  <c r="O885" i="17"/>
  <c r="P885" i="17" s="1"/>
  <c r="O886" i="17"/>
  <c r="P886" i="17" s="1"/>
  <c r="O887" i="17"/>
  <c r="P887" i="17" s="1"/>
  <c r="O888" i="17"/>
  <c r="P888" i="17" s="1"/>
  <c r="O889" i="17"/>
  <c r="P889" i="17" s="1"/>
  <c r="O890" i="17"/>
  <c r="P890" i="17" s="1"/>
  <c r="O891" i="17"/>
  <c r="P891" i="17" s="1"/>
  <c r="O892" i="17"/>
  <c r="P892" i="17" s="1"/>
  <c r="O893" i="17"/>
  <c r="P893" i="17" s="1"/>
  <c r="O894" i="17"/>
  <c r="P894" i="17" s="1"/>
  <c r="O895" i="17"/>
  <c r="P895" i="17" s="1"/>
  <c r="O896" i="17"/>
  <c r="P896" i="17" s="1"/>
  <c r="O897" i="17"/>
  <c r="P897" i="17" s="1"/>
  <c r="O898" i="17"/>
  <c r="P898" i="17" s="1"/>
  <c r="O899" i="17"/>
  <c r="P899" i="17" s="1"/>
  <c r="O900" i="17"/>
  <c r="P900" i="17" s="1"/>
  <c r="O901" i="17"/>
  <c r="P901" i="17" s="1"/>
  <c r="O902" i="17"/>
  <c r="P902" i="17" s="1"/>
  <c r="O903" i="17"/>
  <c r="P903" i="17" s="1"/>
  <c r="O904" i="17"/>
  <c r="P904" i="17" s="1"/>
  <c r="O905" i="17"/>
  <c r="P905" i="17" s="1"/>
  <c r="O906" i="17"/>
  <c r="P906" i="17" s="1"/>
  <c r="O907" i="17"/>
  <c r="P907" i="17" s="1"/>
  <c r="O908" i="17"/>
  <c r="P908" i="17" s="1"/>
  <c r="O909" i="17"/>
  <c r="P909" i="17" s="1"/>
  <c r="O910" i="17"/>
  <c r="P910" i="17" s="1"/>
  <c r="O911" i="17"/>
  <c r="P911" i="17" s="1"/>
  <c r="O912" i="17"/>
  <c r="P912" i="17" s="1"/>
  <c r="O913" i="17"/>
  <c r="P913" i="17" s="1"/>
  <c r="O914" i="17"/>
  <c r="P914" i="17" s="1"/>
  <c r="O915" i="17"/>
  <c r="P915" i="17" s="1"/>
  <c r="O916" i="17"/>
  <c r="P916" i="17" s="1"/>
  <c r="O917" i="17"/>
  <c r="P917" i="17" s="1"/>
  <c r="O918" i="17"/>
  <c r="P918" i="17" s="1"/>
  <c r="O919" i="17"/>
  <c r="P919" i="17" s="1"/>
  <c r="O920" i="17"/>
  <c r="P920" i="17" s="1"/>
  <c r="O921" i="17"/>
  <c r="P921" i="17" s="1"/>
  <c r="O922" i="17"/>
  <c r="P922" i="17" s="1"/>
  <c r="O923" i="17"/>
  <c r="P923" i="17" s="1"/>
  <c r="O924" i="17"/>
  <c r="P924" i="17" s="1"/>
  <c r="O925" i="17"/>
  <c r="P925" i="17" s="1"/>
  <c r="O926" i="17"/>
  <c r="P926" i="17" s="1"/>
  <c r="O927" i="17"/>
  <c r="P927" i="17" s="1"/>
  <c r="O928" i="17"/>
  <c r="P928" i="17" s="1"/>
  <c r="O929" i="17"/>
  <c r="P929" i="17" s="1"/>
  <c r="O930" i="17"/>
  <c r="P930" i="17" s="1"/>
  <c r="O931" i="17"/>
  <c r="P931" i="17" s="1"/>
  <c r="O932" i="17"/>
  <c r="P932" i="17" s="1"/>
  <c r="O933" i="17"/>
  <c r="P933" i="17" s="1"/>
  <c r="O934" i="17"/>
  <c r="P934" i="17" s="1"/>
  <c r="O935" i="17"/>
  <c r="P935" i="17" s="1"/>
  <c r="O936" i="17"/>
  <c r="P936" i="17" s="1"/>
  <c r="O937" i="17"/>
  <c r="P937" i="17" s="1"/>
  <c r="O938" i="17"/>
  <c r="P938" i="17" s="1"/>
  <c r="O939" i="17"/>
  <c r="P939" i="17" s="1"/>
  <c r="O940" i="17"/>
  <c r="P940" i="17" s="1"/>
  <c r="O941" i="17"/>
  <c r="P941" i="17" s="1"/>
  <c r="O942" i="17"/>
  <c r="P942" i="17" s="1"/>
  <c r="O943" i="17"/>
  <c r="P943" i="17" s="1"/>
  <c r="O944" i="17"/>
  <c r="P944" i="17" s="1"/>
  <c r="O945" i="17"/>
  <c r="P945" i="17" s="1"/>
  <c r="O946" i="17"/>
  <c r="P946" i="17" s="1"/>
  <c r="O947" i="17"/>
  <c r="P947" i="17" s="1"/>
  <c r="O948" i="17"/>
  <c r="P948" i="17" s="1"/>
  <c r="O949" i="17"/>
  <c r="P949" i="17" s="1"/>
  <c r="O950" i="17"/>
  <c r="P950" i="17" s="1"/>
  <c r="O951" i="17"/>
  <c r="P951" i="17" s="1"/>
  <c r="O952" i="17"/>
  <c r="P952" i="17" s="1"/>
  <c r="O953" i="17"/>
  <c r="P953" i="17" s="1"/>
  <c r="O954" i="17"/>
  <c r="P954" i="17" s="1"/>
  <c r="O955" i="17"/>
  <c r="P955" i="17" s="1"/>
  <c r="O956" i="17"/>
  <c r="P956" i="17" s="1"/>
  <c r="O957" i="17"/>
  <c r="P957" i="17" s="1"/>
  <c r="O958" i="17"/>
  <c r="P958" i="17" s="1"/>
  <c r="O959" i="17"/>
  <c r="P959" i="17" s="1"/>
  <c r="O960" i="17"/>
  <c r="P960" i="17" s="1"/>
  <c r="O961" i="17"/>
  <c r="P961" i="17" s="1"/>
  <c r="O962" i="17"/>
  <c r="P962" i="17" s="1"/>
  <c r="O963" i="17"/>
  <c r="P963" i="17" s="1"/>
  <c r="O964" i="17"/>
  <c r="P964" i="17" s="1"/>
  <c r="O965" i="17"/>
  <c r="P965" i="17" s="1"/>
  <c r="O966" i="17"/>
  <c r="P966" i="17" s="1"/>
  <c r="O967" i="17"/>
  <c r="P967" i="17" s="1"/>
  <c r="O968" i="17"/>
  <c r="P968" i="17" s="1"/>
  <c r="O969" i="17"/>
  <c r="P969" i="17" s="1"/>
  <c r="O970" i="17"/>
  <c r="P970" i="17" s="1"/>
  <c r="O971" i="17"/>
  <c r="P971" i="17" s="1"/>
  <c r="O972" i="17"/>
  <c r="P972" i="17" s="1"/>
  <c r="O973" i="17"/>
  <c r="P973" i="17" s="1"/>
  <c r="O974" i="17"/>
  <c r="P974" i="17" s="1"/>
  <c r="O975" i="17"/>
  <c r="P975" i="17" s="1"/>
  <c r="O976" i="17"/>
  <c r="P976" i="17" s="1"/>
  <c r="O977" i="17"/>
  <c r="P977" i="17" s="1"/>
  <c r="O978" i="17"/>
  <c r="P978" i="17" s="1"/>
  <c r="O979" i="17"/>
  <c r="P979" i="17" s="1"/>
  <c r="O980" i="17"/>
  <c r="P980" i="17" s="1"/>
  <c r="O981" i="17"/>
  <c r="P981" i="17" s="1"/>
  <c r="O982" i="17"/>
  <c r="P982" i="17" s="1"/>
  <c r="O983" i="17"/>
  <c r="P983" i="17" s="1"/>
  <c r="O984" i="17"/>
  <c r="P984" i="17" s="1"/>
  <c r="O985" i="17"/>
  <c r="P985" i="17" s="1"/>
  <c r="O986" i="17"/>
  <c r="P986" i="17" s="1"/>
  <c r="O987" i="17"/>
  <c r="P987" i="17" s="1"/>
  <c r="O988" i="17"/>
  <c r="P988" i="17" s="1"/>
  <c r="O989" i="17"/>
  <c r="P989" i="17" s="1"/>
  <c r="O990" i="17"/>
  <c r="P990" i="17" s="1"/>
  <c r="O991" i="17"/>
  <c r="P991" i="17" s="1"/>
  <c r="O992" i="17"/>
  <c r="P992" i="17" s="1"/>
  <c r="O993" i="17"/>
  <c r="P993" i="17" s="1"/>
  <c r="O994" i="17"/>
  <c r="P994" i="17" s="1"/>
  <c r="O995" i="17"/>
  <c r="P995" i="17" s="1"/>
  <c r="O996" i="17"/>
  <c r="P996" i="17" s="1"/>
  <c r="O997" i="17"/>
  <c r="P997" i="17" s="1"/>
  <c r="O998" i="17"/>
  <c r="P998" i="17" s="1"/>
  <c r="O999" i="17"/>
  <c r="P999" i="17" s="1"/>
  <c r="O1000" i="17"/>
  <c r="P1000" i="17" s="1"/>
  <c r="O1001" i="17"/>
  <c r="P1001" i="17" s="1"/>
  <c r="O2" i="17"/>
  <c r="P2" i="17" s="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L3" i="17" s="1"/>
  <c r="M4" i="17"/>
  <c r="L4" i="17" s="1"/>
  <c r="M5" i="17"/>
  <c r="L5" i="17" s="1"/>
  <c r="M6" i="17"/>
  <c r="L6" i="17" s="1"/>
  <c r="M7" i="17"/>
  <c r="L7" i="17" s="1"/>
  <c r="M8" i="17"/>
  <c r="L8" i="17" s="1"/>
  <c r="M9" i="17"/>
  <c r="L9" i="17" s="1"/>
  <c r="M10" i="17"/>
  <c r="L10" i="17" s="1"/>
  <c r="M11" i="17"/>
  <c r="L11" i="17" s="1"/>
  <c r="M12" i="17"/>
  <c r="L12" i="17" s="1"/>
  <c r="M13" i="17"/>
  <c r="L13" i="17" s="1"/>
  <c r="M14" i="17"/>
  <c r="L14" i="17" s="1"/>
  <c r="M15" i="17"/>
  <c r="L15" i="17" s="1"/>
  <c r="M16" i="17"/>
  <c r="L16" i="17" s="1"/>
  <c r="M17" i="17"/>
  <c r="L17" i="17" s="1"/>
  <c r="M18" i="17"/>
  <c r="L18" i="17" s="1"/>
  <c r="M19" i="17"/>
  <c r="L19" i="17" s="1"/>
  <c r="M20" i="17"/>
  <c r="L20" i="17" s="1"/>
  <c r="M21" i="17"/>
  <c r="L21" i="17" s="1"/>
  <c r="M22" i="17"/>
  <c r="L22" i="17" s="1"/>
  <c r="M23" i="17"/>
  <c r="L23" i="17" s="1"/>
  <c r="M24" i="17"/>
  <c r="L24" i="17" s="1"/>
  <c r="M25" i="17"/>
  <c r="L25" i="17" s="1"/>
  <c r="M26" i="17"/>
  <c r="L26" i="17" s="1"/>
  <c r="M27" i="17"/>
  <c r="L27" i="17" s="1"/>
  <c r="M28" i="17"/>
  <c r="L28" i="17" s="1"/>
  <c r="M29" i="17"/>
  <c r="L29" i="17" s="1"/>
  <c r="M30" i="17"/>
  <c r="L30" i="17" s="1"/>
  <c r="M31" i="17"/>
  <c r="L31" i="17" s="1"/>
  <c r="M32" i="17"/>
  <c r="L32" i="17" s="1"/>
  <c r="M33" i="17"/>
  <c r="L33" i="17" s="1"/>
  <c r="M34" i="17"/>
  <c r="L34" i="17" s="1"/>
  <c r="M35" i="17"/>
  <c r="L35" i="17" s="1"/>
  <c r="M36" i="17"/>
  <c r="L36" i="17" s="1"/>
  <c r="M37" i="17"/>
  <c r="L37" i="17" s="1"/>
  <c r="M38" i="17"/>
  <c r="L38" i="17" s="1"/>
  <c r="M39" i="17"/>
  <c r="L39" i="17" s="1"/>
  <c r="M40" i="17"/>
  <c r="L40" i="17" s="1"/>
  <c r="M41" i="17"/>
  <c r="L41" i="17" s="1"/>
  <c r="M42" i="17"/>
  <c r="L42" i="17" s="1"/>
  <c r="M43" i="17"/>
  <c r="L43" i="17" s="1"/>
  <c r="M44" i="17"/>
  <c r="L44" i="17" s="1"/>
  <c r="M45" i="17"/>
  <c r="L45" i="17" s="1"/>
  <c r="M46" i="17"/>
  <c r="L46" i="17" s="1"/>
  <c r="M47" i="17"/>
  <c r="L47" i="17" s="1"/>
  <c r="M48" i="17"/>
  <c r="L48" i="17" s="1"/>
  <c r="M49" i="17"/>
  <c r="L49" i="17" s="1"/>
  <c r="M50" i="17"/>
  <c r="L50" i="17" s="1"/>
  <c r="M51" i="17"/>
  <c r="L51" i="17" s="1"/>
  <c r="M52" i="17"/>
  <c r="L52" i="17" s="1"/>
  <c r="M53" i="17"/>
  <c r="L53" i="17" s="1"/>
  <c r="M54" i="17"/>
  <c r="L54" i="17" s="1"/>
  <c r="M55" i="17"/>
  <c r="L55" i="17" s="1"/>
  <c r="M56" i="17"/>
  <c r="L56" i="17" s="1"/>
  <c r="M57" i="17"/>
  <c r="L57" i="17" s="1"/>
  <c r="M58" i="17"/>
  <c r="L58" i="17" s="1"/>
  <c r="M59" i="17"/>
  <c r="L59" i="17" s="1"/>
  <c r="M60" i="17"/>
  <c r="L60" i="17" s="1"/>
  <c r="M61" i="17"/>
  <c r="L61" i="17" s="1"/>
  <c r="M62" i="17"/>
  <c r="L62" i="17" s="1"/>
  <c r="M63" i="17"/>
  <c r="L63" i="17" s="1"/>
  <c r="M64" i="17"/>
  <c r="L64" i="17" s="1"/>
  <c r="M65" i="17"/>
  <c r="L65" i="17" s="1"/>
  <c r="M66" i="17"/>
  <c r="L66" i="17" s="1"/>
  <c r="M67" i="17"/>
  <c r="L67" i="17" s="1"/>
  <c r="M68" i="17"/>
  <c r="L68" i="17" s="1"/>
  <c r="M69" i="17"/>
  <c r="L69" i="17" s="1"/>
  <c r="M70" i="17"/>
  <c r="L70" i="17" s="1"/>
  <c r="M71" i="17"/>
  <c r="L71" i="17" s="1"/>
  <c r="M72" i="17"/>
  <c r="L72" i="17" s="1"/>
  <c r="M73" i="17"/>
  <c r="L73" i="17" s="1"/>
  <c r="M74" i="17"/>
  <c r="L74" i="17" s="1"/>
  <c r="M75" i="17"/>
  <c r="L75" i="17" s="1"/>
  <c r="M76" i="17"/>
  <c r="L76" i="17" s="1"/>
  <c r="M77" i="17"/>
  <c r="L77" i="17" s="1"/>
  <c r="M78" i="17"/>
  <c r="L78" i="17" s="1"/>
  <c r="M79" i="17"/>
  <c r="L79" i="17" s="1"/>
  <c r="M80" i="17"/>
  <c r="L80" i="17" s="1"/>
  <c r="M81" i="17"/>
  <c r="L81" i="17" s="1"/>
  <c r="M82" i="17"/>
  <c r="L82" i="17" s="1"/>
  <c r="M83" i="17"/>
  <c r="L83" i="17" s="1"/>
  <c r="M84" i="17"/>
  <c r="L84" i="17" s="1"/>
  <c r="M85" i="17"/>
  <c r="L85" i="17" s="1"/>
  <c r="M86" i="17"/>
  <c r="L86" i="17" s="1"/>
  <c r="M87" i="17"/>
  <c r="L87" i="17" s="1"/>
  <c r="M88" i="17"/>
  <c r="L88" i="17" s="1"/>
  <c r="M89" i="17"/>
  <c r="L89" i="17" s="1"/>
  <c r="M90" i="17"/>
  <c r="L90" i="17" s="1"/>
  <c r="M91" i="17"/>
  <c r="L91" i="17" s="1"/>
  <c r="M92" i="17"/>
  <c r="L92" i="17" s="1"/>
  <c r="M93" i="17"/>
  <c r="L93" i="17" s="1"/>
  <c r="M94" i="17"/>
  <c r="L94" i="17" s="1"/>
  <c r="M95" i="17"/>
  <c r="L95" i="17" s="1"/>
  <c r="M96" i="17"/>
  <c r="L96" i="17" s="1"/>
  <c r="M97" i="17"/>
  <c r="L97" i="17" s="1"/>
  <c r="M98" i="17"/>
  <c r="L98" i="17" s="1"/>
  <c r="M99" i="17"/>
  <c r="L99" i="17" s="1"/>
  <c r="M100" i="17"/>
  <c r="L100" i="17" s="1"/>
  <c r="M101" i="17"/>
  <c r="L101" i="17" s="1"/>
  <c r="M102" i="17"/>
  <c r="L102" i="17" s="1"/>
  <c r="M103" i="17"/>
  <c r="L103" i="17" s="1"/>
  <c r="M104" i="17"/>
  <c r="L104" i="17" s="1"/>
  <c r="M105" i="17"/>
  <c r="L105" i="17" s="1"/>
  <c r="M106" i="17"/>
  <c r="L106" i="17" s="1"/>
  <c r="M107" i="17"/>
  <c r="L107" i="17" s="1"/>
  <c r="M108" i="17"/>
  <c r="L108" i="17" s="1"/>
  <c r="M109" i="17"/>
  <c r="L109" i="17" s="1"/>
  <c r="M110" i="17"/>
  <c r="L110" i="17" s="1"/>
  <c r="M111" i="17"/>
  <c r="L111" i="17" s="1"/>
  <c r="M112" i="17"/>
  <c r="L112" i="17" s="1"/>
  <c r="M113" i="17"/>
  <c r="L113" i="17" s="1"/>
  <c r="M114" i="17"/>
  <c r="L114" i="17" s="1"/>
  <c r="M115" i="17"/>
  <c r="L115" i="17" s="1"/>
  <c r="M116" i="17"/>
  <c r="L116" i="17" s="1"/>
  <c r="M117" i="17"/>
  <c r="L117" i="17" s="1"/>
  <c r="M118" i="17"/>
  <c r="L118" i="17" s="1"/>
  <c r="M119" i="17"/>
  <c r="L119" i="17" s="1"/>
  <c r="M120" i="17"/>
  <c r="L120" i="17" s="1"/>
  <c r="M121" i="17"/>
  <c r="L121" i="17" s="1"/>
  <c r="M122" i="17"/>
  <c r="L122" i="17" s="1"/>
  <c r="M123" i="17"/>
  <c r="L123" i="17" s="1"/>
  <c r="M124" i="17"/>
  <c r="L124" i="17" s="1"/>
  <c r="M125" i="17"/>
  <c r="L125" i="17" s="1"/>
  <c r="M126" i="17"/>
  <c r="L126" i="17" s="1"/>
  <c r="M127" i="17"/>
  <c r="L127" i="17" s="1"/>
  <c r="M128" i="17"/>
  <c r="L128" i="17" s="1"/>
  <c r="M129" i="17"/>
  <c r="L129" i="17" s="1"/>
  <c r="M130" i="17"/>
  <c r="L130" i="17" s="1"/>
  <c r="M131" i="17"/>
  <c r="L131" i="17" s="1"/>
  <c r="M132" i="17"/>
  <c r="L132" i="17" s="1"/>
  <c r="M133" i="17"/>
  <c r="L133" i="17" s="1"/>
  <c r="M134" i="17"/>
  <c r="L134" i="17" s="1"/>
  <c r="M135" i="17"/>
  <c r="L135" i="17" s="1"/>
  <c r="M136" i="17"/>
  <c r="L136" i="17" s="1"/>
  <c r="M137" i="17"/>
  <c r="L137" i="17" s="1"/>
  <c r="M138" i="17"/>
  <c r="L138" i="17" s="1"/>
  <c r="M139" i="17"/>
  <c r="L139" i="17" s="1"/>
  <c r="M140" i="17"/>
  <c r="L140" i="17" s="1"/>
  <c r="M141" i="17"/>
  <c r="L141" i="17" s="1"/>
  <c r="M142" i="17"/>
  <c r="L142" i="17" s="1"/>
  <c r="M143" i="17"/>
  <c r="L143" i="17" s="1"/>
  <c r="M144" i="17"/>
  <c r="L144" i="17" s="1"/>
  <c r="M145" i="17"/>
  <c r="L145" i="17" s="1"/>
  <c r="M146" i="17"/>
  <c r="L146" i="17" s="1"/>
  <c r="M147" i="17"/>
  <c r="L147" i="17" s="1"/>
  <c r="M148" i="17"/>
  <c r="L148" i="17" s="1"/>
  <c r="M149" i="17"/>
  <c r="L149" i="17" s="1"/>
  <c r="M150" i="17"/>
  <c r="L150" i="17" s="1"/>
  <c r="M151" i="17"/>
  <c r="L151" i="17" s="1"/>
  <c r="M152" i="17"/>
  <c r="L152" i="17" s="1"/>
  <c r="M153" i="17"/>
  <c r="L153" i="17" s="1"/>
  <c r="M154" i="17"/>
  <c r="L154" i="17" s="1"/>
  <c r="M155" i="17"/>
  <c r="L155" i="17" s="1"/>
  <c r="M156" i="17"/>
  <c r="L156" i="17" s="1"/>
  <c r="M157" i="17"/>
  <c r="L157" i="17" s="1"/>
  <c r="M158" i="17"/>
  <c r="L158" i="17" s="1"/>
  <c r="M159" i="17"/>
  <c r="L159" i="17" s="1"/>
  <c r="M160" i="17"/>
  <c r="L160" i="17" s="1"/>
  <c r="M161" i="17"/>
  <c r="L161" i="17" s="1"/>
  <c r="M162" i="17"/>
  <c r="L162" i="17" s="1"/>
  <c r="M163" i="17"/>
  <c r="L163" i="17" s="1"/>
  <c r="M164" i="17"/>
  <c r="L164" i="17" s="1"/>
  <c r="M165" i="17"/>
  <c r="L165" i="17" s="1"/>
  <c r="M166" i="17"/>
  <c r="L166" i="17" s="1"/>
  <c r="M167" i="17"/>
  <c r="L167" i="17" s="1"/>
  <c r="M168" i="17"/>
  <c r="L168" i="17" s="1"/>
  <c r="M169" i="17"/>
  <c r="L169" i="17" s="1"/>
  <c r="M170" i="17"/>
  <c r="L170" i="17" s="1"/>
  <c r="M171" i="17"/>
  <c r="L171" i="17" s="1"/>
  <c r="M172" i="17"/>
  <c r="L172" i="17" s="1"/>
  <c r="M173" i="17"/>
  <c r="L173" i="17" s="1"/>
  <c r="M174" i="17"/>
  <c r="L174" i="17" s="1"/>
  <c r="M175" i="17"/>
  <c r="L175" i="17" s="1"/>
  <c r="M176" i="17"/>
  <c r="L176" i="17" s="1"/>
  <c r="M177" i="17"/>
  <c r="L177" i="17" s="1"/>
  <c r="M178" i="17"/>
  <c r="L178" i="17" s="1"/>
  <c r="M179" i="17"/>
  <c r="L179" i="17" s="1"/>
  <c r="M180" i="17"/>
  <c r="L180" i="17" s="1"/>
  <c r="M181" i="17"/>
  <c r="L181" i="17" s="1"/>
  <c r="M182" i="17"/>
  <c r="L182" i="17" s="1"/>
  <c r="M183" i="17"/>
  <c r="L183" i="17" s="1"/>
  <c r="M184" i="17"/>
  <c r="L184" i="17" s="1"/>
  <c r="M185" i="17"/>
  <c r="L185" i="17" s="1"/>
  <c r="M186" i="17"/>
  <c r="L186" i="17" s="1"/>
  <c r="M187" i="17"/>
  <c r="L187" i="17" s="1"/>
  <c r="M188" i="17"/>
  <c r="L188" i="17" s="1"/>
  <c r="M189" i="17"/>
  <c r="L189" i="17" s="1"/>
  <c r="M190" i="17"/>
  <c r="L190" i="17" s="1"/>
  <c r="M191" i="17"/>
  <c r="L191" i="17" s="1"/>
  <c r="M192" i="17"/>
  <c r="L192" i="17" s="1"/>
  <c r="M193" i="17"/>
  <c r="L193" i="17" s="1"/>
  <c r="M194" i="17"/>
  <c r="L194" i="17" s="1"/>
  <c r="M195" i="17"/>
  <c r="L195" i="17" s="1"/>
  <c r="M196" i="17"/>
  <c r="L196" i="17" s="1"/>
  <c r="M197" i="17"/>
  <c r="L197" i="17" s="1"/>
  <c r="M198" i="17"/>
  <c r="L198" i="17" s="1"/>
  <c r="M199" i="17"/>
  <c r="L199" i="17" s="1"/>
  <c r="M200" i="17"/>
  <c r="L200" i="17" s="1"/>
  <c r="M201" i="17"/>
  <c r="L201" i="17" s="1"/>
  <c r="M202" i="17"/>
  <c r="L202" i="17" s="1"/>
  <c r="M203" i="17"/>
  <c r="L203" i="17" s="1"/>
  <c r="M204" i="17"/>
  <c r="L204" i="17" s="1"/>
  <c r="M205" i="17"/>
  <c r="L205" i="17" s="1"/>
  <c r="M206" i="17"/>
  <c r="L206" i="17" s="1"/>
  <c r="M207" i="17"/>
  <c r="L207" i="17" s="1"/>
  <c r="M208" i="17"/>
  <c r="L208" i="17" s="1"/>
  <c r="M209" i="17"/>
  <c r="L209" i="17" s="1"/>
  <c r="M210" i="17"/>
  <c r="L210" i="17" s="1"/>
  <c r="M211" i="17"/>
  <c r="L211" i="17" s="1"/>
  <c r="M212" i="17"/>
  <c r="L212" i="17" s="1"/>
  <c r="M213" i="17"/>
  <c r="L213" i="17" s="1"/>
  <c r="M214" i="17"/>
  <c r="L214" i="17" s="1"/>
  <c r="M215" i="17"/>
  <c r="L215" i="17" s="1"/>
  <c r="M216" i="17"/>
  <c r="L216" i="17" s="1"/>
  <c r="M217" i="17"/>
  <c r="L217" i="17" s="1"/>
  <c r="M218" i="17"/>
  <c r="L218" i="17" s="1"/>
  <c r="M219" i="17"/>
  <c r="L219" i="17" s="1"/>
  <c r="M220" i="17"/>
  <c r="L220" i="17" s="1"/>
  <c r="M221" i="17"/>
  <c r="L221" i="17" s="1"/>
  <c r="M222" i="17"/>
  <c r="L222" i="17" s="1"/>
  <c r="M223" i="17"/>
  <c r="L223" i="17" s="1"/>
  <c r="M224" i="17"/>
  <c r="L224" i="17" s="1"/>
  <c r="M225" i="17"/>
  <c r="L225" i="17" s="1"/>
  <c r="M226" i="17"/>
  <c r="L226" i="17" s="1"/>
  <c r="M227" i="17"/>
  <c r="L227" i="17" s="1"/>
  <c r="M228" i="17"/>
  <c r="L228" i="17" s="1"/>
  <c r="M229" i="17"/>
  <c r="L229" i="17" s="1"/>
  <c r="M230" i="17"/>
  <c r="L230" i="17" s="1"/>
  <c r="M231" i="17"/>
  <c r="L231" i="17" s="1"/>
  <c r="M232" i="17"/>
  <c r="L232" i="17" s="1"/>
  <c r="M233" i="17"/>
  <c r="L233" i="17" s="1"/>
  <c r="M234" i="17"/>
  <c r="L234" i="17" s="1"/>
  <c r="M235" i="17"/>
  <c r="L235" i="17" s="1"/>
  <c r="M236" i="17"/>
  <c r="L236" i="17" s="1"/>
  <c r="M237" i="17"/>
  <c r="L237" i="17" s="1"/>
  <c r="M238" i="17"/>
  <c r="L238" i="17" s="1"/>
  <c r="M239" i="17"/>
  <c r="L239" i="17" s="1"/>
  <c r="M240" i="17"/>
  <c r="L240" i="17" s="1"/>
  <c r="M241" i="17"/>
  <c r="L241" i="17" s="1"/>
  <c r="M242" i="17"/>
  <c r="L242" i="17" s="1"/>
  <c r="M243" i="17"/>
  <c r="L243" i="17" s="1"/>
  <c r="M244" i="17"/>
  <c r="L244" i="17" s="1"/>
  <c r="M245" i="17"/>
  <c r="L245" i="17" s="1"/>
  <c r="M246" i="17"/>
  <c r="L246" i="17" s="1"/>
  <c r="M247" i="17"/>
  <c r="L247" i="17" s="1"/>
  <c r="M248" i="17"/>
  <c r="L248" i="17" s="1"/>
  <c r="M249" i="17"/>
  <c r="L249" i="17" s="1"/>
  <c r="M250" i="17"/>
  <c r="L250" i="17" s="1"/>
  <c r="M251" i="17"/>
  <c r="L251" i="17" s="1"/>
  <c r="M252" i="17"/>
  <c r="L252" i="17" s="1"/>
  <c r="M253" i="17"/>
  <c r="L253" i="17" s="1"/>
  <c r="M254" i="17"/>
  <c r="L254" i="17" s="1"/>
  <c r="M255" i="17"/>
  <c r="L255" i="17" s="1"/>
  <c r="M256" i="17"/>
  <c r="L256" i="17" s="1"/>
  <c r="M257" i="17"/>
  <c r="L257" i="17" s="1"/>
  <c r="M258" i="17"/>
  <c r="L258" i="17" s="1"/>
  <c r="M259" i="17"/>
  <c r="L259" i="17" s="1"/>
  <c r="M260" i="17"/>
  <c r="L260" i="17" s="1"/>
  <c r="M261" i="17"/>
  <c r="L261" i="17" s="1"/>
  <c r="M262" i="17"/>
  <c r="L262" i="17" s="1"/>
  <c r="M263" i="17"/>
  <c r="L263" i="17" s="1"/>
  <c r="M264" i="17"/>
  <c r="L264" i="17" s="1"/>
  <c r="M265" i="17"/>
  <c r="L265" i="17" s="1"/>
  <c r="M266" i="17"/>
  <c r="L266" i="17" s="1"/>
  <c r="M267" i="17"/>
  <c r="L267" i="17" s="1"/>
  <c r="M268" i="17"/>
  <c r="L268" i="17" s="1"/>
  <c r="M269" i="17"/>
  <c r="L269" i="17" s="1"/>
  <c r="M270" i="17"/>
  <c r="L270" i="17" s="1"/>
  <c r="M271" i="17"/>
  <c r="L271" i="17" s="1"/>
  <c r="M272" i="17"/>
  <c r="L272" i="17" s="1"/>
  <c r="M273" i="17"/>
  <c r="L273" i="17" s="1"/>
  <c r="M274" i="17"/>
  <c r="L274" i="17" s="1"/>
  <c r="M275" i="17"/>
  <c r="L275" i="17" s="1"/>
  <c r="M276" i="17"/>
  <c r="L276" i="17" s="1"/>
  <c r="M277" i="17"/>
  <c r="L277" i="17" s="1"/>
  <c r="M278" i="17"/>
  <c r="L278" i="17" s="1"/>
  <c r="M279" i="17"/>
  <c r="L279" i="17" s="1"/>
  <c r="M280" i="17"/>
  <c r="L280" i="17" s="1"/>
  <c r="M281" i="17"/>
  <c r="L281" i="17" s="1"/>
  <c r="M282" i="17"/>
  <c r="L282" i="17" s="1"/>
  <c r="M283" i="17"/>
  <c r="L283" i="17" s="1"/>
  <c r="M284" i="17"/>
  <c r="L284" i="17" s="1"/>
  <c r="M285" i="17"/>
  <c r="L285" i="17" s="1"/>
  <c r="M286" i="17"/>
  <c r="L286" i="17" s="1"/>
  <c r="M287" i="17"/>
  <c r="L287" i="17" s="1"/>
  <c r="M288" i="17"/>
  <c r="L288" i="17" s="1"/>
  <c r="M289" i="17"/>
  <c r="L289" i="17" s="1"/>
  <c r="M290" i="17"/>
  <c r="L290" i="17" s="1"/>
  <c r="M291" i="17"/>
  <c r="L291" i="17" s="1"/>
  <c r="M292" i="17"/>
  <c r="L292" i="17" s="1"/>
  <c r="M293" i="17"/>
  <c r="L293" i="17" s="1"/>
  <c r="M294" i="17"/>
  <c r="L294" i="17" s="1"/>
  <c r="M295" i="17"/>
  <c r="L295" i="17" s="1"/>
  <c r="M296" i="17"/>
  <c r="L296" i="17" s="1"/>
  <c r="M297" i="17"/>
  <c r="L297" i="17" s="1"/>
  <c r="M298" i="17"/>
  <c r="L298" i="17" s="1"/>
  <c r="M299" i="17"/>
  <c r="L299" i="17" s="1"/>
  <c r="M300" i="17"/>
  <c r="L300" i="17" s="1"/>
  <c r="M301" i="17"/>
  <c r="L301" i="17" s="1"/>
  <c r="M302" i="17"/>
  <c r="L302" i="17" s="1"/>
  <c r="M303" i="17"/>
  <c r="L303" i="17" s="1"/>
  <c r="M304" i="17"/>
  <c r="L304" i="17" s="1"/>
  <c r="M305" i="17"/>
  <c r="L305" i="17" s="1"/>
  <c r="M306" i="17"/>
  <c r="L306" i="17" s="1"/>
  <c r="M307" i="17"/>
  <c r="L307" i="17" s="1"/>
  <c r="M308" i="17"/>
  <c r="L308" i="17" s="1"/>
  <c r="M309" i="17"/>
  <c r="L309" i="17" s="1"/>
  <c r="M310" i="17"/>
  <c r="L310" i="17" s="1"/>
  <c r="M311" i="17"/>
  <c r="L311" i="17" s="1"/>
  <c r="M312" i="17"/>
  <c r="L312" i="17" s="1"/>
  <c r="M313" i="17"/>
  <c r="L313" i="17" s="1"/>
  <c r="M314" i="17"/>
  <c r="L314" i="17" s="1"/>
  <c r="M315" i="17"/>
  <c r="L315" i="17" s="1"/>
  <c r="M316" i="17"/>
  <c r="L316" i="17" s="1"/>
  <c r="M317" i="17"/>
  <c r="L317" i="17" s="1"/>
  <c r="M318" i="17"/>
  <c r="L318" i="17" s="1"/>
  <c r="M319" i="17"/>
  <c r="L319" i="17" s="1"/>
  <c r="M320" i="17"/>
  <c r="L320" i="17" s="1"/>
  <c r="M321" i="17"/>
  <c r="L321" i="17" s="1"/>
  <c r="M322" i="17"/>
  <c r="L322" i="17" s="1"/>
  <c r="M323" i="17"/>
  <c r="L323" i="17" s="1"/>
  <c r="M324" i="17"/>
  <c r="L324" i="17" s="1"/>
  <c r="M325" i="17"/>
  <c r="L325" i="17" s="1"/>
  <c r="M326" i="17"/>
  <c r="L326" i="17" s="1"/>
  <c r="M327" i="17"/>
  <c r="L327" i="17" s="1"/>
  <c r="M328" i="17"/>
  <c r="L328" i="17" s="1"/>
  <c r="M329" i="17"/>
  <c r="L329" i="17" s="1"/>
  <c r="M330" i="17"/>
  <c r="L330" i="17" s="1"/>
  <c r="M331" i="17"/>
  <c r="L331" i="17" s="1"/>
  <c r="M332" i="17"/>
  <c r="L332" i="17" s="1"/>
  <c r="M333" i="17"/>
  <c r="L333" i="17" s="1"/>
  <c r="M334" i="17"/>
  <c r="L334" i="17" s="1"/>
  <c r="M335" i="17"/>
  <c r="L335" i="17" s="1"/>
  <c r="M336" i="17"/>
  <c r="L336" i="17" s="1"/>
  <c r="M337" i="17"/>
  <c r="L337" i="17" s="1"/>
  <c r="M338" i="17"/>
  <c r="L338" i="17" s="1"/>
  <c r="M339" i="17"/>
  <c r="L339" i="17" s="1"/>
  <c r="M340" i="17"/>
  <c r="L340" i="17" s="1"/>
  <c r="M341" i="17"/>
  <c r="L341" i="17" s="1"/>
  <c r="M342" i="17"/>
  <c r="L342" i="17" s="1"/>
  <c r="M343" i="17"/>
  <c r="L343" i="17" s="1"/>
  <c r="M344" i="17"/>
  <c r="L344" i="17" s="1"/>
  <c r="M345" i="17"/>
  <c r="L345" i="17" s="1"/>
  <c r="M346" i="17"/>
  <c r="L346" i="17" s="1"/>
  <c r="M347" i="17"/>
  <c r="L347" i="17" s="1"/>
  <c r="M348" i="17"/>
  <c r="L348" i="17" s="1"/>
  <c r="M349" i="17"/>
  <c r="L349" i="17" s="1"/>
  <c r="M350" i="17"/>
  <c r="L350" i="17" s="1"/>
  <c r="M351" i="17"/>
  <c r="L351" i="17" s="1"/>
  <c r="M352" i="17"/>
  <c r="L352" i="17" s="1"/>
  <c r="M353" i="17"/>
  <c r="L353" i="17" s="1"/>
  <c r="M354" i="17"/>
  <c r="L354" i="17" s="1"/>
  <c r="M355" i="17"/>
  <c r="L355" i="17" s="1"/>
  <c r="M356" i="17"/>
  <c r="L356" i="17" s="1"/>
  <c r="M357" i="17"/>
  <c r="L357" i="17" s="1"/>
  <c r="M358" i="17"/>
  <c r="L358" i="17" s="1"/>
  <c r="M359" i="17"/>
  <c r="L359" i="17" s="1"/>
  <c r="M360" i="17"/>
  <c r="L360" i="17" s="1"/>
  <c r="M361" i="17"/>
  <c r="L361" i="17" s="1"/>
  <c r="M362" i="17"/>
  <c r="L362" i="17" s="1"/>
  <c r="M363" i="17"/>
  <c r="L363" i="17" s="1"/>
  <c r="M364" i="17"/>
  <c r="L364" i="17" s="1"/>
  <c r="M365" i="17"/>
  <c r="L365" i="17" s="1"/>
  <c r="M366" i="17"/>
  <c r="L366" i="17" s="1"/>
  <c r="M367" i="17"/>
  <c r="L367" i="17" s="1"/>
  <c r="M368" i="17"/>
  <c r="L368" i="17" s="1"/>
  <c r="M369" i="17"/>
  <c r="L369" i="17" s="1"/>
  <c r="M370" i="17"/>
  <c r="L370" i="17" s="1"/>
  <c r="M371" i="17"/>
  <c r="L371" i="17" s="1"/>
  <c r="M372" i="17"/>
  <c r="L372" i="17" s="1"/>
  <c r="M373" i="17"/>
  <c r="L373" i="17" s="1"/>
  <c r="M374" i="17"/>
  <c r="L374" i="17" s="1"/>
  <c r="M375" i="17"/>
  <c r="L375" i="17" s="1"/>
  <c r="M376" i="17"/>
  <c r="L376" i="17" s="1"/>
  <c r="M377" i="17"/>
  <c r="L377" i="17" s="1"/>
  <c r="M378" i="17"/>
  <c r="L378" i="17" s="1"/>
  <c r="M379" i="17"/>
  <c r="L379" i="17" s="1"/>
  <c r="M380" i="17"/>
  <c r="L380" i="17" s="1"/>
  <c r="M381" i="17"/>
  <c r="L381" i="17" s="1"/>
  <c r="M382" i="17"/>
  <c r="L382" i="17" s="1"/>
  <c r="M383" i="17"/>
  <c r="L383" i="17" s="1"/>
  <c r="M384" i="17"/>
  <c r="L384" i="17" s="1"/>
  <c r="M385" i="17"/>
  <c r="L385" i="17" s="1"/>
  <c r="M386" i="17"/>
  <c r="L386" i="17" s="1"/>
  <c r="M387" i="17"/>
  <c r="L387" i="17" s="1"/>
  <c r="M388" i="17"/>
  <c r="L388" i="17" s="1"/>
  <c r="M389" i="17"/>
  <c r="L389" i="17" s="1"/>
  <c r="M390" i="17"/>
  <c r="L390" i="17" s="1"/>
  <c r="M391" i="17"/>
  <c r="L391" i="17" s="1"/>
  <c r="M392" i="17"/>
  <c r="L392" i="17" s="1"/>
  <c r="M393" i="17"/>
  <c r="L393" i="17" s="1"/>
  <c r="M394" i="17"/>
  <c r="L394" i="17" s="1"/>
  <c r="M395" i="17"/>
  <c r="L395" i="17" s="1"/>
  <c r="M396" i="17"/>
  <c r="L396" i="17" s="1"/>
  <c r="M397" i="17"/>
  <c r="L397" i="17" s="1"/>
  <c r="M398" i="17"/>
  <c r="L398" i="17" s="1"/>
  <c r="M399" i="17"/>
  <c r="L399" i="17" s="1"/>
  <c r="M400" i="17"/>
  <c r="L400" i="17" s="1"/>
  <c r="M401" i="17"/>
  <c r="L401" i="17" s="1"/>
  <c r="M402" i="17"/>
  <c r="L402" i="17" s="1"/>
  <c r="M403" i="17"/>
  <c r="L403" i="17" s="1"/>
  <c r="M404" i="17"/>
  <c r="L404" i="17" s="1"/>
  <c r="M405" i="17"/>
  <c r="L405" i="17" s="1"/>
  <c r="M406" i="17"/>
  <c r="L406" i="17" s="1"/>
  <c r="M407" i="17"/>
  <c r="L407" i="17" s="1"/>
  <c r="M408" i="17"/>
  <c r="L408" i="17" s="1"/>
  <c r="M409" i="17"/>
  <c r="L409" i="17" s="1"/>
  <c r="M410" i="17"/>
  <c r="L410" i="17" s="1"/>
  <c r="M411" i="17"/>
  <c r="L411" i="17" s="1"/>
  <c r="M412" i="17"/>
  <c r="L412" i="17" s="1"/>
  <c r="M413" i="17"/>
  <c r="L413" i="17" s="1"/>
  <c r="M414" i="17"/>
  <c r="L414" i="17" s="1"/>
  <c r="M415" i="17"/>
  <c r="L415" i="17" s="1"/>
  <c r="M416" i="17"/>
  <c r="L416" i="17" s="1"/>
  <c r="M417" i="17"/>
  <c r="L417" i="17" s="1"/>
  <c r="M418" i="17"/>
  <c r="L418" i="17" s="1"/>
  <c r="M419" i="17"/>
  <c r="L419" i="17" s="1"/>
  <c r="M420" i="17"/>
  <c r="L420" i="17" s="1"/>
  <c r="M421" i="17"/>
  <c r="L421" i="17" s="1"/>
  <c r="M422" i="17"/>
  <c r="L422" i="17" s="1"/>
  <c r="M423" i="17"/>
  <c r="L423" i="17" s="1"/>
  <c r="M424" i="17"/>
  <c r="L424" i="17" s="1"/>
  <c r="M425" i="17"/>
  <c r="L425" i="17" s="1"/>
  <c r="M426" i="17"/>
  <c r="L426" i="17" s="1"/>
  <c r="M427" i="17"/>
  <c r="L427" i="17" s="1"/>
  <c r="M428" i="17"/>
  <c r="L428" i="17" s="1"/>
  <c r="M429" i="17"/>
  <c r="L429" i="17" s="1"/>
  <c r="M430" i="17"/>
  <c r="L430" i="17" s="1"/>
  <c r="M431" i="17"/>
  <c r="L431" i="17" s="1"/>
  <c r="M432" i="17"/>
  <c r="L432" i="17" s="1"/>
  <c r="M433" i="17"/>
  <c r="L433" i="17" s="1"/>
  <c r="M434" i="17"/>
  <c r="L434" i="17" s="1"/>
  <c r="M435" i="17"/>
  <c r="L435" i="17" s="1"/>
  <c r="M436" i="17"/>
  <c r="L436" i="17" s="1"/>
  <c r="M437" i="17"/>
  <c r="L437" i="17" s="1"/>
  <c r="M438" i="17"/>
  <c r="L438" i="17" s="1"/>
  <c r="M439" i="17"/>
  <c r="L439" i="17" s="1"/>
  <c r="M440" i="17"/>
  <c r="L440" i="17" s="1"/>
  <c r="M441" i="17"/>
  <c r="L441" i="17" s="1"/>
  <c r="M442" i="17"/>
  <c r="L442" i="17" s="1"/>
  <c r="M443" i="17"/>
  <c r="L443" i="17" s="1"/>
  <c r="M444" i="17"/>
  <c r="L444" i="17" s="1"/>
  <c r="M445" i="17"/>
  <c r="L445" i="17" s="1"/>
  <c r="M446" i="17"/>
  <c r="L446" i="17" s="1"/>
  <c r="M447" i="17"/>
  <c r="L447" i="17" s="1"/>
  <c r="M448" i="17"/>
  <c r="L448" i="17" s="1"/>
  <c r="M449" i="17"/>
  <c r="L449" i="17" s="1"/>
  <c r="M450" i="17"/>
  <c r="L450" i="17" s="1"/>
  <c r="M451" i="17"/>
  <c r="L451" i="17" s="1"/>
  <c r="M452" i="17"/>
  <c r="L452" i="17" s="1"/>
  <c r="M453" i="17"/>
  <c r="L453" i="17" s="1"/>
  <c r="M454" i="17"/>
  <c r="L454" i="17" s="1"/>
  <c r="M455" i="17"/>
  <c r="L455" i="17" s="1"/>
  <c r="M456" i="17"/>
  <c r="L456" i="17" s="1"/>
  <c r="M457" i="17"/>
  <c r="L457" i="17" s="1"/>
  <c r="M458" i="17"/>
  <c r="L458" i="17" s="1"/>
  <c r="M459" i="17"/>
  <c r="L459" i="17" s="1"/>
  <c r="M460" i="17"/>
  <c r="L460" i="17" s="1"/>
  <c r="M461" i="17"/>
  <c r="L461" i="17" s="1"/>
  <c r="M462" i="17"/>
  <c r="L462" i="17" s="1"/>
  <c r="M463" i="17"/>
  <c r="L463" i="17" s="1"/>
  <c r="M464" i="17"/>
  <c r="L464" i="17" s="1"/>
  <c r="M465" i="17"/>
  <c r="L465" i="17" s="1"/>
  <c r="M466" i="17"/>
  <c r="L466" i="17" s="1"/>
  <c r="M467" i="17"/>
  <c r="L467" i="17" s="1"/>
  <c r="M468" i="17"/>
  <c r="L468" i="17" s="1"/>
  <c r="M469" i="17"/>
  <c r="L469" i="17" s="1"/>
  <c r="M470" i="17"/>
  <c r="L470" i="17" s="1"/>
  <c r="M471" i="17"/>
  <c r="L471" i="17" s="1"/>
  <c r="M472" i="17"/>
  <c r="L472" i="17" s="1"/>
  <c r="M473" i="17"/>
  <c r="L473" i="17" s="1"/>
  <c r="M474" i="17"/>
  <c r="L474" i="17" s="1"/>
  <c r="M475" i="17"/>
  <c r="L475" i="17" s="1"/>
  <c r="M476" i="17"/>
  <c r="L476" i="17" s="1"/>
  <c r="M477" i="17"/>
  <c r="L477" i="17" s="1"/>
  <c r="M478" i="17"/>
  <c r="L478" i="17" s="1"/>
  <c r="M479" i="17"/>
  <c r="L479" i="17" s="1"/>
  <c r="M480" i="17"/>
  <c r="L480" i="17" s="1"/>
  <c r="M481" i="17"/>
  <c r="L481" i="17" s="1"/>
  <c r="M482" i="17"/>
  <c r="L482" i="17" s="1"/>
  <c r="M483" i="17"/>
  <c r="L483" i="17" s="1"/>
  <c r="M484" i="17"/>
  <c r="L484" i="17" s="1"/>
  <c r="M485" i="17"/>
  <c r="L485" i="17" s="1"/>
  <c r="M486" i="17"/>
  <c r="L486" i="17" s="1"/>
  <c r="M487" i="17"/>
  <c r="L487" i="17" s="1"/>
  <c r="M488" i="17"/>
  <c r="L488" i="17" s="1"/>
  <c r="M489" i="17"/>
  <c r="L489" i="17" s="1"/>
  <c r="M490" i="17"/>
  <c r="L490" i="17" s="1"/>
  <c r="M491" i="17"/>
  <c r="L491" i="17" s="1"/>
  <c r="M492" i="17"/>
  <c r="L492" i="17" s="1"/>
  <c r="M493" i="17"/>
  <c r="L493" i="17" s="1"/>
  <c r="M494" i="17"/>
  <c r="L494" i="17" s="1"/>
  <c r="M495" i="17"/>
  <c r="L495" i="17" s="1"/>
  <c r="M496" i="17"/>
  <c r="L496" i="17" s="1"/>
  <c r="M497" i="17"/>
  <c r="L497" i="17" s="1"/>
  <c r="M498" i="17"/>
  <c r="L498" i="17" s="1"/>
  <c r="M499" i="17"/>
  <c r="L499" i="17" s="1"/>
  <c r="M500" i="17"/>
  <c r="L500" i="17" s="1"/>
  <c r="M501" i="17"/>
  <c r="L501" i="17" s="1"/>
  <c r="M502" i="17"/>
  <c r="L502" i="17" s="1"/>
  <c r="M503" i="17"/>
  <c r="L503" i="17" s="1"/>
  <c r="M504" i="17"/>
  <c r="L504" i="17" s="1"/>
  <c r="M505" i="17"/>
  <c r="L505" i="17" s="1"/>
  <c r="M506" i="17"/>
  <c r="L506" i="17" s="1"/>
  <c r="M507" i="17"/>
  <c r="L507" i="17" s="1"/>
  <c r="M508" i="17"/>
  <c r="L508" i="17" s="1"/>
  <c r="M509" i="17"/>
  <c r="L509" i="17" s="1"/>
  <c r="M510" i="17"/>
  <c r="L510" i="17" s="1"/>
  <c r="M511" i="17"/>
  <c r="L511" i="17" s="1"/>
  <c r="M512" i="17"/>
  <c r="L512" i="17" s="1"/>
  <c r="M513" i="17"/>
  <c r="L513" i="17" s="1"/>
  <c r="M514" i="17"/>
  <c r="L514" i="17" s="1"/>
  <c r="M515" i="17"/>
  <c r="L515" i="17" s="1"/>
  <c r="M516" i="17"/>
  <c r="L516" i="17" s="1"/>
  <c r="M517" i="17"/>
  <c r="L517" i="17" s="1"/>
  <c r="M518" i="17"/>
  <c r="L518" i="17" s="1"/>
  <c r="M519" i="17"/>
  <c r="L519" i="17" s="1"/>
  <c r="M520" i="17"/>
  <c r="L520" i="17" s="1"/>
  <c r="M521" i="17"/>
  <c r="L521" i="17" s="1"/>
  <c r="M522" i="17"/>
  <c r="L522" i="17" s="1"/>
  <c r="M523" i="17"/>
  <c r="L523" i="17" s="1"/>
  <c r="M524" i="17"/>
  <c r="L524" i="17" s="1"/>
  <c r="M525" i="17"/>
  <c r="L525" i="17" s="1"/>
  <c r="M526" i="17"/>
  <c r="L526" i="17" s="1"/>
  <c r="M527" i="17"/>
  <c r="L527" i="17" s="1"/>
  <c r="M528" i="17"/>
  <c r="L528" i="17" s="1"/>
  <c r="M529" i="17"/>
  <c r="L529" i="17" s="1"/>
  <c r="M530" i="17"/>
  <c r="L530" i="17" s="1"/>
  <c r="M531" i="17"/>
  <c r="L531" i="17" s="1"/>
  <c r="M532" i="17"/>
  <c r="L532" i="17" s="1"/>
  <c r="M533" i="17"/>
  <c r="L533" i="17" s="1"/>
  <c r="M534" i="17"/>
  <c r="L534" i="17" s="1"/>
  <c r="M535" i="17"/>
  <c r="L535" i="17" s="1"/>
  <c r="M536" i="17"/>
  <c r="L536" i="17" s="1"/>
  <c r="M537" i="17"/>
  <c r="L537" i="17" s="1"/>
  <c r="M538" i="17"/>
  <c r="L538" i="17" s="1"/>
  <c r="M539" i="17"/>
  <c r="L539" i="17" s="1"/>
  <c r="M540" i="17"/>
  <c r="L540" i="17" s="1"/>
  <c r="M541" i="17"/>
  <c r="L541" i="17" s="1"/>
  <c r="M542" i="17"/>
  <c r="L542" i="17" s="1"/>
  <c r="M543" i="17"/>
  <c r="L543" i="17" s="1"/>
  <c r="M544" i="17"/>
  <c r="L544" i="17" s="1"/>
  <c r="M545" i="17"/>
  <c r="L545" i="17" s="1"/>
  <c r="M546" i="17"/>
  <c r="L546" i="17" s="1"/>
  <c r="M547" i="17"/>
  <c r="L547" i="17" s="1"/>
  <c r="M548" i="17"/>
  <c r="L548" i="17" s="1"/>
  <c r="M549" i="17"/>
  <c r="L549" i="17" s="1"/>
  <c r="M550" i="17"/>
  <c r="L550" i="17" s="1"/>
  <c r="M551" i="17"/>
  <c r="L551" i="17" s="1"/>
  <c r="M552" i="17"/>
  <c r="L552" i="17" s="1"/>
  <c r="M553" i="17"/>
  <c r="L553" i="17" s="1"/>
  <c r="M554" i="17"/>
  <c r="L554" i="17" s="1"/>
  <c r="M555" i="17"/>
  <c r="L555" i="17" s="1"/>
  <c r="M556" i="17"/>
  <c r="L556" i="17" s="1"/>
  <c r="M557" i="17"/>
  <c r="L557" i="17" s="1"/>
  <c r="M558" i="17"/>
  <c r="L558" i="17" s="1"/>
  <c r="M559" i="17"/>
  <c r="L559" i="17" s="1"/>
  <c r="M560" i="17"/>
  <c r="L560" i="17" s="1"/>
  <c r="M561" i="17"/>
  <c r="L561" i="17" s="1"/>
  <c r="M562" i="17"/>
  <c r="L562" i="17" s="1"/>
  <c r="M563" i="17"/>
  <c r="L563" i="17" s="1"/>
  <c r="M564" i="17"/>
  <c r="L564" i="17" s="1"/>
  <c r="M565" i="17"/>
  <c r="L565" i="17" s="1"/>
  <c r="M566" i="17"/>
  <c r="L566" i="17" s="1"/>
  <c r="M567" i="17"/>
  <c r="L567" i="17" s="1"/>
  <c r="M568" i="17"/>
  <c r="L568" i="17" s="1"/>
  <c r="M569" i="17"/>
  <c r="L569" i="17" s="1"/>
  <c r="M570" i="17"/>
  <c r="L570" i="17" s="1"/>
  <c r="M571" i="17"/>
  <c r="L571" i="17" s="1"/>
  <c r="M572" i="17"/>
  <c r="L572" i="17" s="1"/>
  <c r="M573" i="17"/>
  <c r="L573" i="17" s="1"/>
  <c r="M574" i="17"/>
  <c r="L574" i="17" s="1"/>
  <c r="M575" i="17"/>
  <c r="L575" i="17" s="1"/>
  <c r="M576" i="17"/>
  <c r="L576" i="17" s="1"/>
  <c r="M577" i="17"/>
  <c r="L577" i="17" s="1"/>
  <c r="M578" i="17"/>
  <c r="L578" i="17" s="1"/>
  <c r="M579" i="17"/>
  <c r="L579" i="17" s="1"/>
  <c r="M580" i="17"/>
  <c r="L580" i="17" s="1"/>
  <c r="M581" i="17"/>
  <c r="L581" i="17" s="1"/>
  <c r="M582" i="17"/>
  <c r="L582" i="17" s="1"/>
  <c r="M583" i="17"/>
  <c r="L583" i="17" s="1"/>
  <c r="M584" i="17"/>
  <c r="L584" i="17" s="1"/>
  <c r="M585" i="17"/>
  <c r="L585" i="17" s="1"/>
  <c r="M586" i="17"/>
  <c r="L586" i="17" s="1"/>
  <c r="M587" i="17"/>
  <c r="L587" i="17" s="1"/>
  <c r="M588" i="17"/>
  <c r="L588" i="17" s="1"/>
  <c r="M589" i="17"/>
  <c r="L589" i="17" s="1"/>
  <c r="M590" i="17"/>
  <c r="L590" i="17" s="1"/>
  <c r="M591" i="17"/>
  <c r="L591" i="17" s="1"/>
  <c r="M592" i="17"/>
  <c r="L592" i="17" s="1"/>
  <c r="M593" i="17"/>
  <c r="L593" i="17" s="1"/>
  <c r="M594" i="17"/>
  <c r="L594" i="17" s="1"/>
  <c r="M595" i="17"/>
  <c r="L595" i="17" s="1"/>
  <c r="M596" i="17"/>
  <c r="L596" i="17" s="1"/>
  <c r="M597" i="17"/>
  <c r="L597" i="17" s="1"/>
  <c r="M598" i="17"/>
  <c r="L598" i="17" s="1"/>
  <c r="M599" i="17"/>
  <c r="L599" i="17" s="1"/>
  <c r="M600" i="17"/>
  <c r="L600" i="17" s="1"/>
  <c r="M601" i="17"/>
  <c r="L601" i="17" s="1"/>
  <c r="M602" i="17"/>
  <c r="L602" i="17" s="1"/>
  <c r="M603" i="17"/>
  <c r="L603" i="17" s="1"/>
  <c r="M604" i="17"/>
  <c r="L604" i="17" s="1"/>
  <c r="M605" i="17"/>
  <c r="L605" i="17" s="1"/>
  <c r="M606" i="17"/>
  <c r="L606" i="17" s="1"/>
  <c r="M607" i="17"/>
  <c r="L607" i="17" s="1"/>
  <c r="M608" i="17"/>
  <c r="L608" i="17" s="1"/>
  <c r="M609" i="17"/>
  <c r="L609" i="17" s="1"/>
  <c r="M610" i="17"/>
  <c r="L610" i="17" s="1"/>
  <c r="M611" i="17"/>
  <c r="L611" i="17" s="1"/>
  <c r="M612" i="17"/>
  <c r="L612" i="17" s="1"/>
  <c r="M613" i="17"/>
  <c r="L613" i="17" s="1"/>
  <c r="M614" i="17"/>
  <c r="L614" i="17" s="1"/>
  <c r="M615" i="17"/>
  <c r="L615" i="17" s="1"/>
  <c r="M616" i="17"/>
  <c r="L616" i="17" s="1"/>
  <c r="M617" i="17"/>
  <c r="L617" i="17" s="1"/>
  <c r="M618" i="17"/>
  <c r="L618" i="17" s="1"/>
  <c r="M619" i="17"/>
  <c r="L619" i="17" s="1"/>
  <c r="M620" i="17"/>
  <c r="L620" i="17" s="1"/>
  <c r="M621" i="17"/>
  <c r="L621" i="17" s="1"/>
  <c r="M622" i="17"/>
  <c r="L622" i="17" s="1"/>
  <c r="M623" i="17"/>
  <c r="L623" i="17" s="1"/>
  <c r="M624" i="17"/>
  <c r="L624" i="17" s="1"/>
  <c r="M625" i="17"/>
  <c r="L625" i="17" s="1"/>
  <c r="M626" i="17"/>
  <c r="L626" i="17" s="1"/>
  <c r="M627" i="17"/>
  <c r="L627" i="17" s="1"/>
  <c r="M628" i="17"/>
  <c r="L628" i="17" s="1"/>
  <c r="M629" i="17"/>
  <c r="L629" i="17" s="1"/>
  <c r="M630" i="17"/>
  <c r="L630" i="17" s="1"/>
  <c r="M631" i="17"/>
  <c r="L631" i="17" s="1"/>
  <c r="M632" i="17"/>
  <c r="L632" i="17" s="1"/>
  <c r="M633" i="17"/>
  <c r="L633" i="17" s="1"/>
  <c r="M634" i="17"/>
  <c r="L634" i="17" s="1"/>
  <c r="M635" i="17"/>
  <c r="L635" i="17" s="1"/>
  <c r="M636" i="17"/>
  <c r="L636" i="17" s="1"/>
  <c r="M637" i="17"/>
  <c r="L637" i="17" s="1"/>
  <c r="M638" i="17"/>
  <c r="L638" i="17" s="1"/>
  <c r="M639" i="17"/>
  <c r="L639" i="17" s="1"/>
  <c r="M640" i="17"/>
  <c r="L640" i="17" s="1"/>
  <c r="M641" i="17"/>
  <c r="L641" i="17" s="1"/>
  <c r="M642" i="17"/>
  <c r="L642" i="17" s="1"/>
  <c r="M643" i="17"/>
  <c r="L643" i="17" s="1"/>
  <c r="M644" i="17"/>
  <c r="L644" i="17" s="1"/>
  <c r="M645" i="17"/>
  <c r="L645" i="17" s="1"/>
  <c r="M646" i="17"/>
  <c r="L646" i="17" s="1"/>
  <c r="M647" i="17"/>
  <c r="L647" i="17" s="1"/>
  <c r="M648" i="17"/>
  <c r="L648" i="17" s="1"/>
  <c r="M649" i="17"/>
  <c r="L649" i="17" s="1"/>
  <c r="M650" i="17"/>
  <c r="L650" i="17" s="1"/>
  <c r="M651" i="17"/>
  <c r="L651" i="17" s="1"/>
  <c r="M652" i="17"/>
  <c r="L652" i="17" s="1"/>
  <c r="M653" i="17"/>
  <c r="L653" i="17" s="1"/>
  <c r="M654" i="17"/>
  <c r="L654" i="17" s="1"/>
  <c r="M655" i="17"/>
  <c r="L655" i="17" s="1"/>
  <c r="M656" i="17"/>
  <c r="L656" i="17" s="1"/>
  <c r="M657" i="17"/>
  <c r="L657" i="17" s="1"/>
  <c r="M658" i="17"/>
  <c r="L658" i="17" s="1"/>
  <c r="M659" i="17"/>
  <c r="L659" i="17" s="1"/>
  <c r="M660" i="17"/>
  <c r="L660" i="17" s="1"/>
  <c r="M661" i="17"/>
  <c r="L661" i="17" s="1"/>
  <c r="M662" i="17"/>
  <c r="L662" i="17" s="1"/>
  <c r="M663" i="17"/>
  <c r="L663" i="17" s="1"/>
  <c r="M664" i="17"/>
  <c r="L664" i="17" s="1"/>
  <c r="M665" i="17"/>
  <c r="L665" i="17" s="1"/>
  <c r="M666" i="17"/>
  <c r="L666" i="17" s="1"/>
  <c r="M667" i="17"/>
  <c r="L667" i="17" s="1"/>
  <c r="M668" i="17"/>
  <c r="L668" i="17" s="1"/>
  <c r="M669" i="17"/>
  <c r="L669" i="17" s="1"/>
  <c r="M670" i="17"/>
  <c r="L670" i="17" s="1"/>
  <c r="M671" i="17"/>
  <c r="L671" i="17" s="1"/>
  <c r="M672" i="17"/>
  <c r="L672" i="17" s="1"/>
  <c r="M673" i="17"/>
  <c r="L673" i="17" s="1"/>
  <c r="M674" i="17"/>
  <c r="L674" i="17" s="1"/>
  <c r="M675" i="17"/>
  <c r="L675" i="17" s="1"/>
  <c r="M676" i="17"/>
  <c r="L676" i="17" s="1"/>
  <c r="M677" i="17"/>
  <c r="L677" i="17" s="1"/>
  <c r="M678" i="17"/>
  <c r="L678" i="17" s="1"/>
  <c r="M679" i="17"/>
  <c r="L679" i="17" s="1"/>
  <c r="M680" i="17"/>
  <c r="L680" i="17" s="1"/>
  <c r="M681" i="17"/>
  <c r="L681" i="17" s="1"/>
  <c r="M682" i="17"/>
  <c r="L682" i="17" s="1"/>
  <c r="M683" i="17"/>
  <c r="L683" i="17" s="1"/>
  <c r="M684" i="17"/>
  <c r="L684" i="17" s="1"/>
  <c r="M685" i="17"/>
  <c r="L685" i="17" s="1"/>
  <c r="M686" i="17"/>
  <c r="L686" i="17" s="1"/>
  <c r="M687" i="17"/>
  <c r="L687" i="17" s="1"/>
  <c r="M688" i="17"/>
  <c r="L688" i="17" s="1"/>
  <c r="M689" i="17"/>
  <c r="L689" i="17" s="1"/>
  <c r="M690" i="17"/>
  <c r="L690" i="17" s="1"/>
  <c r="M691" i="17"/>
  <c r="L691" i="17" s="1"/>
  <c r="M692" i="17"/>
  <c r="L692" i="17" s="1"/>
  <c r="M693" i="17"/>
  <c r="L693" i="17" s="1"/>
  <c r="M694" i="17"/>
  <c r="L694" i="17" s="1"/>
  <c r="M695" i="17"/>
  <c r="L695" i="17" s="1"/>
  <c r="M696" i="17"/>
  <c r="L696" i="17" s="1"/>
  <c r="M697" i="17"/>
  <c r="L697" i="17" s="1"/>
  <c r="M698" i="17"/>
  <c r="L698" i="17" s="1"/>
  <c r="M699" i="17"/>
  <c r="L699" i="17" s="1"/>
  <c r="M700" i="17"/>
  <c r="L700" i="17" s="1"/>
  <c r="M701" i="17"/>
  <c r="L701" i="17" s="1"/>
  <c r="M702" i="17"/>
  <c r="L702" i="17" s="1"/>
  <c r="M703" i="17"/>
  <c r="L703" i="17" s="1"/>
  <c r="M704" i="17"/>
  <c r="L704" i="17" s="1"/>
  <c r="M705" i="17"/>
  <c r="L705" i="17" s="1"/>
  <c r="M706" i="17"/>
  <c r="L706" i="17" s="1"/>
  <c r="M707" i="17"/>
  <c r="L707" i="17" s="1"/>
  <c r="M708" i="17"/>
  <c r="L708" i="17" s="1"/>
  <c r="M709" i="17"/>
  <c r="L709" i="17" s="1"/>
  <c r="M710" i="17"/>
  <c r="L710" i="17" s="1"/>
  <c r="M711" i="17"/>
  <c r="L711" i="17" s="1"/>
  <c r="M712" i="17"/>
  <c r="L712" i="17" s="1"/>
  <c r="M713" i="17"/>
  <c r="L713" i="17" s="1"/>
  <c r="M714" i="17"/>
  <c r="L714" i="17" s="1"/>
  <c r="M715" i="17"/>
  <c r="L715" i="17" s="1"/>
  <c r="M716" i="17"/>
  <c r="L716" i="17" s="1"/>
  <c r="M717" i="17"/>
  <c r="L717" i="17" s="1"/>
  <c r="M718" i="17"/>
  <c r="L718" i="17" s="1"/>
  <c r="M719" i="17"/>
  <c r="L719" i="17" s="1"/>
  <c r="M720" i="17"/>
  <c r="L720" i="17" s="1"/>
  <c r="M721" i="17"/>
  <c r="L721" i="17" s="1"/>
  <c r="M722" i="17"/>
  <c r="L722" i="17" s="1"/>
  <c r="M723" i="17"/>
  <c r="L723" i="17" s="1"/>
  <c r="M724" i="17"/>
  <c r="L724" i="17" s="1"/>
  <c r="M725" i="17"/>
  <c r="L725" i="17" s="1"/>
  <c r="M726" i="17"/>
  <c r="L726" i="17" s="1"/>
  <c r="M727" i="17"/>
  <c r="L727" i="17" s="1"/>
  <c r="M728" i="17"/>
  <c r="L728" i="17" s="1"/>
  <c r="M729" i="17"/>
  <c r="L729" i="17" s="1"/>
  <c r="M730" i="17"/>
  <c r="L730" i="17" s="1"/>
  <c r="M731" i="17"/>
  <c r="L731" i="17" s="1"/>
  <c r="M732" i="17"/>
  <c r="L732" i="17" s="1"/>
  <c r="M733" i="17"/>
  <c r="L733" i="17" s="1"/>
  <c r="M734" i="17"/>
  <c r="L734" i="17" s="1"/>
  <c r="M735" i="17"/>
  <c r="L735" i="17" s="1"/>
  <c r="M736" i="17"/>
  <c r="L736" i="17" s="1"/>
  <c r="M737" i="17"/>
  <c r="L737" i="17" s="1"/>
  <c r="M738" i="17"/>
  <c r="L738" i="17" s="1"/>
  <c r="M739" i="17"/>
  <c r="L739" i="17" s="1"/>
  <c r="M740" i="17"/>
  <c r="L740" i="17" s="1"/>
  <c r="M741" i="17"/>
  <c r="L741" i="17" s="1"/>
  <c r="M742" i="17"/>
  <c r="L742" i="17" s="1"/>
  <c r="M743" i="17"/>
  <c r="L743" i="17" s="1"/>
  <c r="M744" i="17"/>
  <c r="L744" i="17" s="1"/>
  <c r="M745" i="17"/>
  <c r="L745" i="17" s="1"/>
  <c r="M746" i="17"/>
  <c r="L746" i="17" s="1"/>
  <c r="M747" i="17"/>
  <c r="L747" i="17" s="1"/>
  <c r="M748" i="17"/>
  <c r="L748" i="17" s="1"/>
  <c r="M749" i="17"/>
  <c r="L749" i="17" s="1"/>
  <c r="M750" i="17"/>
  <c r="L750" i="17" s="1"/>
  <c r="M751" i="17"/>
  <c r="L751" i="17" s="1"/>
  <c r="M752" i="17"/>
  <c r="L752" i="17" s="1"/>
  <c r="M753" i="17"/>
  <c r="L753" i="17" s="1"/>
  <c r="M754" i="17"/>
  <c r="L754" i="17" s="1"/>
  <c r="M755" i="17"/>
  <c r="L755" i="17" s="1"/>
  <c r="M756" i="17"/>
  <c r="L756" i="17" s="1"/>
  <c r="M757" i="17"/>
  <c r="L757" i="17" s="1"/>
  <c r="M758" i="17"/>
  <c r="L758" i="17" s="1"/>
  <c r="M759" i="17"/>
  <c r="L759" i="17" s="1"/>
  <c r="M760" i="17"/>
  <c r="L760" i="17" s="1"/>
  <c r="M761" i="17"/>
  <c r="L761" i="17" s="1"/>
  <c r="M762" i="17"/>
  <c r="L762" i="17" s="1"/>
  <c r="M763" i="17"/>
  <c r="L763" i="17" s="1"/>
  <c r="M764" i="17"/>
  <c r="L764" i="17" s="1"/>
  <c r="M765" i="17"/>
  <c r="L765" i="17" s="1"/>
  <c r="M766" i="17"/>
  <c r="L766" i="17" s="1"/>
  <c r="M767" i="17"/>
  <c r="L767" i="17" s="1"/>
  <c r="M768" i="17"/>
  <c r="L768" i="17" s="1"/>
  <c r="M769" i="17"/>
  <c r="L769" i="17" s="1"/>
  <c r="M770" i="17"/>
  <c r="L770" i="17" s="1"/>
  <c r="M771" i="17"/>
  <c r="L771" i="17" s="1"/>
  <c r="M772" i="17"/>
  <c r="L772" i="17" s="1"/>
  <c r="M773" i="17"/>
  <c r="L773" i="17" s="1"/>
  <c r="M774" i="17"/>
  <c r="L774" i="17" s="1"/>
  <c r="M775" i="17"/>
  <c r="L775" i="17" s="1"/>
  <c r="M776" i="17"/>
  <c r="L776" i="17" s="1"/>
  <c r="M777" i="17"/>
  <c r="L777" i="17" s="1"/>
  <c r="M778" i="17"/>
  <c r="L778" i="17" s="1"/>
  <c r="M779" i="17"/>
  <c r="L779" i="17" s="1"/>
  <c r="M780" i="17"/>
  <c r="L780" i="17" s="1"/>
  <c r="M781" i="17"/>
  <c r="L781" i="17" s="1"/>
  <c r="M782" i="17"/>
  <c r="L782" i="17" s="1"/>
  <c r="M783" i="17"/>
  <c r="L783" i="17" s="1"/>
  <c r="M784" i="17"/>
  <c r="L784" i="17" s="1"/>
  <c r="M785" i="17"/>
  <c r="L785" i="17" s="1"/>
  <c r="M786" i="17"/>
  <c r="L786" i="17" s="1"/>
  <c r="M787" i="17"/>
  <c r="L787" i="17" s="1"/>
  <c r="M788" i="17"/>
  <c r="L788" i="17" s="1"/>
  <c r="M789" i="17"/>
  <c r="L789" i="17" s="1"/>
  <c r="M790" i="17"/>
  <c r="L790" i="17" s="1"/>
  <c r="M791" i="17"/>
  <c r="L791" i="17" s="1"/>
  <c r="M792" i="17"/>
  <c r="L792" i="17" s="1"/>
  <c r="M793" i="17"/>
  <c r="L793" i="17" s="1"/>
  <c r="M794" i="17"/>
  <c r="L794" i="17" s="1"/>
  <c r="M795" i="17"/>
  <c r="L795" i="17" s="1"/>
  <c r="M796" i="17"/>
  <c r="L796" i="17" s="1"/>
  <c r="M797" i="17"/>
  <c r="L797" i="17" s="1"/>
  <c r="M798" i="17"/>
  <c r="L798" i="17" s="1"/>
  <c r="M799" i="17"/>
  <c r="L799" i="17" s="1"/>
  <c r="M800" i="17"/>
  <c r="L800" i="17" s="1"/>
  <c r="M801" i="17"/>
  <c r="L801" i="17" s="1"/>
  <c r="M802" i="17"/>
  <c r="L802" i="17" s="1"/>
  <c r="M803" i="17"/>
  <c r="L803" i="17" s="1"/>
  <c r="M804" i="17"/>
  <c r="L804" i="17" s="1"/>
  <c r="M805" i="17"/>
  <c r="L805" i="17" s="1"/>
  <c r="M806" i="17"/>
  <c r="L806" i="17" s="1"/>
  <c r="M807" i="17"/>
  <c r="L807" i="17" s="1"/>
  <c r="M808" i="17"/>
  <c r="L808" i="17" s="1"/>
  <c r="M809" i="17"/>
  <c r="L809" i="17" s="1"/>
  <c r="M810" i="17"/>
  <c r="L810" i="17" s="1"/>
  <c r="M811" i="17"/>
  <c r="L811" i="17" s="1"/>
  <c r="M812" i="17"/>
  <c r="L812" i="17" s="1"/>
  <c r="M813" i="17"/>
  <c r="L813" i="17" s="1"/>
  <c r="M814" i="17"/>
  <c r="L814" i="17" s="1"/>
  <c r="M815" i="17"/>
  <c r="L815" i="17" s="1"/>
  <c r="M816" i="17"/>
  <c r="L816" i="17" s="1"/>
  <c r="M817" i="17"/>
  <c r="L817" i="17" s="1"/>
  <c r="M818" i="17"/>
  <c r="L818" i="17" s="1"/>
  <c r="M819" i="17"/>
  <c r="L819" i="17" s="1"/>
  <c r="M820" i="17"/>
  <c r="L820" i="17" s="1"/>
  <c r="M821" i="17"/>
  <c r="L821" i="17" s="1"/>
  <c r="M822" i="17"/>
  <c r="L822" i="17" s="1"/>
  <c r="M823" i="17"/>
  <c r="L823" i="17" s="1"/>
  <c r="M824" i="17"/>
  <c r="L824" i="17" s="1"/>
  <c r="M825" i="17"/>
  <c r="L825" i="17" s="1"/>
  <c r="M826" i="17"/>
  <c r="L826" i="17" s="1"/>
  <c r="M827" i="17"/>
  <c r="L827" i="17" s="1"/>
  <c r="M828" i="17"/>
  <c r="L828" i="17" s="1"/>
  <c r="M829" i="17"/>
  <c r="L829" i="17" s="1"/>
  <c r="M830" i="17"/>
  <c r="L830" i="17" s="1"/>
  <c r="M831" i="17"/>
  <c r="L831" i="17" s="1"/>
  <c r="M832" i="17"/>
  <c r="L832" i="17" s="1"/>
  <c r="M833" i="17"/>
  <c r="L833" i="17" s="1"/>
  <c r="M834" i="17"/>
  <c r="L834" i="17" s="1"/>
  <c r="M835" i="17"/>
  <c r="L835" i="17" s="1"/>
  <c r="M836" i="17"/>
  <c r="L836" i="17" s="1"/>
  <c r="M837" i="17"/>
  <c r="L837" i="17" s="1"/>
  <c r="M838" i="17"/>
  <c r="L838" i="17" s="1"/>
  <c r="M839" i="17"/>
  <c r="L839" i="17" s="1"/>
  <c r="M840" i="17"/>
  <c r="L840" i="17" s="1"/>
  <c r="M841" i="17"/>
  <c r="L841" i="17" s="1"/>
  <c r="M842" i="17"/>
  <c r="L842" i="17" s="1"/>
  <c r="M843" i="17"/>
  <c r="L843" i="17" s="1"/>
  <c r="M844" i="17"/>
  <c r="L844" i="17" s="1"/>
  <c r="M845" i="17"/>
  <c r="L845" i="17" s="1"/>
  <c r="M846" i="17"/>
  <c r="L846" i="17" s="1"/>
  <c r="M847" i="17"/>
  <c r="L847" i="17" s="1"/>
  <c r="M848" i="17"/>
  <c r="L848" i="17" s="1"/>
  <c r="M849" i="17"/>
  <c r="L849" i="17" s="1"/>
  <c r="M850" i="17"/>
  <c r="L850" i="17" s="1"/>
  <c r="M851" i="17"/>
  <c r="L851" i="17" s="1"/>
  <c r="M852" i="17"/>
  <c r="L852" i="17" s="1"/>
  <c r="M853" i="17"/>
  <c r="L853" i="17" s="1"/>
  <c r="M854" i="17"/>
  <c r="L854" i="17" s="1"/>
  <c r="M855" i="17"/>
  <c r="L855" i="17" s="1"/>
  <c r="M856" i="17"/>
  <c r="L856" i="17" s="1"/>
  <c r="M857" i="17"/>
  <c r="L857" i="17" s="1"/>
  <c r="M858" i="17"/>
  <c r="L858" i="17" s="1"/>
  <c r="M859" i="17"/>
  <c r="L859" i="17" s="1"/>
  <c r="M860" i="17"/>
  <c r="L860" i="17" s="1"/>
  <c r="M861" i="17"/>
  <c r="L861" i="17" s="1"/>
  <c r="M862" i="17"/>
  <c r="L862" i="17" s="1"/>
  <c r="M863" i="17"/>
  <c r="L863" i="17" s="1"/>
  <c r="M864" i="17"/>
  <c r="L864" i="17" s="1"/>
  <c r="M865" i="17"/>
  <c r="L865" i="17" s="1"/>
  <c r="M866" i="17"/>
  <c r="L866" i="17" s="1"/>
  <c r="M867" i="17"/>
  <c r="L867" i="17" s="1"/>
  <c r="M868" i="17"/>
  <c r="L868" i="17" s="1"/>
  <c r="M869" i="17"/>
  <c r="L869" i="17" s="1"/>
  <c r="M870" i="17"/>
  <c r="L870" i="17" s="1"/>
  <c r="M871" i="17"/>
  <c r="L871" i="17" s="1"/>
  <c r="M872" i="17"/>
  <c r="L872" i="17" s="1"/>
  <c r="M873" i="17"/>
  <c r="L873" i="17" s="1"/>
  <c r="M874" i="17"/>
  <c r="L874" i="17" s="1"/>
  <c r="M875" i="17"/>
  <c r="L875" i="17" s="1"/>
  <c r="M876" i="17"/>
  <c r="L876" i="17" s="1"/>
  <c r="M877" i="17"/>
  <c r="L877" i="17" s="1"/>
  <c r="M878" i="17"/>
  <c r="L878" i="17" s="1"/>
  <c r="M879" i="17"/>
  <c r="L879" i="17" s="1"/>
  <c r="M880" i="17"/>
  <c r="L880" i="17" s="1"/>
  <c r="M881" i="17"/>
  <c r="L881" i="17" s="1"/>
  <c r="M882" i="17"/>
  <c r="L882" i="17" s="1"/>
  <c r="M883" i="17"/>
  <c r="L883" i="17" s="1"/>
  <c r="M884" i="17"/>
  <c r="L884" i="17" s="1"/>
  <c r="M885" i="17"/>
  <c r="L885" i="17" s="1"/>
  <c r="M886" i="17"/>
  <c r="L886" i="17" s="1"/>
  <c r="M887" i="17"/>
  <c r="L887" i="17" s="1"/>
  <c r="M888" i="17"/>
  <c r="L888" i="17" s="1"/>
  <c r="M889" i="17"/>
  <c r="L889" i="17" s="1"/>
  <c r="M890" i="17"/>
  <c r="L890" i="17" s="1"/>
  <c r="M891" i="17"/>
  <c r="L891" i="17" s="1"/>
  <c r="M892" i="17"/>
  <c r="L892" i="17" s="1"/>
  <c r="M893" i="17"/>
  <c r="L893" i="17" s="1"/>
  <c r="M894" i="17"/>
  <c r="L894" i="17" s="1"/>
  <c r="M895" i="17"/>
  <c r="L895" i="17" s="1"/>
  <c r="M896" i="17"/>
  <c r="L896" i="17" s="1"/>
  <c r="M897" i="17"/>
  <c r="L897" i="17" s="1"/>
  <c r="M898" i="17"/>
  <c r="L898" i="17" s="1"/>
  <c r="M899" i="17"/>
  <c r="L899" i="17" s="1"/>
  <c r="M900" i="17"/>
  <c r="L900" i="17" s="1"/>
  <c r="M901" i="17"/>
  <c r="L901" i="17" s="1"/>
  <c r="M902" i="17"/>
  <c r="L902" i="17" s="1"/>
  <c r="M903" i="17"/>
  <c r="L903" i="17" s="1"/>
  <c r="M904" i="17"/>
  <c r="L904" i="17" s="1"/>
  <c r="M905" i="17"/>
  <c r="L905" i="17" s="1"/>
  <c r="M906" i="17"/>
  <c r="L906" i="17" s="1"/>
  <c r="M907" i="17"/>
  <c r="L907" i="17" s="1"/>
  <c r="M908" i="17"/>
  <c r="L908" i="17" s="1"/>
  <c r="M909" i="17"/>
  <c r="L909" i="17" s="1"/>
  <c r="M910" i="17"/>
  <c r="L910" i="17" s="1"/>
  <c r="M911" i="17"/>
  <c r="L911" i="17" s="1"/>
  <c r="M912" i="17"/>
  <c r="L912" i="17" s="1"/>
  <c r="M913" i="17"/>
  <c r="L913" i="17" s="1"/>
  <c r="M914" i="17"/>
  <c r="L914" i="17" s="1"/>
  <c r="M915" i="17"/>
  <c r="L915" i="17" s="1"/>
  <c r="M916" i="17"/>
  <c r="L916" i="17" s="1"/>
  <c r="M917" i="17"/>
  <c r="L917" i="17" s="1"/>
  <c r="M918" i="17"/>
  <c r="L918" i="17" s="1"/>
  <c r="M919" i="17"/>
  <c r="L919" i="17" s="1"/>
  <c r="M920" i="17"/>
  <c r="L920" i="17" s="1"/>
  <c r="M921" i="17"/>
  <c r="L921" i="17" s="1"/>
  <c r="M922" i="17"/>
  <c r="L922" i="17" s="1"/>
  <c r="M923" i="17"/>
  <c r="L923" i="17" s="1"/>
  <c r="M924" i="17"/>
  <c r="L924" i="17" s="1"/>
  <c r="M925" i="17"/>
  <c r="L925" i="17" s="1"/>
  <c r="M926" i="17"/>
  <c r="L926" i="17" s="1"/>
  <c r="M927" i="17"/>
  <c r="L927" i="17" s="1"/>
  <c r="M928" i="17"/>
  <c r="L928" i="17" s="1"/>
  <c r="M929" i="17"/>
  <c r="L929" i="17" s="1"/>
  <c r="M930" i="17"/>
  <c r="L930" i="17" s="1"/>
  <c r="M931" i="17"/>
  <c r="L931" i="17" s="1"/>
  <c r="M932" i="17"/>
  <c r="L932" i="17" s="1"/>
  <c r="M933" i="17"/>
  <c r="L933" i="17" s="1"/>
  <c r="M934" i="17"/>
  <c r="L934" i="17" s="1"/>
  <c r="M935" i="17"/>
  <c r="L935" i="17" s="1"/>
  <c r="M936" i="17"/>
  <c r="L936" i="17" s="1"/>
  <c r="M937" i="17"/>
  <c r="L937" i="17" s="1"/>
  <c r="M938" i="17"/>
  <c r="L938" i="17" s="1"/>
  <c r="M939" i="17"/>
  <c r="L939" i="17" s="1"/>
  <c r="M940" i="17"/>
  <c r="L940" i="17" s="1"/>
  <c r="M941" i="17"/>
  <c r="L941" i="17" s="1"/>
  <c r="M942" i="17"/>
  <c r="L942" i="17" s="1"/>
  <c r="M943" i="17"/>
  <c r="L943" i="17" s="1"/>
  <c r="M944" i="17"/>
  <c r="L944" i="17" s="1"/>
  <c r="M945" i="17"/>
  <c r="L945" i="17" s="1"/>
  <c r="M946" i="17"/>
  <c r="L946" i="17" s="1"/>
  <c r="M947" i="17"/>
  <c r="L947" i="17" s="1"/>
  <c r="M948" i="17"/>
  <c r="L948" i="17" s="1"/>
  <c r="M949" i="17"/>
  <c r="L949" i="17" s="1"/>
  <c r="M950" i="17"/>
  <c r="L950" i="17" s="1"/>
  <c r="M951" i="17"/>
  <c r="L951" i="17" s="1"/>
  <c r="M952" i="17"/>
  <c r="L952" i="17" s="1"/>
  <c r="M953" i="17"/>
  <c r="L953" i="17" s="1"/>
  <c r="M954" i="17"/>
  <c r="L954" i="17" s="1"/>
  <c r="M955" i="17"/>
  <c r="L955" i="17" s="1"/>
  <c r="M956" i="17"/>
  <c r="L956" i="17" s="1"/>
  <c r="M957" i="17"/>
  <c r="L957" i="17" s="1"/>
  <c r="M958" i="17"/>
  <c r="L958" i="17" s="1"/>
  <c r="M959" i="17"/>
  <c r="L959" i="17" s="1"/>
  <c r="M960" i="17"/>
  <c r="L960" i="17" s="1"/>
  <c r="M961" i="17"/>
  <c r="L961" i="17" s="1"/>
  <c r="M962" i="17"/>
  <c r="L962" i="17" s="1"/>
  <c r="M963" i="17"/>
  <c r="L963" i="17" s="1"/>
  <c r="M964" i="17"/>
  <c r="L964" i="17" s="1"/>
  <c r="M965" i="17"/>
  <c r="L965" i="17" s="1"/>
  <c r="M966" i="17"/>
  <c r="L966" i="17" s="1"/>
  <c r="M967" i="17"/>
  <c r="L967" i="17" s="1"/>
  <c r="M968" i="17"/>
  <c r="L968" i="17" s="1"/>
  <c r="M969" i="17"/>
  <c r="L969" i="17" s="1"/>
  <c r="M970" i="17"/>
  <c r="L970" i="17" s="1"/>
  <c r="M971" i="17"/>
  <c r="L971" i="17" s="1"/>
  <c r="M972" i="17"/>
  <c r="L972" i="17" s="1"/>
  <c r="M973" i="17"/>
  <c r="L973" i="17" s="1"/>
  <c r="M974" i="17"/>
  <c r="L974" i="17" s="1"/>
  <c r="M975" i="17"/>
  <c r="L975" i="17" s="1"/>
  <c r="M976" i="17"/>
  <c r="L976" i="17" s="1"/>
  <c r="M977" i="17"/>
  <c r="L977" i="17" s="1"/>
  <c r="M978" i="17"/>
  <c r="L978" i="17" s="1"/>
  <c r="M979" i="17"/>
  <c r="L979" i="17" s="1"/>
  <c r="M980" i="17"/>
  <c r="L980" i="17" s="1"/>
  <c r="M981" i="17"/>
  <c r="L981" i="17" s="1"/>
  <c r="M982" i="17"/>
  <c r="L982" i="17" s="1"/>
  <c r="M983" i="17"/>
  <c r="L983" i="17" s="1"/>
  <c r="M984" i="17"/>
  <c r="L984" i="17" s="1"/>
  <c r="M985" i="17"/>
  <c r="L985" i="17" s="1"/>
  <c r="M986" i="17"/>
  <c r="L986" i="17" s="1"/>
  <c r="M987" i="17"/>
  <c r="L987" i="17" s="1"/>
  <c r="M988" i="17"/>
  <c r="L988" i="17" s="1"/>
  <c r="M989" i="17"/>
  <c r="L989" i="17" s="1"/>
  <c r="M990" i="17"/>
  <c r="L990" i="17" s="1"/>
  <c r="M991" i="17"/>
  <c r="L991" i="17" s="1"/>
  <c r="M992" i="17"/>
  <c r="L992" i="17" s="1"/>
  <c r="M993" i="17"/>
  <c r="L993" i="17" s="1"/>
  <c r="M994" i="17"/>
  <c r="L994" i="17" s="1"/>
  <c r="M995" i="17"/>
  <c r="L995" i="17" s="1"/>
  <c r="M996" i="17"/>
  <c r="L996" i="17" s="1"/>
  <c r="M997" i="17"/>
  <c r="L997" i="17" s="1"/>
  <c r="M998" i="17"/>
  <c r="L998" i="17" s="1"/>
  <c r="M999" i="17"/>
  <c r="L999" i="17" s="1"/>
  <c r="M1000" i="17"/>
  <c r="L1000" i="17" s="1"/>
  <c r="M1001" i="17"/>
  <c r="L1001" i="17" s="1"/>
  <c r="M2" i="17"/>
  <c r="L2" i="17" s="1"/>
  <c r="K3" i="17"/>
  <c r="J3" i="17" s="1"/>
  <c r="K4" i="17"/>
  <c r="J4" i="17" s="1"/>
  <c r="K5" i="17"/>
  <c r="J5" i="17" s="1"/>
  <c r="K6" i="17"/>
  <c r="J6" i="17" s="1"/>
  <c r="K7" i="17"/>
  <c r="J7" i="17" s="1"/>
  <c r="K8" i="17"/>
  <c r="J8" i="17" s="1"/>
  <c r="K9" i="17"/>
  <c r="J9" i="17" s="1"/>
  <c r="K10" i="17"/>
  <c r="J10" i="17" s="1"/>
  <c r="K11" i="17"/>
  <c r="J11" i="17" s="1"/>
  <c r="K12" i="17"/>
  <c r="J12" i="17" s="1"/>
  <c r="K13" i="17"/>
  <c r="J13" i="17" s="1"/>
  <c r="K14" i="17"/>
  <c r="J14" i="17" s="1"/>
  <c r="K15" i="17"/>
  <c r="J15" i="17" s="1"/>
  <c r="K16" i="17"/>
  <c r="J16" i="17" s="1"/>
  <c r="K17" i="17"/>
  <c r="J17" i="17" s="1"/>
  <c r="K18" i="17"/>
  <c r="J18" i="17" s="1"/>
  <c r="K19" i="17"/>
  <c r="J19" i="17" s="1"/>
  <c r="K20" i="17"/>
  <c r="J20" i="17" s="1"/>
  <c r="K21" i="17"/>
  <c r="J21" i="17" s="1"/>
  <c r="K22" i="17"/>
  <c r="J22" i="17" s="1"/>
  <c r="K23" i="17"/>
  <c r="J23" i="17" s="1"/>
  <c r="K24" i="17"/>
  <c r="J24" i="17" s="1"/>
  <c r="K25" i="17"/>
  <c r="J25" i="17" s="1"/>
  <c r="K26" i="17"/>
  <c r="J26" i="17" s="1"/>
  <c r="K27" i="17"/>
  <c r="J27" i="17" s="1"/>
  <c r="K28" i="17"/>
  <c r="J28" i="17" s="1"/>
  <c r="K29" i="17"/>
  <c r="J29" i="17" s="1"/>
  <c r="K30" i="17"/>
  <c r="J30" i="17" s="1"/>
  <c r="K31" i="17"/>
  <c r="J31" i="17" s="1"/>
  <c r="K32" i="17"/>
  <c r="J32" i="17" s="1"/>
  <c r="K33" i="17"/>
  <c r="J33" i="17" s="1"/>
  <c r="K34" i="17"/>
  <c r="J34" i="17" s="1"/>
  <c r="K35" i="17"/>
  <c r="J35" i="17" s="1"/>
  <c r="K36" i="17"/>
  <c r="J36" i="17" s="1"/>
  <c r="K37" i="17"/>
  <c r="J37" i="17" s="1"/>
  <c r="K38" i="17"/>
  <c r="J38" i="17" s="1"/>
  <c r="K39" i="17"/>
  <c r="J39" i="17" s="1"/>
  <c r="K40" i="17"/>
  <c r="J40" i="17" s="1"/>
  <c r="K41" i="17"/>
  <c r="J41" i="17" s="1"/>
  <c r="K42" i="17"/>
  <c r="J42" i="17" s="1"/>
  <c r="K43" i="17"/>
  <c r="J43" i="17" s="1"/>
  <c r="K44" i="17"/>
  <c r="J44" i="17" s="1"/>
  <c r="K45" i="17"/>
  <c r="J45" i="17" s="1"/>
  <c r="K46" i="17"/>
  <c r="J46" i="17" s="1"/>
  <c r="K47" i="17"/>
  <c r="J47" i="17" s="1"/>
  <c r="K48" i="17"/>
  <c r="J48" i="17" s="1"/>
  <c r="K49" i="17"/>
  <c r="J49" i="17" s="1"/>
  <c r="K50" i="17"/>
  <c r="J50" i="17" s="1"/>
  <c r="K51" i="17"/>
  <c r="J51" i="17" s="1"/>
  <c r="K52" i="17"/>
  <c r="J52" i="17" s="1"/>
  <c r="K53" i="17"/>
  <c r="J53" i="17" s="1"/>
  <c r="K54" i="17"/>
  <c r="J54" i="17" s="1"/>
  <c r="K55" i="17"/>
  <c r="J55" i="17" s="1"/>
  <c r="K56" i="17"/>
  <c r="J56" i="17" s="1"/>
  <c r="K57" i="17"/>
  <c r="J57" i="17" s="1"/>
  <c r="K58" i="17"/>
  <c r="J58" i="17" s="1"/>
  <c r="K59" i="17"/>
  <c r="J59" i="17" s="1"/>
  <c r="K60" i="17"/>
  <c r="J60" i="17" s="1"/>
  <c r="K61" i="17"/>
  <c r="J61" i="17" s="1"/>
  <c r="K62" i="17"/>
  <c r="J62" i="17" s="1"/>
  <c r="K63" i="17"/>
  <c r="J63" i="17" s="1"/>
  <c r="K64" i="17"/>
  <c r="J64" i="17" s="1"/>
  <c r="K65" i="17"/>
  <c r="J65" i="17" s="1"/>
  <c r="K66" i="17"/>
  <c r="J66" i="17" s="1"/>
  <c r="K67" i="17"/>
  <c r="J67" i="17" s="1"/>
  <c r="K68" i="17"/>
  <c r="J68" i="17" s="1"/>
  <c r="K69" i="17"/>
  <c r="J69" i="17" s="1"/>
  <c r="K70" i="17"/>
  <c r="J70" i="17" s="1"/>
  <c r="K71" i="17"/>
  <c r="J71" i="17" s="1"/>
  <c r="K72" i="17"/>
  <c r="J72" i="17" s="1"/>
  <c r="K73" i="17"/>
  <c r="J73" i="17" s="1"/>
  <c r="K74" i="17"/>
  <c r="J74" i="17" s="1"/>
  <c r="K75" i="17"/>
  <c r="J75" i="17" s="1"/>
  <c r="K76" i="17"/>
  <c r="J76" i="17" s="1"/>
  <c r="K77" i="17"/>
  <c r="J77" i="17" s="1"/>
  <c r="K78" i="17"/>
  <c r="J78" i="17" s="1"/>
  <c r="K79" i="17"/>
  <c r="J79" i="17" s="1"/>
  <c r="K80" i="17"/>
  <c r="J80" i="17" s="1"/>
  <c r="K81" i="17"/>
  <c r="J81" i="17" s="1"/>
  <c r="K82" i="17"/>
  <c r="J82" i="17" s="1"/>
  <c r="K83" i="17"/>
  <c r="J83" i="17" s="1"/>
  <c r="K84" i="17"/>
  <c r="J84" i="17" s="1"/>
  <c r="K85" i="17"/>
  <c r="J85" i="17" s="1"/>
  <c r="K86" i="17"/>
  <c r="J86" i="17" s="1"/>
  <c r="K87" i="17"/>
  <c r="J87" i="17" s="1"/>
  <c r="K88" i="17"/>
  <c r="J88" i="17" s="1"/>
  <c r="K89" i="17"/>
  <c r="J89" i="17" s="1"/>
  <c r="K90" i="17"/>
  <c r="J90" i="17" s="1"/>
  <c r="K91" i="17"/>
  <c r="J91" i="17" s="1"/>
  <c r="K92" i="17"/>
  <c r="J92" i="17" s="1"/>
  <c r="K93" i="17"/>
  <c r="J93" i="17" s="1"/>
  <c r="K94" i="17"/>
  <c r="J94" i="17" s="1"/>
  <c r="K95" i="17"/>
  <c r="J95" i="17" s="1"/>
  <c r="K96" i="17"/>
  <c r="J96" i="17" s="1"/>
  <c r="K97" i="17"/>
  <c r="J97" i="17" s="1"/>
  <c r="K98" i="17"/>
  <c r="J98" i="17" s="1"/>
  <c r="K99" i="17"/>
  <c r="J99" i="17" s="1"/>
  <c r="K100" i="17"/>
  <c r="J100" i="17" s="1"/>
  <c r="K101" i="17"/>
  <c r="J101" i="17" s="1"/>
  <c r="K102" i="17"/>
  <c r="J102" i="17" s="1"/>
  <c r="K103" i="17"/>
  <c r="J103" i="17" s="1"/>
  <c r="K104" i="17"/>
  <c r="J104" i="17" s="1"/>
  <c r="K105" i="17"/>
  <c r="J105" i="17" s="1"/>
  <c r="K106" i="17"/>
  <c r="J106" i="17" s="1"/>
  <c r="K107" i="17"/>
  <c r="J107" i="17" s="1"/>
  <c r="K108" i="17"/>
  <c r="J108" i="17" s="1"/>
  <c r="K109" i="17"/>
  <c r="J109" i="17" s="1"/>
  <c r="K110" i="17"/>
  <c r="J110" i="17" s="1"/>
  <c r="K111" i="17"/>
  <c r="J111" i="17" s="1"/>
  <c r="K112" i="17"/>
  <c r="J112" i="17" s="1"/>
  <c r="K113" i="17"/>
  <c r="J113" i="17" s="1"/>
  <c r="K114" i="17"/>
  <c r="J114" i="17" s="1"/>
  <c r="K115" i="17"/>
  <c r="J115" i="17" s="1"/>
  <c r="K116" i="17"/>
  <c r="J116" i="17" s="1"/>
  <c r="K117" i="17"/>
  <c r="J117" i="17" s="1"/>
  <c r="K118" i="17"/>
  <c r="J118" i="17" s="1"/>
  <c r="K119" i="17"/>
  <c r="J119" i="17" s="1"/>
  <c r="K120" i="17"/>
  <c r="J120" i="17" s="1"/>
  <c r="K121" i="17"/>
  <c r="J121" i="17" s="1"/>
  <c r="K122" i="17"/>
  <c r="J122" i="17" s="1"/>
  <c r="K123" i="17"/>
  <c r="J123" i="17" s="1"/>
  <c r="K124" i="17"/>
  <c r="J124" i="17" s="1"/>
  <c r="K125" i="17"/>
  <c r="J125" i="17" s="1"/>
  <c r="K126" i="17"/>
  <c r="J126" i="17" s="1"/>
  <c r="K127" i="17"/>
  <c r="J127" i="17" s="1"/>
  <c r="K128" i="17"/>
  <c r="J128" i="17" s="1"/>
  <c r="K129" i="17"/>
  <c r="J129" i="17" s="1"/>
  <c r="K130" i="17"/>
  <c r="J130" i="17" s="1"/>
  <c r="K131" i="17"/>
  <c r="J131" i="17" s="1"/>
  <c r="K132" i="17"/>
  <c r="J132" i="17" s="1"/>
  <c r="K133" i="17"/>
  <c r="J133" i="17" s="1"/>
  <c r="K134" i="17"/>
  <c r="J134" i="17" s="1"/>
  <c r="K135" i="17"/>
  <c r="J135" i="17" s="1"/>
  <c r="K136" i="17"/>
  <c r="J136" i="17" s="1"/>
  <c r="K137" i="17"/>
  <c r="J137" i="17" s="1"/>
  <c r="K138" i="17"/>
  <c r="J138" i="17" s="1"/>
  <c r="K139" i="17"/>
  <c r="J139" i="17" s="1"/>
  <c r="K140" i="17"/>
  <c r="J140" i="17" s="1"/>
  <c r="K141" i="17"/>
  <c r="J141" i="17" s="1"/>
  <c r="K142" i="17"/>
  <c r="J142" i="17" s="1"/>
  <c r="K143" i="17"/>
  <c r="J143" i="17" s="1"/>
  <c r="K144" i="17"/>
  <c r="J144" i="17" s="1"/>
  <c r="K145" i="17"/>
  <c r="J145" i="17" s="1"/>
  <c r="K146" i="17"/>
  <c r="J146" i="17" s="1"/>
  <c r="K147" i="17"/>
  <c r="J147" i="17" s="1"/>
  <c r="K148" i="17"/>
  <c r="J148" i="17" s="1"/>
  <c r="K149" i="17"/>
  <c r="J149" i="17" s="1"/>
  <c r="K150" i="17"/>
  <c r="J150" i="17" s="1"/>
  <c r="K151" i="17"/>
  <c r="J151" i="17" s="1"/>
  <c r="K152" i="17"/>
  <c r="J152" i="17" s="1"/>
  <c r="K153" i="17"/>
  <c r="J153" i="17" s="1"/>
  <c r="K154" i="17"/>
  <c r="J154" i="17" s="1"/>
  <c r="K155" i="17"/>
  <c r="J155" i="17" s="1"/>
  <c r="K156" i="17"/>
  <c r="J156" i="17" s="1"/>
  <c r="K157" i="17"/>
  <c r="J157" i="17" s="1"/>
  <c r="K158" i="17"/>
  <c r="J158" i="17" s="1"/>
  <c r="K159" i="17"/>
  <c r="J159" i="17" s="1"/>
  <c r="K160" i="17"/>
  <c r="J160" i="17" s="1"/>
  <c r="K161" i="17"/>
  <c r="J161" i="17" s="1"/>
  <c r="K162" i="17"/>
  <c r="J162" i="17" s="1"/>
  <c r="K163" i="17"/>
  <c r="J163" i="17" s="1"/>
  <c r="K164" i="17"/>
  <c r="J164" i="17" s="1"/>
  <c r="K165" i="17"/>
  <c r="J165" i="17" s="1"/>
  <c r="K166" i="17"/>
  <c r="J166" i="17" s="1"/>
  <c r="K167" i="17"/>
  <c r="J167" i="17" s="1"/>
  <c r="K168" i="17"/>
  <c r="J168" i="17" s="1"/>
  <c r="K169" i="17"/>
  <c r="J169" i="17" s="1"/>
  <c r="K170" i="17"/>
  <c r="J170" i="17" s="1"/>
  <c r="K171" i="17"/>
  <c r="J171" i="17" s="1"/>
  <c r="K172" i="17"/>
  <c r="J172" i="17" s="1"/>
  <c r="K173" i="17"/>
  <c r="J173" i="17" s="1"/>
  <c r="K174" i="17"/>
  <c r="J174" i="17" s="1"/>
  <c r="K175" i="17"/>
  <c r="J175" i="17" s="1"/>
  <c r="K176" i="17"/>
  <c r="J176" i="17" s="1"/>
  <c r="K177" i="17"/>
  <c r="J177" i="17" s="1"/>
  <c r="K178" i="17"/>
  <c r="J178" i="17" s="1"/>
  <c r="K179" i="17"/>
  <c r="J179" i="17" s="1"/>
  <c r="K180" i="17"/>
  <c r="J180" i="17" s="1"/>
  <c r="K181" i="17"/>
  <c r="J181" i="17" s="1"/>
  <c r="K182" i="17"/>
  <c r="J182" i="17" s="1"/>
  <c r="K183" i="17"/>
  <c r="J183" i="17" s="1"/>
  <c r="K184" i="17"/>
  <c r="J184" i="17" s="1"/>
  <c r="K185" i="17"/>
  <c r="J185" i="17" s="1"/>
  <c r="K186" i="17"/>
  <c r="J186" i="17" s="1"/>
  <c r="K187" i="17"/>
  <c r="J187" i="17" s="1"/>
  <c r="K188" i="17"/>
  <c r="J188" i="17" s="1"/>
  <c r="K189" i="17"/>
  <c r="J189" i="17" s="1"/>
  <c r="K190" i="17"/>
  <c r="J190" i="17" s="1"/>
  <c r="K191" i="17"/>
  <c r="J191" i="17" s="1"/>
  <c r="K192" i="17"/>
  <c r="J192" i="17" s="1"/>
  <c r="K193" i="17"/>
  <c r="J193" i="17" s="1"/>
  <c r="K194" i="17"/>
  <c r="J194" i="17" s="1"/>
  <c r="K195" i="17"/>
  <c r="J195" i="17" s="1"/>
  <c r="K196" i="17"/>
  <c r="J196" i="17" s="1"/>
  <c r="K197" i="17"/>
  <c r="J197" i="17" s="1"/>
  <c r="K198" i="17"/>
  <c r="J198" i="17" s="1"/>
  <c r="K199" i="17"/>
  <c r="J199" i="17" s="1"/>
  <c r="K200" i="17"/>
  <c r="J200" i="17" s="1"/>
  <c r="K201" i="17"/>
  <c r="J201" i="17" s="1"/>
  <c r="K202" i="17"/>
  <c r="J202" i="17" s="1"/>
  <c r="K203" i="17"/>
  <c r="J203" i="17" s="1"/>
  <c r="K204" i="17"/>
  <c r="J204" i="17" s="1"/>
  <c r="K205" i="17"/>
  <c r="J205" i="17" s="1"/>
  <c r="K206" i="17"/>
  <c r="J206" i="17" s="1"/>
  <c r="K207" i="17"/>
  <c r="J207" i="17" s="1"/>
  <c r="K208" i="17"/>
  <c r="J208" i="17" s="1"/>
  <c r="K209" i="17"/>
  <c r="J209" i="17" s="1"/>
  <c r="K210" i="17"/>
  <c r="J210" i="17" s="1"/>
  <c r="K211" i="17"/>
  <c r="J211" i="17" s="1"/>
  <c r="K212" i="17"/>
  <c r="J212" i="17" s="1"/>
  <c r="K213" i="17"/>
  <c r="J213" i="17" s="1"/>
  <c r="K214" i="17"/>
  <c r="J214" i="17" s="1"/>
  <c r="K215" i="17"/>
  <c r="J215" i="17" s="1"/>
  <c r="K216" i="17"/>
  <c r="J216" i="17" s="1"/>
  <c r="K217" i="17"/>
  <c r="J217" i="17" s="1"/>
  <c r="K218" i="17"/>
  <c r="J218" i="17" s="1"/>
  <c r="K219" i="17"/>
  <c r="J219" i="17" s="1"/>
  <c r="K220" i="17"/>
  <c r="J220" i="17" s="1"/>
  <c r="K221" i="17"/>
  <c r="J221" i="17" s="1"/>
  <c r="K222" i="17"/>
  <c r="J222" i="17" s="1"/>
  <c r="K223" i="17"/>
  <c r="J223" i="17" s="1"/>
  <c r="K224" i="17"/>
  <c r="J224" i="17" s="1"/>
  <c r="K225" i="17"/>
  <c r="J225" i="17" s="1"/>
  <c r="K226" i="17"/>
  <c r="J226" i="17" s="1"/>
  <c r="K227" i="17"/>
  <c r="J227" i="17" s="1"/>
  <c r="K228" i="17"/>
  <c r="J228" i="17" s="1"/>
  <c r="K229" i="17"/>
  <c r="J229" i="17" s="1"/>
  <c r="K230" i="17"/>
  <c r="J230" i="17" s="1"/>
  <c r="K231" i="17"/>
  <c r="J231" i="17" s="1"/>
  <c r="K232" i="17"/>
  <c r="J232" i="17" s="1"/>
  <c r="K233" i="17"/>
  <c r="J233" i="17" s="1"/>
  <c r="K234" i="17"/>
  <c r="J234" i="17" s="1"/>
  <c r="K235" i="17"/>
  <c r="J235" i="17" s="1"/>
  <c r="K236" i="17"/>
  <c r="J236" i="17" s="1"/>
  <c r="K237" i="17"/>
  <c r="J237" i="17" s="1"/>
  <c r="K238" i="17"/>
  <c r="J238" i="17" s="1"/>
  <c r="K239" i="17"/>
  <c r="J239" i="17" s="1"/>
  <c r="K240" i="17"/>
  <c r="J240" i="17" s="1"/>
  <c r="K241" i="17"/>
  <c r="J241" i="17" s="1"/>
  <c r="K242" i="17"/>
  <c r="J242" i="17" s="1"/>
  <c r="K243" i="17"/>
  <c r="J243" i="17" s="1"/>
  <c r="K244" i="17"/>
  <c r="J244" i="17" s="1"/>
  <c r="K245" i="17"/>
  <c r="J245" i="17" s="1"/>
  <c r="K246" i="17"/>
  <c r="J246" i="17" s="1"/>
  <c r="K247" i="17"/>
  <c r="J247" i="17" s="1"/>
  <c r="K248" i="17"/>
  <c r="J248" i="17" s="1"/>
  <c r="K249" i="17"/>
  <c r="J249" i="17" s="1"/>
  <c r="K250" i="17"/>
  <c r="J250" i="17" s="1"/>
  <c r="K251" i="17"/>
  <c r="J251" i="17" s="1"/>
  <c r="K252" i="17"/>
  <c r="J252" i="17" s="1"/>
  <c r="K253" i="17"/>
  <c r="J253" i="17" s="1"/>
  <c r="K254" i="17"/>
  <c r="J254" i="17" s="1"/>
  <c r="K255" i="17"/>
  <c r="J255" i="17" s="1"/>
  <c r="K256" i="17"/>
  <c r="J256" i="17" s="1"/>
  <c r="K257" i="17"/>
  <c r="J257" i="17" s="1"/>
  <c r="K258" i="17"/>
  <c r="J258" i="17" s="1"/>
  <c r="K259" i="17"/>
  <c r="J259" i="17" s="1"/>
  <c r="K260" i="17"/>
  <c r="J260" i="17" s="1"/>
  <c r="K261" i="17"/>
  <c r="J261" i="17" s="1"/>
  <c r="K262" i="17"/>
  <c r="J262" i="17" s="1"/>
  <c r="K263" i="17"/>
  <c r="J263" i="17" s="1"/>
  <c r="K264" i="17"/>
  <c r="J264" i="17" s="1"/>
  <c r="K265" i="17"/>
  <c r="J265" i="17" s="1"/>
  <c r="K266" i="17"/>
  <c r="J266" i="17" s="1"/>
  <c r="K267" i="17"/>
  <c r="J267" i="17" s="1"/>
  <c r="K268" i="17"/>
  <c r="J268" i="17" s="1"/>
  <c r="K269" i="17"/>
  <c r="J269" i="17" s="1"/>
  <c r="K270" i="17"/>
  <c r="J270" i="17" s="1"/>
  <c r="K271" i="17"/>
  <c r="J271" i="17" s="1"/>
  <c r="K272" i="17"/>
  <c r="J272" i="17" s="1"/>
  <c r="K273" i="17"/>
  <c r="J273" i="17" s="1"/>
  <c r="K274" i="17"/>
  <c r="J274" i="17" s="1"/>
  <c r="K275" i="17"/>
  <c r="J275" i="17" s="1"/>
  <c r="K276" i="17"/>
  <c r="J276" i="17" s="1"/>
  <c r="K277" i="17"/>
  <c r="J277" i="17" s="1"/>
  <c r="K278" i="17"/>
  <c r="J278" i="17" s="1"/>
  <c r="K279" i="17"/>
  <c r="J279" i="17" s="1"/>
  <c r="K280" i="17"/>
  <c r="J280" i="17" s="1"/>
  <c r="K281" i="17"/>
  <c r="J281" i="17" s="1"/>
  <c r="K282" i="17"/>
  <c r="J282" i="17" s="1"/>
  <c r="K283" i="17"/>
  <c r="J283" i="17" s="1"/>
  <c r="K284" i="17"/>
  <c r="J284" i="17" s="1"/>
  <c r="K285" i="17"/>
  <c r="J285" i="17" s="1"/>
  <c r="K286" i="17"/>
  <c r="J286" i="17" s="1"/>
  <c r="K287" i="17"/>
  <c r="J287" i="17" s="1"/>
  <c r="K288" i="17"/>
  <c r="J288" i="17" s="1"/>
  <c r="K289" i="17"/>
  <c r="J289" i="17" s="1"/>
  <c r="K290" i="17"/>
  <c r="J290" i="17" s="1"/>
  <c r="K291" i="17"/>
  <c r="J291" i="17" s="1"/>
  <c r="K292" i="17"/>
  <c r="J292" i="17" s="1"/>
  <c r="K293" i="17"/>
  <c r="J293" i="17" s="1"/>
  <c r="K294" i="17"/>
  <c r="J294" i="17" s="1"/>
  <c r="K295" i="17"/>
  <c r="J295" i="17" s="1"/>
  <c r="K296" i="17"/>
  <c r="J296" i="17" s="1"/>
  <c r="K297" i="17"/>
  <c r="J297" i="17" s="1"/>
  <c r="K298" i="17"/>
  <c r="J298" i="17" s="1"/>
  <c r="K299" i="17"/>
  <c r="J299" i="17" s="1"/>
  <c r="K300" i="17"/>
  <c r="J300" i="17" s="1"/>
  <c r="K301" i="17"/>
  <c r="J301" i="17" s="1"/>
  <c r="K302" i="17"/>
  <c r="J302" i="17" s="1"/>
  <c r="K303" i="17"/>
  <c r="J303" i="17" s="1"/>
  <c r="K304" i="17"/>
  <c r="J304" i="17" s="1"/>
  <c r="K305" i="17"/>
  <c r="J305" i="17" s="1"/>
  <c r="K306" i="17"/>
  <c r="J306" i="17" s="1"/>
  <c r="K307" i="17"/>
  <c r="J307" i="17" s="1"/>
  <c r="K308" i="17"/>
  <c r="J308" i="17" s="1"/>
  <c r="K309" i="17"/>
  <c r="J309" i="17" s="1"/>
  <c r="K310" i="17"/>
  <c r="J310" i="17" s="1"/>
  <c r="K311" i="17"/>
  <c r="J311" i="17" s="1"/>
  <c r="K312" i="17"/>
  <c r="J312" i="17" s="1"/>
  <c r="K313" i="17"/>
  <c r="J313" i="17" s="1"/>
  <c r="K314" i="17"/>
  <c r="J314" i="17" s="1"/>
  <c r="K315" i="17"/>
  <c r="J315" i="17" s="1"/>
  <c r="K316" i="17"/>
  <c r="J316" i="17" s="1"/>
  <c r="K317" i="17"/>
  <c r="J317" i="17" s="1"/>
  <c r="K318" i="17"/>
  <c r="J318" i="17" s="1"/>
  <c r="K319" i="17"/>
  <c r="J319" i="17" s="1"/>
  <c r="K320" i="17"/>
  <c r="J320" i="17" s="1"/>
  <c r="K321" i="17"/>
  <c r="J321" i="17" s="1"/>
  <c r="K322" i="17"/>
  <c r="J322" i="17" s="1"/>
  <c r="K323" i="17"/>
  <c r="J323" i="17" s="1"/>
  <c r="K324" i="17"/>
  <c r="J324" i="17" s="1"/>
  <c r="K325" i="17"/>
  <c r="J325" i="17" s="1"/>
  <c r="K326" i="17"/>
  <c r="J326" i="17" s="1"/>
  <c r="K327" i="17"/>
  <c r="J327" i="17" s="1"/>
  <c r="K328" i="17"/>
  <c r="J328" i="17" s="1"/>
  <c r="K329" i="17"/>
  <c r="J329" i="17" s="1"/>
  <c r="K330" i="17"/>
  <c r="J330" i="17" s="1"/>
  <c r="K331" i="17"/>
  <c r="J331" i="17" s="1"/>
  <c r="K332" i="17"/>
  <c r="J332" i="17" s="1"/>
  <c r="K333" i="17"/>
  <c r="J333" i="17" s="1"/>
  <c r="K334" i="17"/>
  <c r="J334" i="17" s="1"/>
  <c r="K335" i="17"/>
  <c r="J335" i="17" s="1"/>
  <c r="K336" i="17"/>
  <c r="J336" i="17" s="1"/>
  <c r="K337" i="17"/>
  <c r="J337" i="17" s="1"/>
  <c r="K338" i="17"/>
  <c r="J338" i="17" s="1"/>
  <c r="K339" i="17"/>
  <c r="J339" i="17" s="1"/>
  <c r="K340" i="17"/>
  <c r="J340" i="17" s="1"/>
  <c r="K341" i="17"/>
  <c r="J341" i="17" s="1"/>
  <c r="K342" i="17"/>
  <c r="J342" i="17" s="1"/>
  <c r="K343" i="17"/>
  <c r="J343" i="17" s="1"/>
  <c r="K344" i="17"/>
  <c r="J344" i="17" s="1"/>
  <c r="K345" i="17"/>
  <c r="J345" i="17" s="1"/>
  <c r="K346" i="17"/>
  <c r="J346" i="17" s="1"/>
  <c r="K347" i="17"/>
  <c r="J347" i="17" s="1"/>
  <c r="K348" i="17"/>
  <c r="J348" i="17" s="1"/>
  <c r="K349" i="17"/>
  <c r="J349" i="17" s="1"/>
  <c r="K350" i="17"/>
  <c r="J350" i="17" s="1"/>
  <c r="K351" i="17"/>
  <c r="J351" i="17" s="1"/>
  <c r="K352" i="17"/>
  <c r="J352" i="17" s="1"/>
  <c r="K353" i="17"/>
  <c r="J353" i="17" s="1"/>
  <c r="K354" i="17"/>
  <c r="J354" i="17" s="1"/>
  <c r="K355" i="17"/>
  <c r="J355" i="17" s="1"/>
  <c r="K356" i="17"/>
  <c r="J356" i="17" s="1"/>
  <c r="K357" i="17"/>
  <c r="J357" i="17" s="1"/>
  <c r="K358" i="17"/>
  <c r="J358" i="17" s="1"/>
  <c r="K359" i="17"/>
  <c r="J359" i="17" s="1"/>
  <c r="K360" i="17"/>
  <c r="J360" i="17" s="1"/>
  <c r="K361" i="17"/>
  <c r="J361" i="17" s="1"/>
  <c r="K362" i="17"/>
  <c r="J362" i="17" s="1"/>
  <c r="K363" i="17"/>
  <c r="J363" i="17" s="1"/>
  <c r="K364" i="17"/>
  <c r="J364" i="17" s="1"/>
  <c r="K365" i="17"/>
  <c r="J365" i="17" s="1"/>
  <c r="K366" i="17"/>
  <c r="J366" i="17" s="1"/>
  <c r="K367" i="17"/>
  <c r="J367" i="17" s="1"/>
  <c r="K368" i="17"/>
  <c r="J368" i="17" s="1"/>
  <c r="K369" i="17"/>
  <c r="J369" i="17" s="1"/>
  <c r="K370" i="17"/>
  <c r="J370" i="17" s="1"/>
  <c r="K371" i="17"/>
  <c r="J371" i="17" s="1"/>
  <c r="K372" i="17"/>
  <c r="J372" i="17" s="1"/>
  <c r="K373" i="17"/>
  <c r="J373" i="17" s="1"/>
  <c r="K374" i="17"/>
  <c r="J374" i="17" s="1"/>
  <c r="K375" i="17"/>
  <c r="J375" i="17" s="1"/>
  <c r="K376" i="17"/>
  <c r="J376" i="17" s="1"/>
  <c r="K377" i="17"/>
  <c r="J377" i="17" s="1"/>
  <c r="K378" i="17"/>
  <c r="J378" i="17" s="1"/>
  <c r="K379" i="17"/>
  <c r="J379" i="17" s="1"/>
  <c r="K380" i="17"/>
  <c r="J380" i="17" s="1"/>
  <c r="K381" i="17"/>
  <c r="J381" i="17" s="1"/>
  <c r="K382" i="17"/>
  <c r="J382" i="17" s="1"/>
  <c r="K383" i="17"/>
  <c r="J383" i="17" s="1"/>
  <c r="K384" i="17"/>
  <c r="J384" i="17" s="1"/>
  <c r="K385" i="17"/>
  <c r="J385" i="17" s="1"/>
  <c r="K386" i="17"/>
  <c r="J386" i="17" s="1"/>
  <c r="K387" i="17"/>
  <c r="J387" i="17" s="1"/>
  <c r="K388" i="17"/>
  <c r="J388" i="17" s="1"/>
  <c r="K389" i="17"/>
  <c r="J389" i="17" s="1"/>
  <c r="K390" i="17"/>
  <c r="J390" i="17" s="1"/>
  <c r="K391" i="17"/>
  <c r="J391" i="17" s="1"/>
  <c r="K392" i="17"/>
  <c r="J392" i="17" s="1"/>
  <c r="K393" i="17"/>
  <c r="J393" i="17" s="1"/>
  <c r="K394" i="17"/>
  <c r="J394" i="17" s="1"/>
  <c r="K395" i="17"/>
  <c r="J395" i="17" s="1"/>
  <c r="K396" i="17"/>
  <c r="J396" i="17" s="1"/>
  <c r="K397" i="17"/>
  <c r="J397" i="17" s="1"/>
  <c r="K398" i="17"/>
  <c r="J398" i="17" s="1"/>
  <c r="K399" i="17"/>
  <c r="J399" i="17" s="1"/>
  <c r="K400" i="17"/>
  <c r="J400" i="17" s="1"/>
  <c r="K401" i="17"/>
  <c r="J401" i="17" s="1"/>
  <c r="K402" i="17"/>
  <c r="J402" i="17" s="1"/>
  <c r="K403" i="17"/>
  <c r="J403" i="17" s="1"/>
  <c r="K404" i="17"/>
  <c r="J404" i="17" s="1"/>
  <c r="K405" i="17"/>
  <c r="J405" i="17" s="1"/>
  <c r="K406" i="17"/>
  <c r="J406" i="17" s="1"/>
  <c r="K407" i="17"/>
  <c r="J407" i="17" s="1"/>
  <c r="K408" i="17"/>
  <c r="J408" i="17" s="1"/>
  <c r="K409" i="17"/>
  <c r="J409" i="17" s="1"/>
  <c r="K410" i="17"/>
  <c r="J410" i="17" s="1"/>
  <c r="K411" i="17"/>
  <c r="J411" i="17" s="1"/>
  <c r="K412" i="17"/>
  <c r="J412" i="17" s="1"/>
  <c r="K413" i="17"/>
  <c r="J413" i="17" s="1"/>
  <c r="K414" i="17"/>
  <c r="J414" i="17" s="1"/>
  <c r="K415" i="17"/>
  <c r="J415" i="17" s="1"/>
  <c r="K416" i="17"/>
  <c r="J416" i="17" s="1"/>
  <c r="K417" i="17"/>
  <c r="J417" i="17" s="1"/>
  <c r="K418" i="17"/>
  <c r="J418" i="17" s="1"/>
  <c r="K419" i="17"/>
  <c r="J419" i="17" s="1"/>
  <c r="K420" i="17"/>
  <c r="J420" i="17" s="1"/>
  <c r="K421" i="17"/>
  <c r="J421" i="17" s="1"/>
  <c r="K422" i="17"/>
  <c r="J422" i="17" s="1"/>
  <c r="K423" i="17"/>
  <c r="J423" i="17" s="1"/>
  <c r="K424" i="17"/>
  <c r="J424" i="17" s="1"/>
  <c r="K425" i="17"/>
  <c r="J425" i="17" s="1"/>
  <c r="K426" i="17"/>
  <c r="J426" i="17" s="1"/>
  <c r="K427" i="17"/>
  <c r="J427" i="17" s="1"/>
  <c r="K428" i="17"/>
  <c r="J428" i="17" s="1"/>
  <c r="K429" i="17"/>
  <c r="J429" i="17" s="1"/>
  <c r="K430" i="17"/>
  <c r="J430" i="17" s="1"/>
  <c r="K431" i="17"/>
  <c r="J431" i="17" s="1"/>
  <c r="K432" i="17"/>
  <c r="J432" i="17" s="1"/>
  <c r="K433" i="17"/>
  <c r="J433" i="17" s="1"/>
  <c r="K434" i="17"/>
  <c r="J434" i="17" s="1"/>
  <c r="K435" i="17"/>
  <c r="J435" i="17" s="1"/>
  <c r="K436" i="17"/>
  <c r="J436" i="17" s="1"/>
  <c r="K437" i="17"/>
  <c r="J437" i="17" s="1"/>
  <c r="K438" i="17"/>
  <c r="J438" i="17" s="1"/>
  <c r="K439" i="17"/>
  <c r="J439" i="17" s="1"/>
  <c r="K440" i="17"/>
  <c r="J440" i="17" s="1"/>
  <c r="K441" i="17"/>
  <c r="J441" i="17" s="1"/>
  <c r="K442" i="17"/>
  <c r="J442" i="17" s="1"/>
  <c r="K443" i="17"/>
  <c r="J443" i="17" s="1"/>
  <c r="K444" i="17"/>
  <c r="J444" i="17" s="1"/>
  <c r="K445" i="17"/>
  <c r="J445" i="17" s="1"/>
  <c r="K446" i="17"/>
  <c r="J446" i="17" s="1"/>
  <c r="K447" i="17"/>
  <c r="J447" i="17" s="1"/>
  <c r="K448" i="17"/>
  <c r="J448" i="17" s="1"/>
  <c r="K449" i="17"/>
  <c r="J449" i="17" s="1"/>
  <c r="K450" i="17"/>
  <c r="J450" i="17" s="1"/>
  <c r="K451" i="17"/>
  <c r="J451" i="17" s="1"/>
  <c r="K452" i="17"/>
  <c r="J452" i="17" s="1"/>
  <c r="K453" i="17"/>
  <c r="J453" i="17" s="1"/>
  <c r="K454" i="17"/>
  <c r="J454" i="17" s="1"/>
  <c r="K455" i="17"/>
  <c r="J455" i="17" s="1"/>
  <c r="K456" i="17"/>
  <c r="J456" i="17" s="1"/>
  <c r="K457" i="17"/>
  <c r="J457" i="17" s="1"/>
  <c r="K458" i="17"/>
  <c r="J458" i="17" s="1"/>
  <c r="K459" i="17"/>
  <c r="J459" i="17" s="1"/>
  <c r="K460" i="17"/>
  <c r="J460" i="17" s="1"/>
  <c r="K461" i="17"/>
  <c r="J461" i="17" s="1"/>
  <c r="K462" i="17"/>
  <c r="J462" i="17" s="1"/>
  <c r="K463" i="17"/>
  <c r="J463" i="17" s="1"/>
  <c r="K464" i="17"/>
  <c r="J464" i="17" s="1"/>
  <c r="K465" i="17"/>
  <c r="J465" i="17" s="1"/>
  <c r="K466" i="17"/>
  <c r="J466" i="17" s="1"/>
  <c r="K467" i="17"/>
  <c r="J467" i="17" s="1"/>
  <c r="K468" i="17"/>
  <c r="J468" i="17" s="1"/>
  <c r="K469" i="17"/>
  <c r="J469" i="17" s="1"/>
  <c r="K470" i="17"/>
  <c r="J470" i="17" s="1"/>
  <c r="K471" i="17"/>
  <c r="J471" i="17" s="1"/>
  <c r="K472" i="17"/>
  <c r="J472" i="17" s="1"/>
  <c r="K473" i="17"/>
  <c r="J473" i="17" s="1"/>
  <c r="K474" i="17"/>
  <c r="J474" i="17" s="1"/>
  <c r="K475" i="17"/>
  <c r="J475" i="17" s="1"/>
  <c r="K476" i="17"/>
  <c r="J476" i="17" s="1"/>
  <c r="K477" i="17"/>
  <c r="J477" i="17" s="1"/>
  <c r="K478" i="17"/>
  <c r="J478" i="17" s="1"/>
  <c r="K479" i="17"/>
  <c r="J479" i="17" s="1"/>
  <c r="K480" i="17"/>
  <c r="J480" i="17" s="1"/>
  <c r="K481" i="17"/>
  <c r="J481" i="17" s="1"/>
  <c r="K482" i="17"/>
  <c r="J482" i="17" s="1"/>
  <c r="K483" i="17"/>
  <c r="J483" i="17" s="1"/>
  <c r="K484" i="17"/>
  <c r="J484" i="17" s="1"/>
  <c r="K485" i="17"/>
  <c r="J485" i="17" s="1"/>
  <c r="K486" i="17"/>
  <c r="J486" i="17" s="1"/>
  <c r="K487" i="17"/>
  <c r="J487" i="17" s="1"/>
  <c r="K488" i="17"/>
  <c r="J488" i="17" s="1"/>
  <c r="K489" i="17"/>
  <c r="J489" i="17" s="1"/>
  <c r="K490" i="17"/>
  <c r="J490" i="17" s="1"/>
  <c r="K491" i="17"/>
  <c r="J491" i="17" s="1"/>
  <c r="K492" i="17"/>
  <c r="J492" i="17" s="1"/>
  <c r="K493" i="17"/>
  <c r="J493" i="17" s="1"/>
  <c r="K494" i="17"/>
  <c r="J494" i="17" s="1"/>
  <c r="K495" i="17"/>
  <c r="J495" i="17" s="1"/>
  <c r="K496" i="17"/>
  <c r="J496" i="17" s="1"/>
  <c r="K497" i="17"/>
  <c r="J497" i="17" s="1"/>
  <c r="K498" i="17"/>
  <c r="J498" i="17" s="1"/>
  <c r="K499" i="17"/>
  <c r="J499" i="17" s="1"/>
  <c r="K500" i="17"/>
  <c r="J500" i="17" s="1"/>
  <c r="K501" i="17"/>
  <c r="J501" i="17" s="1"/>
  <c r="K502" i="17"/>
  <c r="J502" i="17" s="1"/>
  <c r="K503" i="17"/>
  <c r="J503" i="17" s="1"/>
  <c r="K504" i="17"/>
  <c r="J504" i="17" s="1"/>
  <c r="K505" i="17"/>
  <c r="J505" i="17" s="1"/>
  <c r="K506" i="17"/>
  <c r="J506" i="17" s="1"/>
  <c r="K507" i="17"/>
  <c r="J507" i="17" s="1"/>
  <c r="K508" i="17"/>
  <c r="J508" i="17" s="1"/>
  <c r="K509" i="17"/>
  <c r="J509" i="17" s="1"/>
  <c r="K510" i="17"/>
  <c r="J510" i="17" s="1"/>
  <c r="K511" i="17"/>
  <c r="J511" i="17" s="1"/>
  <c r="K512" i="17"/>
  <c r="J512" i="17" s="1"/>
  <c r="K513" i="17"/>
  <c r="J513" i="17" s="1"/>
  <c r="K514" i="17"/>
  <c r="J514" i="17" s="1"/>
  <c r="K515" i="17"/>
  <c r="J515" i="17" s="1"/>
  <c r="K516" i="17"/>
  <c r="J516" i="17" s="1"/>
  <c r="K517" i="17"/>
  <c r="J517" i="17" s="1"/>
  <c r="K518" i="17"/>
  <c r="J518" i="17" s="1"/>
  <c r="K519" i="17"/>
  <c r="J519" i="17" s="1"/>
  <c r="K520" i="17"/>
  <c r="J520" i="17" s="1"/>
  <c r="K521" i="17"/>
  <c r="J521" i="17" s="1"/>
  <c r="K522" i="17"/>
  <c r="J522" i="17" s="1"/>
  <c r="K523" i="17"/>
  <c r="J523" i="17" s="1"/>
  <c r="K524" i="17"/>
  <c r="J524" i="17" s="1"/>
  <c r="K525" i="17"/>
  <c r="J525" i="17" s="1"/>
  <c r="K526" i="17"/>
  <c r="J526" i="17" s="1"/>
  <c r="K527" i="17"/>
  <c r="J527" i="17" s="1"/>
  <c r="K528" i="17"/>
  <c r="J528" i="17" s="1"/>
  <c r="K529" i="17"/>
  <c r="J529" i="17" s="1"/>
  <c r="K530" i="17"/>
  <c r="J530" i="17" s="1"/>
  <c r="K531" i="17"/>
  <c r="J531" i="17" s="1"/>
  <c r="K532" i="17"/>
  <c r="J532" i="17" s="1"/>
  <c r="K533" i="17"/>
  <c r="J533" i="17" s="1"/>
  <c r="K534" i="17"/>
  <c r="J534" i="17" s="1"/>
  <c r="K535" i="17"/>
  <c r="J535" i="17" s="1"/>
  <c r="K536" i="17"/>
  <c r="J536" i="17" s="1"/>
  <c r="K537" i="17"/>
  <c r="J537" i="17" s="1"/>
  <c r="K538" i="17"/>
  <c r="J538" i="17" s="1"/>
  <c r="K539" i="17"/>
  <c r="J539" i="17" s="1"/>
  <c r="K540" i="17"/>
  <c r="J540" i="17" s="1"/>
  <c r="K541" i="17"/>
  <c r="J541" i="17" s="1"/>
  <c r="K542" i="17"/>
  <c r="J542" i="17" s="1"/>
  <c r="K543" i="17"/>
  <c r="J543" i="17" s="1"/>
  <c r="K544" i="17"/>
  <c r="J544" i="17" s="1"/>
  <c r="K545" i="17"/>
  <c r="J545" i="17" s="1"/>
  <c r="K546" i="17"/>
  <c r="J546" i="17" s="1"/>
  <c r="K547" i="17"/>
  <c r="J547" i="17" s="1"/>
  <c r="K548" i="17"/>
  <c r="J548" i="17" s="1"/>
  <c r="K549" i="17"/>
  <c r="J549" i="17" s="1"/>
  <c r="K550" i="17"/>
  <c r="J550" i="17" s="1"/>
  <c r="K551" i="17"/>
  <c r="J551" i="17" s="1"/>
  <c r="K552" i="17"/>
  <c r="J552" i="17" s="1"/>
  <c r="K553" i="17"/>
  <c r="J553" i="17" s="1"/>
  <c r="K554" i="17"/>
  <c r="J554" i="17" s="1"/>
  <c r="K555" i="17"/>
  <c r="J555" i="17" s="1"/>
  <c r="K556" i="17"/>
  <c r="J556" i="17" s="1"/>
  <c r="K557" i="17"/>
  <c r="J557" i="17" s="1"/>
  <c r="K558" i="17"/>
  <c r="J558" i="17" s="1"/>
  <c r="K559" i="17"/>
  <c r="J559" i="17" s="1"/>
  <c r="K560" i="17"/>
  <c r="J560" i="17" s="1"/>
  <c r="K561" i="17"/>
  <c r="J561" i="17" s="1"/>
  <c r="K562" i="17"/>
  <c r="J562" i="17" s="1"/>
  <c r="K563" i="17"/>
  <c r="J563" i="17" s="1"/>
  <c r="K564" i="17"/>
  <c r="J564" i="17" s="1"/>
  <c r="K565" i="17"/>
  <c r="J565" i="17" s="1"/>
  <c r="K566" i="17"/>
  <c r="J566" i="17" s="1"/>
  <c r="K567" i="17"/>
  <c r="J567" i="17" s="1"/>
  <c r="K568" i="17"/>
  <c r="J568" i="17" s="1"/>
  <c r="K569" i="17"/>
  <c r="J569" i="17" s="1"/>
  <c r="K570" i="17"/>
  <c r="J570" i="17" s="1"/>
  <c r="K571" i="17"/>
  <c r="J571" i="17" s="1"/>
  <c r="K572" i="17"/>
  <c r="J572" i="17" s="1"/>
  <c r="K573" i="17"/>
  <c r="J573" i="17" s="1"/>
  <c r="K574" i="17"/>
  <c r="J574" i="17" s="1"/>
  <c r="K575" i="17"/>
  <c r="J575" i="17" s="1"/>
  <c r="K576" i="17"/>
  <c r="J576" i="17" s="1"/>
  <c r="K577" i="17"/>
  <c r="J577" i="17" s="1"/>
  <c r="K578" i="17"/>
  <c r="J578" i="17" s="1"/>
  <c r="K579" i="17"/>
  <c r="J579" i="17" s="1"/>
  <c r="K580" i="17"/>
  <c r="J580" i="17" s="1"/>
  <c r="K581" i="17"/>
  <c r="J581" i="17" s="1"/>
  <c r="K582" i="17"/>
  <c r="J582" i="17" s="1"/>
  <c r="K583" i="17"/>
  <c r="J583" i="17" s="1"/>
  <c r="K584" i="17"/>
  <c r="J584" i="17" s="1"/>
  <c r="K585" i="17"/>
  <c r="J585" i="17" s="1"/>
  <c r="K586" i="17"/>
  <c r="J586" i="17" s="1"/>
  <c r="K587" i="17"/>
  <c r="J587" i="17" s="1"/>
  <c r="K588" i="17"/>
  <c r="J588" i="17" s="1"/>
  <c r="K589" i="17"/>
  <c r="J589" i="17" s="1"/>
  <c r="K590" i="17"/>
  <c r="J590" i="17" s="1"/>
  <c r="K591" i="17"/>
  <c r="J591" i="17" s="1"/>
  <c r="K592" i="17"/>
  <c r="J592" i="17" s="1"/>
  <c r="K593" i="17"/>
  <c r="J593" i="17" s="1"/>
  <c r="K594" i="17"/>
  <c r="J594" i="17" s="1"/>
  <c r="K595" i="17"/>
  <c r="J595" i="17" s="1"/>
  <c r="K596" i="17"/>
  <c r="J596" i="17" s="1"/>
  <c r="K597" i="17"/>
  <c r="J597" i="17" s="1"/>
  <c r="K598" i="17"/>
  <c r="J598" i="17" s="1"/>
  <c r="K599" i="17"/>
  <c r="J599" i="17" s="1"/>
  <c r="K600" i="17"/>
  <c r="J600" i="17" s="1"/>
  <c r="K601" i="17"/>
  <c r="J601" i="17" s="1"/>
  <c r="K602" i="17"/>
  <c r="J602" i="17" s="1"/>
  <c r="K603" i="17"/>
  <c r="J603" i="17" s="1"/>
  <c r="K604" i="17"/>
  <c r="J604" i="17" s="1"/>
  <c r="K605" i="17"/>
  <c r="J605" i="17" s="1"/>
  <c r="K606" i="17"/>
  <c r="J606" i="17" s="1"/>
  <c r="K607" i="17"/>
  <c r="J607" i="17" s="1"/>
  <c r="K608" i="17"/>
  <c r="J608" i="17" s="1"/>
  <c r="K609" i="17"/>
  <c r="J609" i="17" s="1"/>
  <c r="K610" i="17"/>
  <c r="J610" i="17" s="1"/>
  <c r="K611" i="17"/>
  <c r="J611" i="17" s="1"/>
  <c r="K612" i="17"/>
  <c r="J612" i="17" s="1"/>
  <c r="K613" i="17"/>
  <c r="J613" i="17" s="1"/>
  <c r="K614" i="17"/>
  <c r="J614" i="17" s="1"/>
  <c r="K615" i="17"/>
  <c r="J615" i="17" s="1"/>
  <c r="K616" i="17"/>
  <c r="J616" i="17" s="1"/>
  <c r="K617" i="17"/>
  <c r="J617" i="17" s="1"/>
  <c r="K618" i="17"/>
  <c r="J618" i="17" s="1"/>
  <c r="K619" i="17"/>
  <c r="J619" i="17" s="1"/>
  <c r="K620" i="17"/>
  <c r="J620" i="17" s="1"/>
  <c r="K621" i="17"/>
  <c r="J621" i="17" s="1"/>
  <c r="K622" i="17"/>
  <c r="J622" i="17" s="1"/>
  <c r="K623" i="17"/>
  <c r="J623" i="17" s="1"/>
  <c r="K624" i="17"/>
  <c r="J624" i="17" s="1"/>
  <c r="K625" i="17"/>
  <c r="J625" i="17" s="1"/>
  <c r="K626" i="17"/>
  <c r="J626" i="17" s="1"/>
  <c r="K627" i="17"/>
  <c r="J627" i="17" s="1"/>
  <c r="K628" i="17"/>
  <c r="J628" i="17" s="1"/>
  <c r="K629" i="17"/>
  <c r="J629" i="17" s="1"/>
  <c r="K630" i="17"/>
  <c r="J630" i="17" s="1"/>
  <c r="K631" i="17"/>
  <c r="J631" i="17" s="1"/>
  <c r="K632" i="17"/>
  <c r="J632" i="17" s="1"/>
  <c r="K633" i="17"/>
  <c r="J633" i="17" s="1"/>
  <c r="K634" i="17"/>
  <c r="J634" i="17" s="1"/>
  <c r="K635" i="17"/>
  <c r="J635" i="17" s="1"/>
  <c r="K636" i="17"/>
  <c r="J636" i="17" s="1"/>
  <c r="K637" i="17"/>
  <c r="J637" i="17" s="1"/>
  <c r="K638" i="17"/>
  <c r="J638" i="17" s="1"/>
  <c r="K639" i="17"/>
  <c r="J639" i="17" s="1"/>
  <c r="K640" i="17"/>
  <c r="J640" i="17" s="1"/>
  <c r="K641" i="17"/>
  <c r="J641" i="17" s="1"/>
  <c r="K642" i="17"/>
  <c r="J642" i="17" s="1"/>
  <c r="K643" i="17"/>
  <c r="J643" i="17" s="1"/>
  <c r="K644" i="17"/>
  <c r="J644" i="17" s="1"/>
  <c r="K645" i="17"/>
  <c r="J645" i="17" s="1"/>
  <c r="K646" i="17"/>
  <c r="J646" i="17" s="1"/>
  <c r="K647" i="17"/>
  <c r="J647" i="17" s="1"/>
  <c r="K648" i="17"/>
  <c r="J648" i="17" s="1"/>
  <c r="K649" i="17"/>
  <c r="J649" i="17" s="1"/>
  <c r="K650" i="17"/>
  <c r="J650" i="17" s="1"/>
  <c r="K651" i="17"/>
  <c r="J651" i="17" s="1"/>
  <c r="K652" i="17"/>
  <c r="J652" i="17" s="1"/>
  <c r="K653" i="17"/>
  <c r="J653" i="17" s="1"/>
  <c r="K654" i="17"/>
  <c r="J654" i="17" s="1"/>
  <c r="K655" i="17"/>
  <c r="J655" i="17" s="1"/>
  <c r="K656" i="17"/>
  <c r="J656" i="17" s="1"/>
  <c r="K657" i="17"/>
  <c r="J657" i="17" s="1"/>
  <c r="K658" i="17"/>
  <c r="J658" i="17" s="1"/>
  <c r="K659" i="17"/>
  <c r="J659" i="17" s="1"/>
  <c r="K660" i="17"/>
  <c r="J660" i="17" s="1"/>
  <c r="K661" i="17"/>
  <c r="J661" i="17" s="1"/>
  <c r="K662" i="17"/>
  <c r="J662" i="17" s="1"/>
  <c r="K663" i="17"/>
  <c r="J663" i="17" s="1"/>
  <c r="K664" i="17"/>
  <c r="J664" i="17" s="1"/>
  <c r="K665" i="17"/>
  <c r="J665" i="17" s="1"/>
  <c r="K666" i="17"/>
  <c r="J666" i="17" s="1"/>
  <c r="K667" i="17"/>
  <c r="J667" i="17" s="1"/>
  <c r="K668" i="17"/>
  <c r="J668" i="17" s="1"/>
  <c r="K669" i="17"/>
  <c r="J669" i="17" s="1"/>
  <c r="K670" i="17"/>
  <c r="J670" i="17" s="1"/>
  <c r="K671" i="17"/>
  <c r="J671" i="17" s="1"/>
  <c r="K672" i="17"/>
  <c r="J672" i="17" s="1"/>
  <c r="K673" i="17"/>
  <c r="J673" i="17" s="1"/>
  <c r="K674" i="17"/>
  <c r="J674" i="17" s="1"/>
  <c r="K675" i="17"/>
  <c r="J675" i="17" s="1"/>
  <c r="K676" i="17"/>
  <c r="J676" i="17" s="1"/>
  <c r="K677" i="17"/>
  <c r="J677" i="17" s="1"/>
  <c r="K678" i="17"/>
  <c r="J678" i="17" s="1"/>
  <c r="K679" i="17"/>
  <c r="J679" i="17" s="1"/>
  <c r="K680" i="17"/>
  <c r="J680" i="17" s="1"/>
  <c r="K681" i="17"/>
  <c r="J681" i="17" s="1"/>
  <c r="K682" i="17"/>
  <c r="J682" i="17" s="1"/>
  <c r="K683" i="17"/>
  <c r="J683" i="17" s="1"/>
  <c r="K684" i="17"/>
  <c r="J684" i="17" s="1"/>
  <c r="K685" i="17"/>
  <c r="J685" i="17" s="1"/>
  <c r="K686" i="17"/>
  <c r="J686" i="17" s="1"/>
  <c r="K687" i="17"/>
  <c r="J687" i="17" s="1"/>
  <c r="K688" i="17"/>
  <c r="J688" i="17" s="1"/>
  <c r="K689" i="17"/>
  <c r="J689" i="17" s="1"/>
  <c r="K690" i="17"/>
  <c r="J690" i="17" s="1"/>
  <c r="K691" i="17"/>
  <c r="J691" i="17" s="1"/>
  <c r="K692" i="17"/>
  <c r="J692" i="17" s="1"/>
  <c r="K693" i="17"/>
  <c r="J693" i="17" s="1"/>
  <c r="K694" i="17"/>
  <c r="J694" i="17" s="1"/>
  <c r="K695" i="17"/>
  <c r="J695" i="17" s="1"/>
  <c r="K696" i="17"/>
  <c r="J696" i="17" s="1"/>
  <c r="K697" i="17"/>
  <c r="J697" i="17" s="1"/>
  <c r="K698" i="17"/>
  <c r="J698" i="17" s="1"/>
  <c r="K699" i="17"/>
  <c r="J699" i="17" s="1"/>
  <c r="K700" i="17"/>
  <c r="J700" i="17" s="1"/>
  <c r="K701" i="17"/>
  <c r="J701" i="17" s="1"/>
  <c r="K702" i="17"/>
  <c r="J702" i="17" s="1"/>
  <c r="K703" i="17"/>
  <c r="J703" i="17" s="1"/>
  <c r="K704" i="17"/>
  <c r="J704" i="17" s="1"/>
  <c r="K705" i="17"/>
  <c r="J705" i="17" s="1"/>
  <c r="K706" i="17"/>
  <c r="J706" i="17" s="1"/>
  <c r="K707" i="17"/>
  <c r="J707" i="17" s="1"/>
  <c r="K708" i="17"/>
  <c r="J708" i="17" s="1"/>
  <c r="K709" i="17"/>
  <c r="J709" i="17" s="1"/>
  <c r="K710" i="17"/>
  <c r="J710" i="17" s="1"/>
  <c r="K711" i="17"/>
  <c r="J711" i="17" s="1"/>
  <c r="K712" i="17"/>
  <c r="J712" i="17" s="1"/>
  <c r="K713" i="17"/>
  <c r="J713" i="17" s="1"/>
  <c r="K714" i="17"/>
  <c r="J714" i="17" s="1"/>
  <c r="K715" i="17"/>
  <c r="J715" i="17" s="1"/>
  <c r="K716" i="17"/>
  <c r="J716" i="17" s="1"/>
  <c r="K717" i="17"/>
  <c r="J717" i="17" s="1"/>
  <c r="K718" i="17"/>
  <c r="J718" i="17" s="1"/>
  <c r="K719" i="17"/>
  <c r="J719" i="17" s="1"/>
  <c r="K720" i="17"/>
  <c r="J720" i="17" s="1"/>
  <c r="K721" i="17"/>
  <c r="J721" i="17" s="1"/>
  <c r="K722" i="17"/>
  <c r="J722" i="17" s="1"/>
  <c r="K723" i="17"/>
  <c r="J723" i="17" s="1"/>
  <c r="K724" i="17"/>
  <c r="J724" i="17" s="1"/>
  <c r="K725" i="17"/>
  <c r="J725" i="17" s="1"/>
  <c r="K726" i="17"/>
  <c r="J726" i="17" s="1"/>
  <c r="K727" i="17"/>
  <c r="J727" i="17" s="1"/>
  <c r="K728" i="17"/>
  <c r="J728" i="17" s="1"/>
  <c r="K729" i="17"/>
  <c r="J729" i="17" s="1"/>
  <c r="K730" i="17"/>
  <c r="J730" i="17" s="1"/>
  <c r="K731" i="17"/>
  <c r="J731" i="17" s="1"/>
  <c r="K732" i="17"/>
  <c r="J732" i="17" s="1"/>
  <c r="K733" i="17"/>
  <c r="J733" i="17" s="1"/>
  <c r="K734" i="17"/>
  <c r="J734" i="17" s="1"/>
  <c r="K735" i="17"/>
  <c r="J735" i="17" s="1"/>
  <c r="K736" i="17"/>
  <c r="J736" i="17" s="1"/>
  <c r="K737" i="17"/>
  <c r="J737" i="17" s="1"/>
  <c r="K738" i="17"/>
  <c r="J738" i="17" s="1"/>
  <c r="K739" i="17"/>
  <c r="J739" i="17" s="1"/>
  <c r="K740" i="17"/>
  <c r="J740" i="17" s="1"/>
  <c r="K741" i="17"/>
  <c r="J741" i="17" s="1"/>
  <c r="K742" i="17"/>
  <c r="J742" i="17" s="1"/>
  <c r="K743" i="17"/>
  <c r="J743" i="17" s="1"/>
  <c r="K744" i="17"/>
  <c r="J744" i="17" s="1"/>
  <c r="K745" i="17"/>
  <c r="J745" i="17" s="1"/>
  <c r="K746" i="17"/>
  <c r="J746" i="17" s="1"/>
  <c r="K747" i="17"/>
  <c r="J747" i="17" s="1"/>
  <c r="K748" i="17"/>
  <c r="J748" i="17" s="1"/>
  <c r="K749" i="17"/>
  <c r="J749" i="17" s="1"/>
  <c r="K750" i="17"/>
  <c r="J750" i="17" s="1"/>
  <c r="K751" i="17"/>
  <c r="J751" i="17" s="1"/>
  <c r="K752" i="17"/>
  <c r="J752" i="17" s="1"/>
  <c r="K753" i="17"/>
  <c r="J753" i="17" s="1"/>
  <c r="K754" i="17"/>
  <c r="J754" i="17" s="1"/>
  <c r="K755" i="17"/>
  <c r="J755" i="17" s="1"/>
  <c r="K756" i="17"/>
  <c r="J756" i="17" s="1"/>
  <c r="K757" i="17"/>
  <c r="J757" i="17" s="1"/>
  <c r="K758" i="17"/>
  <c r="J758" i="17" s="1"/>
  <c r="K759" i="17"/>
  <c r="J759" i="17" s="1"/>
  <c r="K760" i="17"/>
  <c r="J760" i="17" s="1"/>
  <c r="K761" i="17"/>
  <c r="J761" i="17" s="1"/>
  <c r="K762" i="17"/>
  <c r="J762" i="17" s="1"/>
  <c r="K763" i="17"/>
  <c r="J763" i="17" s="1"/>
  <c r="K764" i="17"/>
  <c r="J764" i="17" s="1"/>
  <c r="K765" i="17"/>
  <c r="J765" i="17" s="1"/>
  <c r="K766" i="17"/>
  <c r="J766" i="17" s="1"/>
  <c r="K767" i="17"/>
  <c r="J767" i="17" s="1"/>
  <c r="K768" i="17"/>
  <c r="J768" i="17" s="1"/>
  <c r="K769" i="17"/>
  <c r="J769" i="17" s="1"/>
  <c r="K770" i="17"/>
  <c r="J770" i="17" s="1"/>
  <c r="K771" i="17"/>
  <c r="J771" i="17" s="1"/>
  <c r="K772" i="17"/>
  <c r="J772" i="17" s="1"/>
  <c r="K773" i="17"/>
  <c r="J773" i="17" s="1"/>
  <c r="K774" i="17"/>
  <c r="J774" i="17" s="1"/>
  <c r="K775" i="17"/>
  <c r="J775" i="17" s="1"/>
  <c r="K776" i="17"/>
  <c r="J776" i="17" s="1"/>
  <c r="K777" i="17"/>
  <c r="J777" i="17" s="1"/>
  <c r="K778" i="17"/>
  <c r="J778" i="17" s="1"/>
  <c r="K779" i="17"/>
  <c r="J779" i="17" s="1"/>
  <c r="K780" i="17"/>
  <c r="J780" i="17" s="1"/>
  <c r="K781" i="17"/>
  <c r="J781" i="17" s="1"/>
  <c r="K782" i="17"/>
  <c r="J782" i="17" s="1"/>
  <c r="K783" i="17"/>
  <c r="J783" i="17" s="1"/>
  <c r="K784" i="17"/>
  <c r="J784" i="17" s="1"/>
  <c r="K785" i="17"/>
  <c r="J785" i="17" s="1"/>
  <c r="K786" i="17"/>
  <c r="J786" i="17" s="1"/>
  <c r="K787" i="17"/>
  <c r="J787" i="17" s="1"/>
  <c r="K788" i="17"/>
  <c r="J788" i="17" s="1"/>
  <c r="K789" i="17"/>
  <c r="J789" i="17" s="1"/>
  <c r="K790" i="17"/>
  <c r="J790" i="17" s="1"/>
  <c r="K791" i="17"/>
  <c r="J791" i="17" s="1"/>
  <c r="K792" i="17"/>
  <c r="J792" i="17" s="1"/>
  <c r="K793" i="17"/>
  <c r="J793" i="17" s="1"/>
  <c r="K794" i="17"/>
  <c r="J794" i="17" s="1"/>
  <c r="K795" i="17"/>
  <c r="J795" i="17" s="1"/>
  <c r="K796" i="17"/>
  <c r="J796" i="17" s="1"/>
  <c r="K797" i="17"/>
  <c r="J797" i="17" s="1"/>
  <c r="K798" i="17"/>
  <c r="J798" i="17" s="1"/>
  <c r="K799" i="17"/>
  <c r="J799" i="17" s="1"/>
  <c r="K800" i="17"/>
  <c r="J800" i="17" s="1"/>
  <c r="K801" i="17"/>
  <c r="J801" i="17" s="1"/>
  <c r="K802" i="17"/>
  <c r="J802" i="17" s="1"/>
  <c r="K803" i="17"/>
  <c r="J803" i="17" s="1"/>
  <c r="K804" i="17"/>
  <c r="J804" i="17" s="1"/>
  <c r="K805" i="17"/>
  <c r="J805" i="17" s="1"/>
  <c r="K806" i="17"/>
  <c r="J806" i="17" s="1"/>
  <c r="K807" i="17"/>
  <c r="J807" i="17" s="1"/>
  <c r="K808" i="17"/>
  <c r="J808" i="17" s="1"/>
  <c r="K809" i="17"/>
  <c r="J809" i="17" s="1"/>
  <c r="K810" i="17"/>
  <c r="J810" i="17" s="1"/>
  <c r="K811" i="17"/>
  <c r="J811" i="17" s="1"/>
  <c r="K812" i="17"/>
  <c r="J812" i="17" s="1"/>
  <c r="K813" i="17"/>
  <c r="J813" i="17" s="1"/>
  <c r="K814" i="17"/>
  <c r="J814" i="17" s="1"/>
  <c r="K815" i="17"/>
  <c r="J815" i="17" s="1"/>
  <c r="K816" i="17"/>
  <c r="J816" i="17" s="1"/>
  <c r="K817" i="17"/>
  <c r="J817" i="17" s="1"/>
  <c r="K818" i="17"/>
  <c r="J818" i="17" s="1"/>
  <c r="K819" i="17"/>
  <c r="J819" i="17" s="1"/>
  <c r="K820" i="17"/>
  <c r="J820" i="17" s="1"/>
  <c r="K821" i="17"/>
  <c r="J821" i="17" s="1"/>
  <c r="K822" i="17"/>
  <c r="J822" i="17" s="1"/>
  <c r="K823" i="17"/>
  <c r="J823" i="17" s="1"/>
  <c r="K824" i="17"/>
  <c r="J824" i="17" s="1"/>
  <c r="K825" i="17"/>
  <c r="J825" i="17" s="1"/>
  <c r="K826" i="17"/>
  <c r="J826" i="17" s="1"/>
  <c r="K827" i="17"/>
  <c r="J827" i="17" s="1"/>
  <c r="K828" i="17"/>
  <c r="J828" i="17" s="1"/>
  <c r="K829" i="17"/>
  <c r="J829" i="17" s="1"/>
  <c r="K830" i="17"/>
  <c r="J830" i="17" s="1"/>
  <c r="K831" i="17"/>
  <c r="J831" i="17" s="1"/>
  <c r="K832" i="17"/>
  <c r="J832" i="17" s="1"/>
  <c r="K833" i="17"/>
  <c r="J833" i="17" s="1"/>
  <c r="K834" i="17"/>
  <c r="J834" i="17" s="1"/>
  <c r="K835" i="17"/>
  <c r="J835" i="17" s="1"/>
  <c r="K836" i="17"/>
  <c r="J836" i="17" s="1"/>
  <c r="K837" i="17"/>
  <c r="J837" i="17" s="1"/>
  <c r="K838" i="17"/>
  <c r="J838" i="17" s="1"/>
  <c r="K839" i="17"/>
  <c r="J839" i="17" s="1"/>
  <c r="K840" i="17"/>
  <c r="J840" i="17" s="1"/>
  <c r="K841" i="17"/>
  <c r="J841" i="17" s="1"/>
  <c r="K842" i="17"/>
  <c r="J842" i="17" s="1"/>
  <c r="K843" i="17"/>
  <c r="J843" i="17" s="1"/>
  <c r="K844" i="17"/>
  <c r="J844" i="17" s="1"/>
  <c r="K845" i="17"/>
  <c r="J845" i="17" s="1"/>
  <c r="K846" i="17"/>
  <c r="J846" i="17" s="1"/>
  <c r="K847" i="17"/>
  <c r="J847" i="17" s="1"/>
  <c r="K848" i="17"/>
  <c r="J848" i="17" s="1"/>
  <c r="K849" i="17"/>
  <c r="J849" i="17" s="1"/>
  <c r="K850" i="17"/>
  <c r="J850" i="17" s="1"/>
  <c r="K851" i="17"/>
  <c r="J851" i="17" s="1"/>
  <c r="K852" i="17"/>
  <c r="J852" i="17" s="1"/>
  <c r="K853" i="17"/>
  <c r="J853" i="17" s="1"/>
  <c r="K854" i="17"/>
  <c r="J854" i="17" s="1"/>
  <c r="K855" i="17"/>
  <c r="J855" i="17" s="1"/>
  <c r="K856" i="17"/>
  <c r="J856" i="17" s="1"/>
  <c r="K857" i="17"/>
  <c r="J857" i="17" s="1"/>
  <c r="K858" i="17"/>
  <c r="J858" i="17" s="1"/>
  <c r="K859" i="17"/>
  <c r="J859" i="17" s="1"/>
  <c r="K860" i="17"/>
  <c r="J860" i="17" s="1"/>
  <c r="K861" i="17"/>
  <c r="J861" i="17" s="1"/>
  <c r="K862" i="17"/>
  <c r="J862" i="17" s="1"/>
  <c r="K863" i="17"/>
  <c r="J863" i="17" s="1"/>
  <c r="K864" i="17"/>
  <c r="J864" i="17" s="1"/>
  <c r="K865" i="17"/>
  <c r="J865" i="17" s="1"/>
  <c r="K866" i="17"/>
  <c r="J866" i="17" s="1"/>
  <c r="K867" i="17"/>
  <c r="J867" i="17" s="1"/>
  <c r="K868" i="17"/>
  <c r="J868" i="17" s="1"/>
  <c r="K869" i="17"/>
  <c r="J869" i="17" s="1"/>
  <c r="K870" i="17"/>
  <c r="J870" i="17" s="1"/>
  <c r="K871" i="17"/>
  <c r="J871" i="17" s="1"/>
  <c r="K872" i="17"/>
  <c r="J872" i="17" s="1"/>
  <c r="K873" i="17"/>
  <c r="J873" i="17" s="1"/>
  <c r="K874" i="17"/>
  <c r="J874" i="17" s="1"/>
  <c r="K875" i="17"/>
  <c r="J875" i="17" s="1"/>
  <c r="K876" i="17"/>
  <c r="J876" i="17" s="1"/>
  <c r="K877" i="17"/>
  <c r="J877" i="17" s="1"/>
  <c r="K878" i="17"/>
  <c r="J878" i="17" s="1"/>
  <c r="K879" i="17"/>
  <c r="J879" i="17" s="1"/>
  <c r="K880" i="17"/>
  <c r="J880" i="17" s="1"/>
  <c r="K881" i="17"/>
  <c r="J881" i="17" s="1"/>
  <c r="K882" i="17"/>
  <c r="J882" i="17" s="1"/>
  <c r="K883" i="17"/>
  <c r="J883" i="17" s="1"/>
  <c r="K884" i="17"/>
  <c r="J884" i="17" s="1"/>
  <c r="K885" i="17"/>
  <c r="J885" i="17" s="1"/>
  <c r="K886" i="17"/>
  <c r="J886" i="17" s="1"/>
  <c r="K887" i="17"/>
  <c r="J887" i="17" s="1"/>
  <c r="K888" i="17"/>
  <c r="J888" i="17" s="1"/>
  <c r="K889" i="17"/>
  <c r="J889" i="17" s="1"/>
  <c r="K890" i="17"/>
  <c r="J890" i="17" s="1"/>
  <c r="K891" i="17"/>
  <c r="J891" i="17" s="1"/>
  <c r="K892" i="17"/>
  <c r="J892" i="17" s="1"/>
  <c r="K893" i="17"/>
  <c r="J893" i="17" s="1"/>
  <c r="K894" i="17"/>
  <c r="J894" i="17" s="1"/>
  <c r="K895" i="17"/>
  <c r="J895" i="17" s="1"/>
  <c r="K896" i="17"/>
  <c r="J896" i="17" s="1"/>
  <c r="K897" i="17"/>
  <c r="J897" i="17" s="1"/>
  <c r="K898" i="17"/>
  <c r="J898" i="17" s="1"/>
  <c r="K899" i="17"/>
  <c r="J899" i="17" s="1"/>
  <c r="K900" i="17"/>
  <c r="J900" i="17" s="1"/>
  <c r="K901" i="17"/>
  <c r="J901" i="17" s="1"/>
  <c r="K902" i="17"/>
  <c r="J902" i="17" s="1"/>
  <c r="K903" i="17"/>
  <c r="J903" i="17" s="1"/>
  <c r="K904" i="17"/>
  <c r="J904" i="17" s="1"/>
  <c r="K905" i="17"/>
  <c r="J905" i="17" s="1"/>
  <c r="K906" i="17"/>
  <c r="J906" i="17" s="1"/>
  <c r="K907" i="17"/>
  <c r="J907" i="17" s="1"/>
  <c r="K908" i="17"/>
  <c r="J908" i="17" s="1"/>
  <c r="K909" i="17"/>
  <c r="J909" i="17" s="1"/>
  <c r="K910" i="17"/>
  <c r="J910" i="17" s="1"/>
  <c r="K911" i="17"/>
  <c r="J911" i="17" s="1"/>
  <c r="K912" i="17"/>
  <c r="J912" i="17" s="1"/>
  <c r="K913" i="17"/>
  <c r="J913" i="17" s="1"/>
  <c r="K914" i="17"/>
  <c r="J914" i="17" s="1"/>
  <c r="K915" i="17"/>
  <c r="J915" i="17" s="1"/>
  <c r="K916" i="17"/>
  <c r="J916" i="17" s="1"/>
  <c r="K917" i="17"/>
  <c r="J917" i="17" s="1"/>
  <c r="K918" i="17"/>
  <c r="J918" i="17" s="1"/>
  <c r="K919" i="17"/>
  <c r="J919" i="17" s="1"/>
  <c r="K920" i="17"/>
  <c r="J920" i="17" s="1"/>
  <c r="K921" i="17"/>
  <c r="J921" i="17" s="1"/>
  <c r="K922" i="17"/>
  <c r="J922" i="17" s="1"/>
  <c r="K923" i="17"/>
  <c r="J923" i="17" s="1"/>
  <c r="K924" i="17"/>
  <c r="J924" i="17" s="1"/>
  <c r="K925" i="17"/>
  <c r="J925" i="17" s="1"/>
  <c r="K926" i="17"/>
  <c r="J926" i="17" s="1"/>
  <c r="K927" i="17"/>
  <c r="J927" i="17" s="1"/>
  <c r="K928" i="17"/>
  <c r="J928" i="17" s="1"/>
  <c r="K929" i="17"/>
  <c r="J929" i="17" s="1"/>
  <c r="K930" i="17"/>
  <c r="J930" i="17" s="1"/>
  <c r="K931" i="17"/>
  <c r="J931" i="17" s="1"/>
  <c r="K932" i="17"/>
  <c r="J932" i="17" s="1"/>
  <c r="K933" i="17"/>
  <c r="J933" i="17" s="1"/>
  <c r="K934" i="17"/>
  <c r="J934" i="17" s="1"/>
  <c r="K935" i="17"/>
  <c r="J935" i="17" s="1"/>
  <c r="K936" i="17"/>
  <c r="J936" i="17" s="1"/>
  <c r="K937" i="17"/>
  <c r="J937" i="17" s="1"/>
  <c r="K938" i="17"/>
  <c r="J938" i="17" s="1"/>
  <c r="K939" i="17"/>
  <c r="J939" i="17" s="1"/>
  <c r="K940" i="17"/>
  <c r="J940" i="17" s="1"/>
  <c r="K941" i="17"/>
  <c r="J941" i="17" s="1"/>
  <c r="K942" i="17"/>
  <c r="J942" i="17" s="1"/>
  <c r="K943" i="17"/>
  <c r="J943" i="17" s="1"/>
  <c r="K944" i="17"/>
  <c r="J944" i="17" s="1"/>
  <c r="K945" i="17"/>
  <c r="J945" i="17" s="1"/>
  <c r="K946" i="17"/>
  <c r="J946" i="17" s="1"/>
  <c r="K947" i="17"/>
  <c r="J947" i="17" s="1"/>
  <c r="K948" i="17"/>
  <c r="J948" i="17" s="1"/>
  <c r="K949" i="17"/>
  <c r="J949" i="17" s="1"/>
  <c r="K950" i="17"/>
  <c r="J950" i="17" s="1"/>
  <c r="K951" i="17"/>
  <c r="J951" i="17" s="1"/>
  <c r="K952" i="17"/>
  <c r="J952" i="17" s="1"/>
  <c r="K953" i="17"/>
  <c r="J953" i="17" s="1"/>
  <c r="K954" i="17"/>
  <c r="J954" i="17" s="1"/>
  <c r="K955" i="17"/>
  <c r="J955" i="17" s="1"/>
  <c r="K956" i="17"/>
  <c r="J956" i="17" s="1"/>
  <c r="K957" i="17"/>
  <c r="J957" i="17" s="1"/>
  <c r="K958" i="17"/>
  <c r="J958" i="17" s="1"/>
  <c r="K959" i="17"/>
  <c r="J959" i="17" s="1"/>
  <c r="K960" i="17"/>
  <c r="J960" i="17" s="1"/>
  <c r="K961" i="17"/>
  <c r="J961" i="17" s="1"/>
  <c r="K962" i="17"/>
  <c r="J962" i="17" s="1"/>
  <c r="K963" i="17"/>
  <c r="J963" i="17" s="1"/>
  <c r="K964" i="17"/>
  <c r="J964" i="17" s="1"/>
  <c r="K965" i="17"/>
  <c r="J965" i="17" s="1"/>
  <c r="K966" i="17"/>
  <c r="J966" i="17" s="1"/>
  <c r="K967" i="17"/>
  <c r="J967" i="17" s="1"/>
  <c r="K968" i="17"/>
  <c r="J968" i="17" s="1"/>
  <c r="K969" i="17"/>
  <c r="J969" i="17" s="1"/>
  <c r="K970" i="17"/>
  <c r="J970" i="17" s="1"/>
  <c r="K971" i="17"/>
  <c r="J971" i="17" s="1"/>
  <c r="K972" i="17"/>
  <c r="J972" i="17" s="1"/>
  <c r="K973" i="17"/>
  <c r="J973" i="17" s="1"/>
  <c r="K974" i="17"/>
  <c r="J974" i="17" s="1"/>
  <c r="K975" i="17"/>
  <c r="J975" i="17" s="1"/>
  <c r="K976" i="17"/>
  <c r="J976" i="17" s="1"/>
  <c r="K977" i="17"/>
  <c r="J977" i="17" s="1"/>
  <c r="K978" i="17"/>
  <c r="J978" i="17" s="1"/>
  <c r="K979" i="17"/>
  <c r="J979" i="17" s="1"/>
  <c r="K980" i="17"/>
  <c r="J980" i="17" s="1"/>
  <c r="K981" i="17"/>
  <c r="J981" i="17" s="1"/>
  <c r="K982" i="17"/>
  <c r="J982" i="17" s="1"/>
  <c r="K983" i="17"/>
  <c r="J983" i="17" s="1"/>
  <c r="K984" i="17"/>
  <c r="J984" i="17" s="1"/>
  <c r="K985" i="17"/>
  <c r="J985" i="17" s="1"/>
  <c r="K986" i="17"/>
  <c r="J986" i="17" s="1"/>
  <c r="K987" i="17"/>
  <c r="J987" i="17" s="1"/>
  <c r="K988" i="17"/>
  <c r="J988" i="17" s="1"/>
  <c r="K989" i="17"/>
  <c r="J989" i="17" s="1"/>
  <c r="K990" i="17"/>
  <c r="J990" i="17" s="1"/>
  <c r="K991" i="17"/>
  <c r="J991" i="17" s="1"/>
  <c r="K992" i="17"/>
  <c r="J992" i="17" s="1"/>
  <c r="K993" i="17"/>
  <c r="J993" i="17" s="1"/>
  <c r="K994" i="17"/>
  <c r="J994" i="17" s="1"/>
  <c r="K995" i="17"/>
  <c r="J995" i="17" s="1"/>
  <c r="K996" i="17"/>
  <c r="J996" i="17" s="1"/>
  <c r="K997" i="17"/>
  <c r="J997" i="17" s="1"/>
  <c r="K998" i="17"/>
  <c r="J998" i="17" s="1"/>
  <c r="K999" i="17"/>
  <c r="J999" i="17" s="1"/>
  <c r="K1000" i="17"/>
  <c r="J1000" i="17" s="1"/>
  <c r="K1001" i="17"/>
  <c r="J1001" i="17" s="1"/>
  <c r="K2" i="17"/>
  <c r="J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<sst xmlns="http://schemas.openxmlformats.org/spreadsheetml/2006/main" count="11128" uniqueCount="6220">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</sst>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8" formatCode="dd\-mmm\-yyyy"/>
    <numFmt numFmtId="169" formatCode="0.0\ &quot;Kg&quot;"/>
    <numFmt numFmtId="171" formatCode="[$$-409]#,##0"/>
    <numFmt numFmtId="174"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9" fontId="0" fillId="0" borderId="0" xfId="0" applyNumberFormat="1"/>
    <xf numFmtId="171" fontId="0" fillId="0" borderId="0" xfId="0" applyNumberFormat="1"/>
    <xf numFmtId="174" fontId="0" fillId="0" borderId="0" xfId="0" applyNumberFormat="1"/>
    <xf numFmtId="0" fontId="0" fillId="0" borderId="0" xfId="0" pivotButton="1"/>
    <xf numFmtId="168" fontId="0" fillId="0" borderId="0" xfId="0" applyNumberFormat="1"/>
    <xf numFmtId="0" fontId="0" fillId="0" borderId="0" xfId="0" applyNumberFormat="1"/>
    <xf numFmtId="3" fontId="0" fillId="0" borderId="0" xfId="0" applyNumberFormat="1"/>
  </cellXfs>
  <cellStyles count="1">
    <cellStyle name="Normal" xfId="0" builtinId="0"/>
  </cellStyles>
  <dxfs count="18">
    <dxf>
      <font>
        <b/>
        <color theme="1"/>
      </font>
      <border>
        <bottom style="thin">
          <color theme="4"/>
        </bottom>
        <vertical/>
        <horizontal/>
      </border>
    </dxf>
    <dxf>
      <font>
        <color theme="0"/>
      </font>
      <fill>
        <patternFill>
          <bgColor rgb="FF0F1035"/>
        </patternFill>
      </fill>
      <border>
        <left style="thin">
          <color theme="4"/>
        </left>
        <right style="thin">
          <color theme="4"/>
        </right>
        <top style="thin">
          <color theme="4"/>
        </top>
        <bottom style="thin">
          <color theme="4"/>
        </bottom>
        <vertical/>
        <horizontal/>
      </border>
    </dxf>
    <dxf>
      <font>
        <b/>
        <i val="0"/>
      </font>
    </dxf>
    <dxf>
      <font>
        <b/>
        <sz val="11"/>
        <color theme="1"/>
      </font>
      <border>
        <vertical/>
        <horizontal/>
      </border>
    </dxf>
    <dxf>
      <font>
        <b/>
        <i val="0"/>
        <u/>
        <color theme="0"/>
      </font>
      <fill>
        <patternFill patternType="solid">
          <fgColor rgb="FF0F1035"/>
          <bgColor rgb="FF0F1035"/>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4" formatCode="_([$$-409]* #,##0.00_);_([$$-409]* \(#,##0.00\);_([$$-409]* &quot;-&quot;_);_(@_)"/>
    </dxf>
    <dxf>
      <numFmt numFmtId="174" formatCode="_([$$-409]* #,##0.00_);_([$$-409]* \(#,##0.00\);_([$$-409]* &quot;-&quot;_);_(@_)"/>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StyleLight1 2" pivot="0" table="0" count="10" xr9:uid="{9862380B-0C26-AD49-9584-A94CC4C3F8D1}">
      <tableStyleElement type="wholeTable" dxfId="1"/>
      <tableStyleElement type="headerRow" dxfId="0"/>
    </tableStyle>
    <tableStyle name="Timeline" pivot="0" table="0" count="10" xr9:uid="{025142C8-4306-DC48-8169-DE97E33F7F85}">
      <tableStyleElement type="wholeTable" dxfId="4"/>
      <tableStyleElement type="headerRow" dxfId="3"/>
      <tableStyleElement type="secondColumnStripe" dxfId="2"/>
    </tableStyle>
  </tableStyles>
  <colors>
    <mruColors>
      <color rgb="FF15310C"/>
      <color rgb="FF0F1035"/>
      <color rgb="FF192387"/>
      <color rgb="FF1F37C3"/>
      <color rgb="FF1B47F5"/>
      <color rgb="FF6F1F47"/>
      <color rgb="FF55062C"/>
      <color rgb="FFD71272"/>
      <color rgb="FFC05F82"/>
      <color rgb="FF7DDCF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line">
        <x15:timelineStyle name="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 Sales Sheet!Total_Sales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bg1"/>
                </a:solidFill>
              </a:rPr>
              <a:t>Sales Over Time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Sheet'!$C$3:$C$4</c:f>
              <c:strCache>
                <c:ptCount val="1"/>
                <c:pt idx="0">
                  <c:v>Arabica</c:v>
                </c:pt>
              </c:strCache>
            </c:strRef>
          </c:tx>
          <c:spPr>
            <a:ln w="28575" cap="rnd">
              <a:solidFill>
                <a:srgbClr val="FF0000"/>
              </a:solidFill>
              <a:round/>
            </a:ln>
            <a:effectLst/>
          </c:spPr>
          <c:marker>
            <c:symbol val="none"/>
          </c:marker>
          <c:cat>
            <c:multiLvlStrRef>
              <c:f>'Total Sales 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Sheet'!$C$5:$C$48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14-DE4E-A658-547EAE3F8343}"/>
            </c:ext>
          </c:extLst>
        </c:ser>
        <c:ser>
          <c:idx val="1"/>
          <c:order val="1"/>
          <c:tx>
            <c:strRef>
              <c:f>'Total Sales Sheet'!$D$3:$D$4</c:f>
              <c:strCache>
                <c:ptCount val="1"/>
                <c:pt idx="0">
                  <c:v>Excelsa</c:v>
                </c:pt>
              </c:strCache>
            </c:strRef>
          </c:tx>
          <c:spPr>
            <a:ln w="28575" cap="rnd">
              <a:solidFill>
                <a:schemeClr val="accent6"/>
              </a:solidFill>
              <a:round/>
            </a:ln>
            <a:effectLst/>
          </c:spPr>
          <c:marker>
            <c:symbol val="none"/>
          </c:marker>
          <c:cat>
            <c:multiLvlStrRef>
              <c:f>'Total Sales 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Sheet'!$D$5:$D$48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14-DE4E-A658-547EAE3F8343}"/>
            </c:ext>
          </c:extLst>
        </c:ser>
        <c:ser>
          <c:idx val="2"/>
          <c:order val="2"/>
          <c:tx>
            <c:strRef>
              <c:f>'Total Sales Sheet'!$E$3:$E$4</c:f>
              <c:strCache>
                <c:ptCount val="1"/>
                <c:pt idx="0">
                  <c:v>Librica</c:v>
                </c:pt>
              </c:strCache>
            </c:strRef>
          </c:tx>
          <c:spPr>
            <a:ln w="28575" cap="rnd">
              <a:solidFill>
                <a:schemeClr val="bg1">
                  <a:lumMod val="95000"/>
                </a:schemeClr>
              </a:solidFill>
              <a:round/>
            </a:ln>
            <a:effectLst/>
          </c:spPr>
          <c:marker>
            <c:symbol val="none"/>
          </c:marker>
          <c:cat>
            <c:multiLvlStrRef>
              <c:f>'Total Sales 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Sheet'!$E$5:$E$48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14-DE4E-A658-547EAE3F8343}"/>
            </c:ext>
          </c:extLst>
        </c:ser>
        <c:ser>
          <c:idx val="3"/>
          <c:order val="3"/>
          <c:tx>
            <c:strRef>
              <c:f>'Total Sales Sheet'!$F$3:$F$4</c:f>
              <c:strCache>
                <c:ptCount val="1"/>
                <c:pt idx="0">
                  <c:v>Robusta</c:v>
                </c:pt>
              </c:strCache>
            </c:strRef>
          </c:tx>
          <c:spPr>
            <a:ln w="28575" cap="rnd">
              <a:solidFill>
                <a:schemeClr val="accent4"/>
              </a:solidFill>
              <a:round/>
            </a:ln>
            <a:effectLst/>
          </c:spPr>
          <c:marker>
            <c:symbol val="none"/>
          </c:marker>
          <c:cat>
            <c:multiLvlStrRef>
              <c:f>'Total Sales Sheet'!$A$5:$B$48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Sheet'!$F$5:$F$48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014-DE4E-A658-547EAE3F8343}"/>
            </c:ext>
          </c:extLst>
        </c:ser>
        <c:dLbls>
          <c:showLegendKey val="0"/>
          <c:showVal val="0"/>
          <c:showCatName val="0"/>
          <c:showSerName val="0"/>
          <c:showPercent val="0"/>
          <c:showBubbleSize val="0"/>
        </c:dLbls>
        <c:smooth val="0"/>
        <c:axId val="1273289712"/>
        <c:axId val="1273291440"/>
      </c:lineChart>
      <c:catAx>
        <c:axId val="127328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crossAx val="1273291440"/>
        <c:crosses val="autoZero"/>
        <c:auto val="1"/>
        <c:lblAlgn val="ctr"/>
        <c:lblOffset val="100"/>
        <c:noMultiLvlLbl val="0"/>
      </c:catAx>
      <c:valAx>
        <c:axId val="1273291440"/>
        <c:scaling>
          <c:orientation val="minMax"/>
        </c:scaling>
        <c:delete val="0"/>
        <c:axPos val="l"/>
        <c:majorGridlines>
          <c:spPr>
            <a:ln w="9525" cap="flat" cmpd="sng" algn="ctr">
              <a:solidFill>
                <a:schemeClr val="accent1">
                  <a:alpha val="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PK"/>
          </a:p>
        </c:txPr>
        <c:crossAx val="1273289712"/>
        <c:crosses val="autoZero"/>
        <c:crossBetween val="between"/>
      </c:valAx>
      <c:spPr>
        <a:noFill/>
        <a:ln>
          <a:solidFill>
            <a:schemeClr val="bg1">
              <a:lumMod val="85000"/>
              <a:alpha val="1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10C"/>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[coffeeOrdersData_Project.xlsx]Country!Total_Sales</c:name>
    <c:fmtId val="13"/>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Sales</a:t>
            </a:r>
            <a:r>
              <a:rPr lang="en-US" sz="1800" baseline="0">
                <a:solidFill>
                  <a:schemeClr val="bg1"/>
                </a:solidFill>
              </a:rPr>
              <a:t> by Country</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PK"/>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rgbClr val="15310C"/>
        </a:solidFill>
        <a:ln>
          <a:noFill/>
        </a:ln>
        <a:effectLst/>
        <a:sp3d/>
      </c:spPr>
    </c:backWall>
    <c:plotArea>
      <c:layout/>
      <c:bar3DChart>
        <c:barDir val="col"/>
        <c:grouping val="stacked"/>
        <c:varyColors val="0"/>
        <c:ser>
          <c:idx val="0"/>
          <c:order val="0"/>
          <c:tx>
            <c:strRef>
              <c:f>Country!$B$3</c:f>
              <c:strCache>
                <c:ptCount val="1"/>
                <c:pt idx="0">
                  <c:v>Total</c:v>
                </c:pt>
              </c:strCache>
            </c:strRef>
          </c:tx>
          <c:spPr>
            <a:solidFill>
              <a:schemeClr val="accent6">
                <a:lumMod val="60000"/>
                <a:lumOff val="40000"/>
              </a:schemeClr>
            </a:solidFill>
            <a:ln>
              <a:noFill/>
            </a:ln>
            <a:effectLst/>
            <a:sp3d/>
          </c:spPr>
          <c:invertIfNegative val="0"/>
          <c:cat>
            <c:strRef>
              <c:f>Country!$A$4:$A$6</c:f>
              <c:strCache>
                <c:ptCount val="3"/>
                <c:pt idx="0">
                  <c:v>United States</c:v>
                </c:pt>
                <c:pt idx="1">
                  <c:v>Ireland</c:v>
                </c:pt>
                <c:pt idx="2">
                  <c:v>United Kingdom</c:v>
                </c:pt>
              </c:strCache>
            </c:strRef>
          </c:cat>
          <c:val>
            <c:numRef>
              <c:f>Country!$B$4:$B$6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8533-374F-96D0-134FC03150E8}"/>
            </c:ext>
          </c:extLst>
        </c:ser>
        <c:dLbls>
          <c:showLegendKey val="0"/>
          <c:showVal val="0"/>
          <c:showCatName val="0"/>
          <c:showSerName val="0"/>
          <c:showPercent val="0"/>
          <c:showBubbleSize val="0"/>
        </c:dLbls>
        <c:gapWidth val="150"/>
        <c:shape val="box"/>
        <c:axId val="1304448064"/>
        <c:axId val="1342253856"/>
        <c:axId val="0"/>
      </c:bar3DChart>
      <c:catAx>
        <c:axId val="130444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PK"/>
          </a:p>
        </c:txPr>
        <c:crossAx val="1342253856"/>
        <c:crosses val="autoZero"/>
        <c:auto val="1"/>
        <c:lblAlgn val="ctr"/>
        <c:lblOffset val="100"/>
        <c:noMultiLvlLbl val="0"/>
      </c:catAx>
      <c:valAx>
        <c:axId val="1342253856"/>
        <c:scaling>
          <c:orientation val="minMax"/>
        </c:scaling>
        <c:delete val="0"/>
        <c:axPos val="l"/>
        <c:majorGridlines>
          <c:spPr>
            <a:ln w="9525" cap="flat" cmpd="sng" algn="ctr">
              <a:solidFill>
                <a:srgbClr val="15310C"/>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PK"/>
          </a:p>
        </c:txPr>
        <c:crossAx val="130444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10C"/>
    </a:solidFill>
    <a:ln w="9525" cap="flat" cmpd="sng" algn="ctr">
      <a:solidFill>
        <a:srgbClr val="15310C"/>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[coffeeOrdersData_Project.xlsx]Top 5 Customers!Total_Sales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noFill/>
            </a:ln>
            <a:effectLst/>
          </c:spPr>
          <c:invertIfNegative val="0"/>
          <c:cat>
            <c:strRef>
              <c:f>'Top 5 Customers'!$A$4:$A$8</c:f>
              <c:strCache>
                <c:ptCount val="5"/>
                <c:pt idx="0">
                  <c:v>Allis Wilmore</c:v>
                </c:pt>
                <c:pt idx="1">
                  <c:v>Brenn Dundredge</c:v>
                </c:pt>
                <c:pt idx="2">
                  <c:v>Terri Farra</c:v>
                </c:pt>
                <c:pt idx="3">
                  <c:v>Nealson Cuttler</c:v>
                </c:pt>
                <c:pt idx="4">
                  <c:v>Don Flintiff</c:v>
                </c:pt>
              </c:strCache>
            </c:strRef>
          </c:cat>
          <c:val>
            <c:numRef>
              <c:f>'Top 5 Customers'!$B$4:$B$8</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C4BA-A546-8131-F3AF41F5BEF6}"/>
            </c:ext>
          </c:extLst>
        </c:ser>
        <c:dLbls>
          <c:showLegendKey val="0"/>
          <c:showVal val="0"/>
          <c:showCatName val="0"/>
          <c:showSerName val="0"/>
          <c:showPercent val="0"/>
          <c:showBubbleSize val="0"/>
        </c:dLbls>
        <c:gapWidth val="182"/>
        <c:axId val="1303418256"/>
        <c:axId val="1294703808"/>
      </c:barChart>
      <c:catAx>
        <c:axId val="130341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PK"/>
          </a:p>
        </c:txPr>
        <c:crossAx val="1294703808"/>
        <c:crosses val="autoZero"/>
        <c:auto val="1"/>
        <c:lblAlgn val="ctr"/>
        <c:lblOffset val="100"/>
        <c:noMultiLvlLbl val="0"/>
      </c:catAx>
      <c:valAx>
        <c:axId val="1294703808"/>
        <c:scaling>
          <c:orientation val="minMax"/>
        </c:scaling>
        <c:delete val="0"/>
        <c:axPos val="b"/>
        <c:majorGridlines>
          <c:spPr>
            <a:ln w="9525" cap="flat" cmpd="sng" algn="ctr">
              <a:solidFill>
                <a:srgbClr val="15310C"/>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PK"/>
          </a:p>
        </c:txPr>
        <c:crossAx val="130341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10C"/>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[coffeeOrdersData_Project.xlsx]Country!Total_Sales</c:name>
    <c:fmtId val="9"/>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a:solidFill>
                  <a:schemeClr val="bg1"/>
                </a:solidFill>
              </a:rPr>
              <a:t>Sales</a:t>
            </a:r>
            <a:r>
              <a:rPr lang="en-US" sz="1800" baseline="0">
                <a:solidFill>
                  <a:schemeClr val="bg1"/>
                </a:solidFill>
              </a:rPr>
              <a:t> by Country</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PK"/>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rgbClr val="15310C"/>
        </a:solidFill>
        <a:ln>
          <a:noFill/>
        </a:ln>
        <a:effectLst/>
        <a:sp3d/>
      </c:spPr>
    </c:backWall>
    <c:plotArea>
      <c:layout/>
      <c:bar3DChart>
        <c:barDir val="col"/>
        <c:grouping val="stacked"/>
        <c:varyColors val="0"/>
        <c:ser>
          <c:idx val="0"/>
          <c:order val="0"/>
          <c:tx>
            <c:strRef>
              <c:f>Country!$B$3</c:f>
              <c:strCache>
                <c:ptCount val="1"/>
                <c:pt idx="0">
                  <c:v>Total</c:v>
                </c:pt>
              </c:strCache>
            </c:strRef>
          </c:tx>
          <c:spPr>
            <a:solidFill>
              <a:schemeClr val="accent6">
                <a:lumMod val="60000"/>
                <a:lumOff val="40000"/>
              </a:schemeClr>
            </a:solidFill>
            <a:ln>
              <a:noFill/>
            </a:ln>
            <a:effectLst/>
            <a:sp3d/>
          </c:spPr>
          <c:invertIfNegative val="0"/>
          <c:cat>
            <c:strRef>
              <c:f>Country!$A$4:$A$6</c:f>
              <c:strCache>
                <c:ptCount val="3"/>
                <c:pt idx="0">
                  <c:v>United States</c:v>
                </c:pt>
                <c:pt idx="1">
                  <c:v>Ireland</c:v>
                </c:pt>
                <c:pt idx="2">
                  <c:v>United Kingdom</c:v>
                </c:pt>
              </c:strCache>
            </c:strRef>
          </c:cat>
          <c:val>
            <c:numRef>
              <c:f>Country!$B$4:$B$6</c:f>
              <c:numCache>
                <c:formatCode>[$$-409]#,##0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93E3-1B45-BFEB-316909B0A6C3}"/>
            </c:ext>
          </c:extLst>
        </c:ser>
        <c:dLbls>
          <c:showLegendKey val="0"/>
          <c:showVal val="0"/>
          <c:showCatName val="0"/>
          <c:showSerName val="0"/>
          <c:showPercent val="0"/>
          <c:showBubbleSize val="0"/>
        </c:dLbls>
        <c:gapWidth val="150"/>
        <c:shape val="box"/>
        <c:axId val="1304448064"/>
        <c:axId val="1342253856"/>
        <c:axId val="0"/>
      </c:bar3DChart>
      <c:catAx>
        <c:axId val="1304448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PK"/>
          </a:p>
        </c:txPr>
        <c:crossAx val="1342253856"/>
        <c:crosses val="autoZero"/>
        <c:auto val="1"/>
        <c:lblAlgn val="ctr"/>
        <c:lblOffset val="100"/>
        <c:noMultiLvlLbl val="0"/>
      </c:catAx>
      <c:valAx>
        <c:axId val="1342253856"/>
        <c:scaling>
          <c:orientation val="minMax"/>
        </c:scaling>
        <c:delete val="0"/>
        <c:axPos val="l"/>
        <c:majorGridlines>
          <c:spPr>
            <a:ln w="9525" cap="flat" cmpd="sng" algn="ctr">
              <a:solidFill>
                <a:srgbClr val="15310C"/>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PK"/>
          </a:p>
        </c:txPr>
        <c:crossAx val="130444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310C"/>
    </a:solidFill>
    <a:ln w="9525" cap="flat" cmpd="sng" algn="ctr">
      <a:solidFill>
        <a:srgbClr val="15310C"/>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25</xdr:col>
      <xdr:colOff>18406</xdr:colOff>
      <xdr:row>8</xdr:row>
      <xdr:rowOff>0</xdr:rowOff>
    </xdr:to>
    <xdr:sp macro="" textlink="">
      <xdr:nvSpPr>
        <xdr:cNvPr id="4" name="Rounded Rectangle 3">
          <a:extLst>
            <a:ext uri="{FF2B5EF4-FFF2-40B4-BE49-F238E27FC236}">
              <a16:creationId xmlns:a16="http://schemas.microsoft.com/office/drawing/2014/main" id="{53A40FE3-6138-6FC8-05B0-B3B5955A1D64}"/>
            </a:ext>
          </a:extLst>
        </xdr:cNvPr>
        <xdr:cNvSpPr/>
      </xdr:nvSpPr>
      <xdr:spPr>
        <a:xfrm>
          <a:off x="147246" y="239275"/>
          <a:ext cx="19896667" cy="1104348"/>
        </a:xfrm>
        <a:prstGeom prst="roundRect">
          <a:avLst/>
        </a:prstGeom>
        <a:solidFill>
          <a:srgbClr val="15310C"/>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ln>
              <a:noFill/>
            </a:ln>
            <a:noFill/>
          </a:endParaRPr>
        </a:p>
      </xdr:txBody>
    </xdr:sp>
    <xdr:clientData/>
  </xdr:twoCellAnchor>
  <xdr:twoCellAnchor>
    <xdr:from>
      <xdr:col>7</xdr:col>
      <xdr:colOff>734455</xdr:colOff>
      <xdr:row>1</xdr:row>
      <xdr:rowOff>61203</xdr:rowOff>
    </xdr:from>
    <xdr:to>
      <xdr:col>18</xdr:col>
      <xdr:colOff>382527</xdr:colOff>
      <xdr:row>7</xdr:row>
      <xdr:rowOff>183612</xdr:rowOff>
    </xdr:to>
    <xdr:sp macro="" textlink="">
      <xdr:nvSpPr>
        <xdr:cNvPr id="5" name="TextBox 4">
          <a:extLst>
            <a:ext uri="{FF2B5EF4-FFF2-40B4-BE49-F238E27FC236}">
              <a16:creationId xmlns:a16="http://schemas.microsoft.com/office/drawing/2014/main" id="{91F6C30B-32F7-BDDC-2DFC-90383BE04A32}"/>
            </a:ext>
          </a:extLst>
        </xdr:cNvPr>
        <xdr:cNvSpPr txBox="1"/>
      </xdr:nvSpPr>
      <xdr:spPr>
        <a:xfrm>
          <a:off x="5829756" y="122408"/>
          <a:ext cx="8736988" cy="1224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6600">
              <a:solidFill>
                <a:schemeClr val="bg1"/>
              </a:solidFill>
            </a:rPr>
            <a:t>Coffee Sales</a:t>
          </a:r>
          <a:r>
            <a:rPr lang="en-GB" sz="6600" baseline="0">
              <a:solidFill>
                <a:schemeClr val="bg1"/>
              </a:solidFill>
            </a:rPr>
            <a:t> Dashboard</a:t>
          </a:r>
          <a:endParaRPr lang="en-GB" sz="6600">
            <a:solidFill>
              <a:schemeClr val="bg1"/>
            </a:solidFill>
          </a:endParaRPr>
        </a:p>
      </xdr:txBody>
    </xdr:sp>
    <xdr:clientData/>
  </xdr:twoCellAnchor>
  <xdr:twoCellAnchor>
    <xdr:from>
      <xdr:col>0</xdr:col>
      <xdr:colOff>107109</xdr:colOff>
      <xdr:row>19</xdr:row>
      <xdr:rowOff>62337</xdr:rowOff>
    </xdr:from>
    <xdr:to>
      <xdr:col>17</xdr:col>
      <xdr:colOff>795662</xdr:colOff>
      <xdr:row>50</xdr:row>
      <xdr:rowOff>183614</xdr:rowOff>
    </xdr:to>
    <xdr:graphicFrame macro="">
      <xdr:nvGraphicFramePr>
        <xdr:cNvPr id="6" name="Chart 5">
          <a:extLst>
            <a:ext uri="{FF2B5EF4-FFF2-40B4-BE49-F238E27FC236}">
              <a16:creationId xmlns:a16="http://schemas.microsoft.com/office/drawing/2014/main" id="{5F5BD6F8-9402-5441-BFAB-59D0A7D41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104507</xdr:colOff>
      <xdr:row>8</xdr:row>
      <xdr:rowOff>153012</xdr:rowOff>
    </xdr:from>
    <xdr:to>
      <xdr:col>18</xdr:col>
      <xdr:colOff>0</xdr:colOff>
      <xdr:row>15</xdr:row>
      <xdr:rowOff>172048</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91C19D0D-19F8-CA44-82A5-875EFF4782C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507" y="1573690"/>
              <a:ext cx="13930069" cy="137513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1196</xdr:colOff>
      <xdr:row>9</xdr:row>
      <xdr:rowOff>0</xdr:rowOff>
    </xdr:from>
    <xdr:to>
      <xdr:col>24</xdr:col>
      <xdr:colOff>803469</xdr:colOff>
      <xdr:row>13</xdr:row>
      <xdr:rowOff>80251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FCD074D8-DB21-1C4F-B753-80F0F8538FC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035772" y="1614407"/>
              <a:ext cx="5710070" cy="8551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45903</xdr:colOff>
      <xdr:row>13</xdr:row>
      <xdr:rowOff>102962</xdr:rowOff>
    </xdr:from>
    <xdr:to>
      <xdr:col>21</xdr:col>
      <xdr:colOff>7129</xdr:colOff>
      <xdr:row>18</xdr:row>
      <xdr:rowOff>142562</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4E4B44F8-4963-5F4B-AE5D-9ED88FA6671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080479" y="2492284"/>
              <a:ext cx="2415125" cy="10082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xdr:colOff>
      <xdr:row>13</xdr:row>
      <xdr:rowOff>104006</xdr:rowOff>
    </xdr:from>
    <xdr:to>
      <xdr:col>24</xdr:col>
      <xdr:colOff>816428</xdr:colOff>
      <xdr:row>18</xdr:row>
      <xdr:rowOff>142551</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01DEBCC7-9F38-4742-A18F-B0B165CA2CF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6488476" y="2493328"/>
              <a:ext cx="3270325" cy="10071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822037</xdr:colOff>
      <xdr:row>31</xdr:row>
      <xdr:rowOff>18508</xdr:rowOff>
    </xdr:from>
    <xdr:to>
      <xdr:col>25</xdr:col>
      <xdr:colOff>141</xdr:colOff>
      <xdr:row>50</xdr:row>
      <xdr:rowOff>141792</xdr:rowOff>
    </xdr:to>
    <xdr:graphicFrame macro="">
      <xdr:nvGraphicFramePr>
        <xdr:cNvPr id="11" name="Chart 10">
          <a:extLst>
            <a:ext uri="{FF2B5EF4-FFF2-40B4-BE49-F238E27FC236}">
              <a16:creationId xmlns:a16="http://schemas.microsoft.com/office/drawing/2014/main" id="{34872303-8BF3-B144-B257-B79CFC099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810964</xdr:colOff>
      <xdr:row>19</xdr:row>
      <xdr:rowOff>61205</xdr:rowOff>
    </xdr:from>
    <xdr:to>
      <xdr:col>25</xdr:col>
      <xdr:colOff>0</xdr:colOff>
      <xdr:row>30</xdr:row>
      <xdr:rowOff>137711</xdr:rowOff>
    </xdr:to>
    <xdr:graphicFrame macro="">
      <xdr:nvGraphicFramePr>
        <xdr:cNvPr id="12" name="Chart 11">
          <a:extLst>
            <a:ext uri="{FF2B5EF4-FFF2-40B4-BE49-F238E27FC236}">
              <a16:creationId xmlns:a16="http://schemas.microsoft.com/office/drawing/2014/main" id="{CEEADD00-B576-DB46-B53E-975CD6DC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104507</xdr:colOff>
      <xdr:row>8</xdr:row>
      <xdr:rowOff>164579</xdr:rowOff>
    </xdr:from>
    <xdr:to>
      <xdr:col>18</xdr:col>
      <xdr:colOff>0</xdr:colOff>
      <xdr:row>18</xdr:row>
      <xdr:rowOff>168313</xdr:rowOff>
    </xdr:to>
    <mc:AlternateContent xmlns:mc="http://schemas.openxmlformats.org/markup-compatibility/2006">
      <mc:Choice xmlns:tsle="http://schemas.microsoft.com/office/drawing/2012/timeslicer" Requires="tsle">
        <xdr:graphicFrame macro="">
          <xdr:nvGraphicFramePr>
            <xdr:cNvPr id="13" name="Order Date 1">
              <a:extLst>
                <a:ext uri="{FF2B5EF4-FFF2-40B4-BE49-F238E27FC236}">
                  <a16:creationId xmlns:a16="http://schemas.microsoft.com/office/drawing/2014/main" id="{DAC2F961-B419-B6CB-556D-936AA8A0282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4507" y="1585257"/>
              <a:ext cx="13930069" cy="194102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579339</xdr:colOff>
      <xdr:row>3</xdr:row>
      <xdr:rowOff>62156</xdr:rowOff>
    </xdr:from>
    <xdr:to>
      <xdr:col>12</xdr:col>
      <xdr:colOff>148950</xdr:colOff>
      <xdr:row>23</xdr:row>
      <xdr:rowOff>171596</xdr:rowOff>
    </xdr:to>
    <xdr:graphicFrame macro="">
      <xdr:nvGraphicFramePr>
        <xdr:cNvPr id="8" name="Chart 7">
          <a:extLst>
            <a:ext uri="{FF2B5EF4-FFF2-40B4-BE49-F238E27FC236}">
              <a16:creationId xmlns:a16="http://schemas.microsoft.com/office/drawing/2014/main" id="{C265FE03-B421-165B-FFE5-19BB9B14A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16.60506238426" createdVersion="8" refreshedVersion="8" minRefreshableVersion="3" recordCount="1000" xr:uid="{8B86F0E7-AC18-CE43-BC9F-E45DB12A81DA}">
  <cacheSource type="worksheet">
    <worksheetSource name="Order_table"/>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Loyalty Card" numFmtId="0">
      <sharedItems count="2">
        <s v="Yes"/>
        <s v="No"/>
      </sharedItems>
    </cacheField>
    <cacheField name="Country" numFmtId="0">
      <sharedItems count="3">
        <s v="United States"/>
        <s v="Ireland"/>
        <s v="United Kingdom"/>
      </sharedItems>
    </cacheField>
    <cacheField name="Coffee Type Full Name" numFmtId="0">
      <sharedItems count="4">
        <s v="Robusta"/>
        <s v="Excelsa"/>
        <s v="Arabica"/>
        <s v="Librica"/>
      </sharedItems>
    </cacheField>
    <cacheField name="Coffee Type" numFmtId="0">
      <sharedItems/>
    </cacheField>
    <cacheField name="Roast Type Name" numFmtId="0">
      <sharedItems count="3">
        <s v="Medium"/>
        <s v="Large"/>
        <s v="Dark"/>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4">
      <sharedItems containsSemiMixedTypes="0" containsString="0" containsNumber="1" minValue="2.6849999999999996" maxValue="36.454999999999998"/>
    </cacheField>
    <cacheField name="Sales" numFmtId="174">
      <sharedItems containsSemiMixedTypes="0" containsString="0" containsNumber="1" minValue="2.6849999999999996" maxValue="218.73"/>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33605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x v="0"/>
    <s v="Rob"/>
    <x v="0"/>
    <s v="M"/>
    <x v="0"/>
    <n v="9.9499999999999993"/>
    <n v="19.899999999999999"/>
  </r>
  <r>
    <s v="QEV-37451-860"/>
    <x v="0"/>
    <x v="0"/>
    <s v="E-M-0.5"/>
    <n v="5"/>
    <x v="0"/>
    <s v="aallner0@lulu.com"/>
    <x v="0"/>
    <x v="0"/>
    <x v="1"/>
    <s v="Exc"/>
    <x v="0"/>
    <s v="M"/>
    <x v="1"/>
    <n v="8.25"/>
    <n v="41.25"/>
  </r>
  <r>
    <s v="FAA-43335-268"/>
    <x v="1"/>
    <x v="1"/>
    <s v="A-L-1"/>
    <n v="1"/>
    <x v="1"/>
    <s v="jredholes2@tmall.com"/>
    <x v="0"/>
    <x v="0"/>
    <x v="2"/>
    <s v="Ara"/>
    <x v="1"/>
    <s v="L"/>
    <x v="0"/>
    <n v="12.95"/>
    <n v="12.95"/>
  </r>
  <r>
    <s v="KAC-83089-793"/>
    <x v="2"/>
    <x v="2"/>
    <s v="E-M-1"/>
    <n v="2"/>
    <x v="2"/>
    <s v=""/>
    <x v="1"/>
    <x v="1"/>
    <x v="1"/>
    <s v="Exc"/>
    <x v="0"/>
    <s v="M"/>
    <x v="0"/>
    <n v="13.75"/>
    <n v="27.5"/>
  </r>
  <r>
    <s v="KAC-83089-793"/>
    <x v="2"/>
    <x v="2"/>
    <s v="R-L-2.5"/>
    <n v="2"/>
    <x v="2"/>
    <s v=""/>
    <x v="1"/>
    <x v="1"/>
    <x v="0"/>
    <s v="Rob"/>
    <x v="1"/>
    <s v="L"/>
    <x v="2"/>
    <n v="27.484999999999996"/>
    <n v="54.969999999999992"/>
  </r>
  <r>
    <s v="CVP-18956-553"/>
    <x v="3"/>
    <x v="3"/>
    <s v="L-D-1"/>
    <n v="3"/>
    <x v="3"/>
    <s v=""/>
    <x v="1"/>
    <x v="0"/>
    <x v="3"/>
    <s v="Lib"/>
    <x v="2"/>
    <s v="D"/>
    <x v="0"/>
    <n v="12.95"/>
    <n v="38.849999999999994"/>
  </r>
  <r>
    <s v="IPP-31994-879"/>
    <x v="4"/>
    <x v="4"/>
    <s v="E-D-0.5"/>
    <n v="3"/>
    <x v="4"/>
    <s v="slobe6@nifty.com"/>
    <x v="0"/>
    <x v="0"/>
    <x v="1"/>
    <s v="Exc"/>
    <x v="2"/>
    <s v="D"/>
    <x v="1"/>
    <n v="7.29"/>
    <n v="21.87"/>
  </r>
  <r>
    <s v="SNZ-65340-705"/>
    <x v="5"/>
    <x v="5"/>
    <s v="L-L-0.2"/>
    <n v="1"/>
    <x v="5"/>
    <s v=""/>
    <x v="0"/>
    <x v="1"/>
    <x v="3"/>
    <s v="Lib"/>
    <x v="1"/>
    <s v="L"/>
    <x v="3"/>
    <n v="4.7549999999999999"/>
    <n v="4.7549999999999999"/>
  </r>
  <r>
    <s v="EZT-46571-659"/>
    <x v="6"/>
    <x v="6"/>
    <s v="R-M-0.5"/>
    <n v="3"/>
    <x v="6"/>
    <s v="gpetracci8@livejournal.com"/>
    <x v="1"/>
    <x v="0"/>
    <x v="0"/>
    <s v="Rob"/>
    <x v="0"/>
    <s v="M"/>
    <x v="1"/>
    <n v="5.97"/>
    <n v="17.91"/>
  </r>
  <r>
    <s v="NWQ-70061-912"/>
    <x v="0"/>
    <x v="7"/>
    <s v="R-M-0.5"/>
    <n v="1"/>
    <x v="7"/>
    <s v="rraven9@ed.gov"/>
    <x v="1"/>
    <x v="0"/>
    <x v="0"/>
    <s v="Rob"/>
    <x v="0"/>
    <s v="M"/>
    <x v="1"/>
    <n v="5.97"/>
    <n v="5.97"/>
  </r>
  <r>
    <s v="BKK-47233-845"/>
    <x v="7"/>
    <x v="8"/>
    <s v="A-D-1"/>
    <n v="4"/>
    <x v="8"/>
    <s v="fferbera@businesswire.com"/>
    <x v="1"/>
    <x v="0"/>
    <x v="2"/>
    <s v="Ara"/>
    <x v="2"/>
    <s v="D"/>
    <x v="0"/>
    <n v="9.9499999999999993"/>
    <n v="39.799999999999997"/>
  </r>
  <r>
    <s v="VQR-01002-970"/>
    <x v="8"/>
    <x v="9"/>
    <s v="E-L-2.5"/>
    <n v="5"/>
    <x v="9"/>
    <s v="dphizackerlyb@utexas.edu"/>
    <x v="0"/>
    <x v="0"/>
    <x v="1"/>
    <s v="Exc"/>
    <x v="1"/>
    <s v="L"/>
    <x v="2"/>
    <n v="34.154999999999994"/>
    <n v="170.77499999999998"/>
  </r>
  <r>
    <s v="SZW-48378-399"/>
    <x v="9"/>
    <x v="10"/>
    <s v="R-M-1"/>
    <n v="5"/>
    <x v="10"/>
    <s v="rscholarc@nyu.edu"/>
    <x v="1"/>
    <x v="0"/>
    <x v="0"/>
    <s v="Rob"/>
    <x v="0"/>
    <s v="M"/>
    <x v="0"/>
    <n v="9.9499999999999993"/>
    <n v="49.75"/>
  </r>
  <r>
    <s v="ITA-87418-783"/>
    <x v="10"/>
    <x v="11"/>
    <s v="R-D-2.5"/>
    <n v="2"/>
    <x v="11"/>
    <s v="tvanyutind@wix.com"/>
    <x v="1"/>
    <x v="0"/>
    <x v="0"/>
    <s v="Rob"/>
    <x v="2"/>
    <s v="D"/>
    <x v="2"/>
    <n v="20.584999999999997"/>
    <n v="41.169999999999995"/>
  </r>
  <r>
    <s v="GNZ-46006-527"/>
    <x v="11"/>
    <x v="12"/>
    <s v="L-D-0.2"/>
    <n v="3"/>
    <x v="12"/>
    <s v="ptrobee@wunderground.com"/>
    <x v="0"/>
    <x v="0"/>
    <x v="3"/>
    <s v="Lib"/>
    <x v="2"/>
    <s v="D"/>
    <x v="3"/>
    <n v="3.8849999999999998"/>
    <n v="11.654999999999999"/>
  </r>
  <r>
    <s v="FYQ-78248-319"/>
    <x v="12"/>
    <x v="13"/>
    <s v="R-M-2.5"/>
    <n v="5"/>
    <x v="13"/>
    <s v="loscroftf@ebay.co.uk"/>
    <x v="1"/>
    <x v="0"/>
    <x v="0"/>
    <s v="Rob"/>
    <x v="0"/>
    <s v="M"/>
    <x v="2"/>
    <n v="22.884999999999998"/>
    <n v="114.42499999999998"/>
  </r>
  <r>
    <s v="VAU-44387-624"/>
    <x v="13"/>
    <x v="14"/>
    <s v="A-M-0.2"/>
    <n v="6"/>
    <x v="14"/>
    <s v="malabasterg@hexun.com"/>
    <x v="1"/>
    <x v="0"/>
    <x v="2"/>
    <s v="Ara"/>
    <x v="0"/>
    <s v="M"/>
    <x v="3"/>
    <n v="3.375"/>
    <n v="20.25"/>
  </r>
  <r>
    <s v="RDW-33155-159"/>
    <x v="14"/>
    <x v="15"/>
    <s v="A-L-1"/>
    <n v="6"/>
    <x v="15"/>
    <s v="rbroxuph@jimdo.com"/>
    <x v="1"/>
    <x v="0"/>
    <x v="2"/>
    <s v="Ara"/>
    <x v="1"/>
    <s v="L"/>
    <x v="0"/>
    <n v="12.95"/>
    <n v="77.699999999999989"/>
  </r>
  <r>
    <s v="TDZ-59011-211"/>
    <x v="15"/>
    <x v="16"/>
    <s v="R-D-2.5"/>
    <n v="4"/>
    <x v="16"/>
    <s v="predfordi@ow.ly"/>
    <x v="0"/>
    <x v="1"/>
    <x v="0"/>
    <s v="Rob"/>
    <x v="2"/>
    <s v="D"/>
    <x v="2"/>
    <n v="20.584999999999997"/>
    <n v="82.339999999999989"/>
  </r>
  <r>
    <s v="IDU-25793-399"/>
    <x v="16"/>
    <x v="17"/>
    <s v="A-M-0.2"/>
    <n v="5"/>
    <x v="17"/>
    <s v="acorradinoj@harvard.edu"/>
    <x v="0"/>
    <x v="0"/>
    <x v="2"/>
    <s v="Ara"/>
    <x v="0"/>
    <s v="M"/>
    <x v="3"/>
    <n v="3.375"/>
    <n v="16.875"/>
  </r>
  <r>
    <s v="IDU-25793-399"/>
    <x v="16"/>
    <x v="17"/>
    <s v="E-D-0.2"/>
    <n v="4"/>
    <x v="17"/>
    <s v="acorradinoj@harvard.edu"/>
    <x v="0"/>
    <x v="0"/>
    <x v="1"/>
    <s v="Exc"/>
    <x v="2"/>
    <s v="D"/>
    <x v="3"/>
    <n v="3.645"/>
    <n v="14.58"/>
  </r>
  <r>
    <s v="NUO-20013-488"/>
    <x v="16"/>
    <x v="18"/>
    <s v="A-D-0.2"/>
    <n v="6"/>
    <x v="18"/>
    <s v="adavidowskyl@netvibes.com"/>
    <x v="1"/>
    <x v="0"/>
    <x v="2"/>
    <s v="Ara"/>
    <x v="2"/>
    <s v="D"/>
    <x v="3"/>
    <n v="2.9849999999999999"/>
    <n v="17.91"/>
  </r>
  <r>
    <s v="UQU-65630-479"/>
    <x v="17"/>
    <x v="19"/>
    <s v="R-M-2.5"/>
    <n v="4"/>
    <x v="19"/>
    <s v="aantukm@kickstarter.com"/>
    <x v="0"/>
    <x v="0"/>
    <x v="0"/>
    <s v="Rob"/>
    <x v="0"/>
    <s v="M"/>
    <x v="2"/>
    <n v="22.884999999999998"/>
    <n v="91.539999999999992"/>
  </r>
  <r>
    <s v="FEO-11834-332"/>
    <x v="18"/>
    <x v="20"/>
    <s v="A-D-0.2"/>
    <n v="4"/>
    <x v="20"/>
    <s v="ikleinertn@timesonline.co.uk"/>
    <x v="0"/>
    <x v="0"/>
    <x v="2"/>
    <s v="Ara"/>
    <x v="2"/>
    <s v="D"/>
    <x v="3"/>
    <n v="2.9849999999999999"/>
    <n v="11.94"/>
  </r>
  <r>
    <s v="TKY-71558-096"/>
    <x v="19"/>
    <x v="21"/>
    <s v="A-M-1"/>
    <n v="1"/>
    <x v="21"/>
    <s v="cblofeldo@amazon.co.uk"/>
    <x v="1"/>
    <x v="0"/>
    <x v="2"/>
    <s v="Ara"/>
    <x v="0"/>
    <s v="M"/>
    <x v="0"/>
    <n v="11.25"/>
    <n v="11.25"/>
  </r>
  <r>
    <s v="OXY-65322-253"/>
    <x v="20"/>
    <x v="22"/>
    <s v="E-M-0.2"/>
    <n v="3"/>
    <x v="22"/>
    <s v=""/>
    <x v="0"/>
    <x v="0"/>
    <x v="1"/>
    <s v="Exc"/>
    <x v="0"/>
    <s v="M"/>
    <x v="3"/>
    <n v="4.125"/>
    <n v="12.375"/>
  </r>
  <r>
    <s v="EVP-43500-491"/>
    <x v="21"/>
    <x v="23"/>
    <s v="A-M-0.5"/>
    <n v="4"/>
    <x v="23"/>
    <s v="sshalesq@umich.edu"/>
    <x v="0"/>
    <x v="0"/>
    <x v="2"/>
    <s v="Ara"/>
    <x v="0"/>
    <s v="M"/>
    <x v="1"/>
    <n v="6.75"/>
    <n v="27"/>
  </r>
  <r>
    <s v="WAG-26945-689"/>
    <x v="22"/>
    <x v="24"/>
    <s v="A-M-0.2"/>
    <n v="5"/>
    <x v="24"/>
    <s v="vdanneilr@mtv.com"/>
    <x v="1"/>
    <x v="1"/>
    <x v="2"/>
    <s v="Ara"/>
    <x v="0"/>
    <s v="M"/>
    <x v="3"/>
    <n v="3.375"/>
    <n v="16.875"/>
  </r>
  <r>
    <s v="CHE-78995-767"/>
    <x v="23"/>
    <x v="25"/>
    <s v="A-D-0.5"/>
    <n v="3"/>
    <x v="25"/>
    <s v="tnewburys@usda.gov"/>
    <x v="1"/>
    <x v="1"/>
    <x v="2"/>
    <s v="Ara"/>
    <x v="2"/>
    <s v="D"/>
    <x v="1"/>
    <n v="5.97"/>
    <n v="17.91"/>
  </r>
  <r>
    <s v="RYZ-14633-602"/>
    <x v="21"/>
    <x v="26"/>
    <s v="A-D-1"/>
    <n v="4"/>
    <x v="26"/>
    <s v="mcalcuttt@baidu.com"/>
    <x v="0"/>
    <x v="1"/>
    <x v="2"/>
    <s v="Ara"/>
    <x v="2"/>
    <s v="D"/>
    <x v="0"/>
    <n v="9.9499999999999993"/>
    <n v="39.799999999999997"/>
  </r>
  <r>
    <s v="WOQ-36015-429"/>
    <x v="24"/>
    <x v="27"/>
    <s v="L-M-0.2"/>
    <n v="5"/>
    <x v="27"/>
    <s v=""/>
    <x v="1"/>
    <x v="0"/>
    <x v="3"/>
    <s v="Lib"/>
    <x v="0"/>
    <s v="M"/>
    <x v="3"/>
    <n v="4.3650000000000002"/>
    <n v="21.825000000000003"/>
  </r>
  <r>
    <s v="WOQ-36015-429"/>
    <x v="24"/>
    <x v="27"/>
    <s v="A-D-0.5"/>
    <n v="6"/>
    <x v="27"/>
    <s v=""/>
    <x v="1"/>
    <x v="0"/>
    <x v="2"/>
    <s v="Ara"/>
    <x v="2"/>
    <s v="D"/>
    <x v="1"/>
    <n v="5.97"/>
    <n v="35.82"/>
  </r>
  <r>
    <s v="WOQ-36015-429"/>
    <x v="24"/>
    <x v="27"/>
    <s v="L-M-0.5"/>
    <n v="6"/>
    <x v="27"/>
    <s v=""/>
    <x v="1"/>
    <x v="0"/>
    <x v="3"/>
    <s v="Lib"/>
    <x v="0"/>
    <s v="M"/>
    <x v="1"/>
    <n v="8.73"/>
    <n v="52.38"/>
  </r>
  <r>
    <s v="SCT-60553-454"/>
    <x v="25"/>
    <x v="28"/>
    <s v="L-L-0.2"/>
    <n v="5"/>
    <x v="28"/>
    <s v="ggatheralx@123-reg.co.uk"/>
    <x v="1"/>
    <x v="0"/>
    <x v="3"/>
    <s v="Lib"/>
    <x v="1"/>
    <s v="L"/>
    <x v="3"/>
    <n v="4.7549999999999999"/>
    <n v="23.774999999999999"/>
  </r>
  <r>
    <s v="GFK-52063-244"/>
    <x v="26"/>
    <x v="29"/>
    <s v="L-L-0.5"/>
    <n v="6"/>
    <x v="29"/>
    <s v="uwelberryy@ebay.co.uk"/>
    <x v="0"/>
    <x v="2"/>
    <x v="3"/>
    <s v="Lib"/>
    <x v="1"/>
    <s v="L"/>
    <x v="1"/>
    <n v="9.51"/>
    <n v="57.06"/>
  </r>
  <r>
    <s v="AMM-79521-378"/>
    <x v="27"/>
    <x v="30"/>
    <s v="A-D-0.5"/>
    <n v="6"/>
    <x v="30"/>
    <s v="feilhartz@who.int"/>
    <x v="1"/>
    <x v="0"/>
    <x v="2"/>
    <s v="Ara"/>
    <x v="2"/>
    <s v="D"/>
    <x v="1"/>
    <n v="5.97"/>
    <n v="35.82"/>
  </r>
  <r>
    <s v="QUQ-90580-772"/>
    <x v="28"/>
    <x v="31"/>
    <s v="L-M-0.2"/>
    <n v="2"/>
    <x v="31"/>
    <s v="zponting10@altervista.org"/>
    <x v="1"/>
    <x v="0"/>
    <x v="3"/>
    <s v="Lib"/>
    <x v="0"/>
    <s v="M"/>
    <x v="3"/>
    <n v="4.3650000000000002"/>
    <n v="8.73"/>
  </r>
  <r>
    <s v="LGD-24408-274"/>
    <x v="29"/>
    <x v="32"/>
    <s v="L-L-0.5"/>
    <n v="3"/>
    <x v="32"/>
    <s v="sstrase11@booking.com"/>
    <x v="1"/>
    <x v="0"/>
    <x v="3"/>
    <s v="Lib"/>
    <x v="1"/>
    <s v="L"/>
    <x v="1"/>
    <n v="9.51"/>
    <n v="28.53"/>
  </r>
  <r>
    <s v="HCT-95608-959"/>
    <x v="30"/>
    <x v="33"/>
    <s v="R-M-2.5"/>
    <n v="5"/>
    <x v="33"/>
    <s v="dde12@unesco.org"/>
    <x v="1"/>
    <x v="0"/>
    <x v="0"/>
    <s v="Rob"/>
    <x v="0"/>
    <s v="M"/>
    <x v="2"/>
    <n v="22.884999999999998"/>
    <n v="114.42499999999998"/>
  </r>
  <r>
    <s v="OFX-99147-470"/>
    <x v="31"/>
    <x v="34"/>
    <s v="R-M-1"/>
    <n v="6"/>
    <x v="34"/>
    <s v=""/>
    <x v="0"/>
    <x v="0"/>
    <x v="0"/>
    <s v="Rob"/>
    <x v="0"/>
    <s v="M"/>
    <x v="0"/>
    <n v="9.9499999999999993"/>
    <n v="59.699999999999996"/>
  </r>
  <r>
    <s v="LUO-37559-016"/>
    <x v="32"/>
    <x v="35"/>
    <s v="L-M-1"/>
    <n v="3"/>
    <x v="35"/>
    <s v=""/>
    <x v="1"/>
    <x v="0"/>
    <x v="3"/>
    <s v="Lib"/>
    <x v="0"/>
    <s v="M"/>
    <x v="0"/>
    <n v="14.55"/>
    <n v="43.650000000000006"/>
  </r>
  <r>
    <s v="XWC-20610-167"/>
    <x v="33"/>
    <x v="36"/>
    <s v="E-D-0.2"/>
    <n v="2"/>
    <x v="36"/>
    <s v="lyeoland15@pbs.org"/>
    <x v="0"/>
    <x v="0"/>
    <x v="1"/>
    <s v="Exc"/>
    <x v="2"/>
    <s v="D"/>
    <x v="3"/>
    <n v="3.645"/>
    <n v="7.29"/>
  </r>
  <r>
    <s v="GPU-79113-136"/>
    <x v="34"/>
    <x v="37"/>
    <s v="R-D-0.2"/>
    <n v="3"/>
    <x v="37"/>
    <s v="atolworthy16@toplist.cz"/>
    <x v="0"/>
    <x v="0"/>
    <x v="0"/>
    <s v="Rob"/>
    <x v="2"/>
    <s v="D"/>
    <x v="3"/>
    <n v="2.6849999999999996"/>
    <n v="8.0549999999999997"/>
  </r>
  <r>
    <s v="ULR-52653-960"/>
    <x v="35"/>
    <x v="38"/>
    <s v="L-L-2.5"/>
    <n v="2"/>
    <x v="38"/>
    <s v=""/>
    <x v="1"/>
    <x v="0"/>
    <x v="3"/>
    <s v="Lib"/>
    <x v="1"/>
    <s v="L"/>
    <x v="2"/>
    <n v="36.454999999999998"/>
    <n v="72.91"/>
  </r>
  <r>
    <s v="HPI-42308-142"/>
    <x v="36"/>
    <x v="39"/>
    <s v="E-M-0.5"/>
    <n v="2"/>
    <x v="39"/>
    <s v="obaudassi18@seesaa.net"/>
    <x v="0"/>
    <x v="0"/>
    <x v="1"/>
    <s v="Exc"/>
    <x v="0"/>
    <s v="M"/>
    <x v="1"/>
    <n v="8.25"/>
    <n v="16.5"/>
  </r>
  <r>
    <s v="XHI-30227-581"/>
    <x v="37"/>
    <x v="40"/>
    <s v="L-D-2.5"/>
    <n v="6"/>
    <x v="40"/>
    <s v="pkingsbury19@comcast.net"/>
    <x v="1"/>
    <x v="0"/>
    <x v="3"/>
    <s v="Lib"/>
    <x v="2"/>
    <s v="D"/>
    <x v="2"/>
    <n v="29.784999999999997"/>
    <n v="178.70999999999998"/>
  </r>
  <r>
    <s v="DJH-05202-380"/>
    <x v="38"/>
    <x v="41"/>
    <s v="E-M-2.5"/>
    <n v="2"/>
    <x v="41"/>
    <s v=""/>
    <x v="0"/>
    <x v="0"/>
    <x v="1"/>
    <s v="Exc"/>
    <x v="0"/>
    <s v="M"/>
    <x v="2"/>
    <n v="31.624999999999996"/>
    <n v="63.249999999999993"/>
  </r>
  <r>
    <s v="VMW-26889-781"/>
    <x v="39"/>
    <x v="42"/>
    <s v="A-L-0.2"/>
    <n v="2"/>
    <x v="42"/>
    <s v="acurley1b@hao123.com"/>
    <x v="0"/>
    <x v="0"/>
    <x v="2"/>
    <s v="Ara"/>
    <x v="1"/>
    <s v="L"/>
    <x v="3"/>
    <n v="3.8849999999999998"/>
    <n v="7.77"/>
  </r>
  <r>
    <s v="DBU-81099-586"/>
    <x v="40"/>
    <x v="43"/>
    <s v="A-D-2.5"/>
    <n v="4"/>
    <x v="43"/>
    <s v="rmcgilvary1c@tamu.edu"/>
    <x v="1"/>
    <x v="0"/>
    <x v="2"/>
    <s v="Ara"/>
    <x v="2"/>
    <s v="D"/>
    <x v="2"/>
    <n v="22.884999999999998"/>
    <n v="91.539999999999992"/>
  </r>
  <r>
    <s v="PQA-54820-810"/>
    <x v="41"/>
    <x v="44"/>
    <s v="A-L-1"/>
    <n v="3"/>
    <x v="44"/>
    <s v="ipikett1d@xinhuanet.com"/>
    <x v="1"/>
    <x v="0"/>
    <x v="2"/>
    <s v="Ara"/>
    <x v="1"/>
    <s v="L"/>
    <x v="0"/>
    <n v="12.95"/>
    <n v="38.849999999999994"/>
  </r>
  <r>
    <s v="XKB-41924-202"/>
    <x v="42"/>
    <x v="45"/>
    <s v="L-D-0.5"/>
    <n v="2"/>
    <x v="45"/>
    <s v="ibouldon1e@gizmodo.com"/>
    <x v="1"/>
    <x v="0"/>
    <x v="3"/>
    <s v="Lib"/>
    <x v="2"/>
    <s v="D"/>
    <x v="1"/>
    <n v="7.77"/>
    <n v="15.54"/>
  </r>
  <r>
    <s v="DWZ-69106-473"/>
    <x v="43"/>
    <x v="46"/>
    <s v="L-L-2.5"/>
    <n v="4"/>
    <x v="46"/>
    <s v="kflanders1f@over-blog.com"/>
    <x v="0"/>
    <x v="1"/>
    <x v="3"/>
    <s v="Lib"/>
    <x v="1"/>
    <s v="L"/>
    <x v="2"/>
    <n v="36.454999999999998"/>
    <n v="145.82"/>
  </r>
  <r>
    <s v="YHV-68700-050"/>
    <x v="44"/>
    <x v="47"/>
    <s v="R-M-0.5"/>
    <n v="5"/>
    <x v="47"/>
    <s v="hmattioli1g@webmd.com"/>
    <x v="1"/>
    <x v="2"/>
    <x v="0"/>
    <s v="Rob"/>
    <x v="0"/>
    <s v="M"/>
    <x v="1"/>
    <n v="5.97"/>
    <n v="29.849999999999998"/>
  </r>
  <r>
    <s v="YHV-68700-050"/>
    <x v="44"/>
    <x v="47"/>
    <s v="L-L-2.5"/>
    <n v="2"/>
    <x v="47"/>
    <s v="hmattioli1g@webmd.com"/>
    <x v="1"/>
    <x v="2"/>
    <x v="3"/>
    <s v="Lib"/>
    <x v="1"/>
    <s v="L"/>
    <x v="2"/>
    <n v="36.454999999999998"/>
    <n v="72.91"/>
  </r>
  <r>
    <s v="KRB-88066-642"/>
    <x v="45"/>
    <x v="48"/>
    <s v="L-M-1"/>
    <n v="5"/>
    <x v="48"/>
    <s v="agillard1i@issuu.com"/>
    <x v="1"/>
    <x v="0"/>
    <x v="3"/>
    <s v="Lib"/>
    <x v="0"/>
    <s v="M"/>
    <x v="0"/>
    <n v="14.55"/>
    <n v="72.75"/>
  </r>
  <r>
    <s v="LQU-08404-173"/>
    <x v="46"/>
    <x v="49"/>
    <s v="L-L-1"/>
    <n v="3"/>
    <x v="49"/>
    <s v=""/>
    <x v="1"/>
    <x v="0"/>
    <x v="3"/>
    <s v="Lib"/>
    <x v="1"/>
    <s v="L"/>
    <x v="0"/>
    <n v="15.85"/>
    <n v="47.55"/>
  </r>
  <r>
    <s v="CWK-60159-881"/>
    <x v="47"/>
    <x v="50"/>
    <s v="E-D-0.2"/>
    <n v="3"/>
    <x v="50"/>
    <s v="tgrizard1k@odnoklassniki.ru"/>
    <x v="0"/>
    <x v="0"/>
    <x v="1"/>
    <s v="Exc"/>
    <x v="2"/>
    <s v="D"/>
    <x v="3"/>
    <n v="3.645"/>
    <n v="10.935"/>
  </r>
  <r>
    <s v="EEG-74197-843"/>
    <x v="48"/>
    <x v="51"/>
    <s v="E-L-1"/>
    <n v="4"/>
    <x v="51"/>
    <s v="rrelton1l@stanford.edu"/>
    <x v="1"/>
    <x v="0"/>
    <x v="1"/>
    <s v="Exc"/>
    <x v="1"/>
    <s v="L"/>
    <x v="0"/>
    <n v="14.85"/>
    <n v="59.4"/>
  </r>
  <r>
    <s v="UCZ-59708-525"/>
    <x v="49"/>
    <x v="52"/>
    <s v="L-D-2.5"/>
    <n v="3"/>
    <x v="52"/>
    <s v=""/>
    <x v="0"/>
    <x v="0"/>
    <x v="3"/>
    <s v="Lib"/>
    <x v="2"/>
    <s v="D"/>
    <x v="2"/>
    <n v="29.784999999999997"/>
    <n v="89.35499999999999"/>
  </r>
  <r>
    <s v="HUB-47311-849"/>
    <x v="50"/>
    <x v="53"/>
    <s v="L-M-0.5"/>
    <n v="3"/>
    <x v="53"/>
    <s v="sgilroy1n@eepurl.com"/>
    <x v="0"/>
    <x v="0"/>
    <x v="3"/>
    <s v="Lib"/>
    <x v="0"/>
    <s v="M"/>
    <x v="1"/>
    <n v="8.73"/>
    <n v="26.19"/>
  </r>
  <r>
    <s v="WYM-17686-694"/>
    <x v="51"/>
    <x v="54"/>
    <s v="A-D-2.5"/>
    <n v="5"/>
    <x v="54"/>
    <s v="ccottingham1o@wikipedia.org"/>
    <x v="1"/>
    <x v="0"/>
    <x v="2"/>
    <s v="Ara"/>
    <x v="2"/>
    <s v="D"/>
    <x v="2"/>
    <n v="22.884999999999998"/>
    <n v="114.42499999999998"/>
  </r>
  <r>
    <s v="ZYQ-15797-695"/>
    <x v="52"/>
    <x v="55"/>
    <s v="R-D-0.5"/>
    <n v="5"/>
    <x v="55"/>
    <s v=""/>
    <x v="0"/>
    <x v="2"/>
    <x v="0"/>
    <s v="Rob"/>
    <x v="2"/>
    <s v="D"/>
    <x v="1"/>
    <n v="5.3699999999999992"/>
    <n v="26.849999999999994"/>
  </r>
  <r>
    <s v="EEJ-16185-108"/>
    <x v="53"/>
    <x v="56"/>
    <s v="L-L-0.2"/>
    <n v="5"/>
    <x v="56"/>
    <s v=""/>
    <x v="0"/>
    <x v="0"/>
    <x v="3"/>
    <s v="Lib"/>
    <x v="1"/>
    <s v="L"/>
    <x v="3"/>
    <n v="4.7549999999999999"/>
    <n v="23.774999999999999"/>
  </r>
  <r>
    <s v="RWR-77888-800"/>
    <x v="54"/>
    <x v="57"/>
    <s v="A-M-0.5"/>
    <n v="1"/>
    <x v="57"/>
    <s v="adykes1r@eventbrite.com"/>
    <x v="1"/>
    <x v="0"/>
    <x v="2"/>
    <s v="Ara"/>
    <x v="0"/>
    <s v="M"/>
    <x v="1"/>
    <n v="6.75"/>
    <n v="6.75"/>
  </r>
  <r>
    <s v="LHN-75209-742"/>
    <x v="55"/>
    <x v="58"/>
    <s v="R-M-0.5"/>
    <n v="6"/>
    <x v="58"/>
    <s v=""/>
    <x v="0"/>
    <x v="0"/>
    <x v="0"/>
    <s v="Rob"/>
    <x v="0"/>
    <s v="M"/>
    <x v="1"/>
    <n v="5.97"/>
    <n v="35.82"/>
  </r>
  <r>
    <s v="TIR-71396-998"/>
    <x v="56"/>
    <x v="59"/>
    <s v="R-D-2.5"/>
    <n v="4"/>
    <x v="59"/>
    <s v="acockrem1t@engadget.com"/>
    <x v="0"/>
    <x v="0"/>
    <x v="0"/>
    <s v="Rob"/>
    <x v="2"/>
    <s v="D"/>
    <x v="2"/>
    <n v="20.584999999999997"/>
    <n v="82.339999999999989"/>
  </r>
  <r>
    <s v="RXF-37618-213"/>
    <x v="57"/>
    <x v="60"/>
    <s v="R-L-0.5"/>
    <n v="1"/>
    <x v="60"/>
    <s v="bumpleby1u@soundcloud.com"/>
    <x v="0"/>
    <x v="0"/>
    <x v="0"/>
    <s v="Rob"/>
    <x v="1"/>
    <s v="L"/>
    <x v="1"/>
    <n v="7.169999999999999"/>
    <n v="7.169999999999999"/>
  </r>
  <r>
    <s v="ANM-16388-634"/>
    <x v="58"/>
    <x v="61"/>
    <s v="L-L-0.2"/>
    <n v="2"/>
    <x v="61"/>
    <s v="nsaleway1v@dedecms.com"/>
    <x v="1"/>
    <x v="0"/>
    <x v="3"/>
    <s v="Lib"/>
    <x v="1"/>
    <s v="L"/>
    <x v="3"/>
    <n v="4.7549999999999999"/>
    <n v="9.51"/>
  </r>
  <r>
    <s v="WYL-29300-070"/>
    <x v="59"/>
    <x v="62"/>
    <s v="R-M-0.2"/>
    <n v="1"/>
    <x v="62"/>
    <s v="hgoulter1w@abc.net.au"/>
    <x v="1"/>
    <x v="0"/>
    <x v="0"/>
    <s v="Rob"/>
    <x v="0"/>
    <s v="M"/>
    <x v="3"/>
    <n v="2.9849999999999999"/>
    <n v="2.9849999999999999"/>
  </r>
  <r>
    <s v="JHW-74554-805"/>
    <x v="60"/>
    <x v="63"/>
    <s v="R-M-1"/>
    <n v="6"/>
    <x v="63"/>
    <s v="grizzello1x@symantec.com"/>
    <x v="0"/>
    <x v="2"/>
    <x v="0"/>
    <s v="Rob"/>
    <x v="0"/>
    <s v="M"/>
    <x v="0"/>
    <n v="9.9499999999999993"/>
    <n v="59.699999999999996"/>
  </r>
  <r>
    <s v="KYS-27063-603"/>
    <x v="61"/>
    <x v="64"/>
    <s v="E-L-2.5"/>
    <n v="4"/>
    <x v="64"/>
    <s v="slist1y@mapquest.com"/>
    <x v="1"/>
    <x v="0"/>
    <x v="1"/>
    <s v="Exc"/>
    <x v="1"/>
    <s v="L"/>
    <x v="2"/>
    <n v="34.154999999999994"/>
    <n v="136.61999999999998"/>
  </r>
  <r>
    <s v="GAZ-58626-277"/>
    <x v="62"/>
    <x v="65"/>
    <s v="L-L-0.2"/>
    <n v="2"/>
    <x v="65"/>
    <s v="sedmondson1z@theguardian.com"/>
    <x v="1"/>
    <x v="1"/>
    <x v="3"/>
    <s v="Lib"/>
    <x v="1"/>
    <s v="L"/>
    <x v="3"/>
    <n v="4.7549999999999999"/>
    <n v="9.51"/>
  </r>
  <r>
    <s v="RPJ-37787-335"/>
    <x v="63"/>
    <x v="66"/>
    <s v="A-M-2.5"/>
    <n v="3"/>
    <x v="66"/>
    <s v=""/>
    <x v="1"/>
    <x v="0"/>
    <x v="2"/>
    <s v="Ara"/>
    <x v="0"/>
    <s v="M"/>
    <x v="2"/>
    <n v="25.874999999999996"/>
    <n v="77.624999999999986"/>
  </r>
  <r>
    <s v="LEF-83057-763"/>
    <x v="64"/>
    <x v="67"/>
    <s v="L-M-0.2"/>
    <n v="5"/>
    <x v="67"/>
    <s v=""/>
    <x v="0"/>
    <x v="0"/>
    <x v="3"/>
    <s v="Lib"/>
    <x v="0"/>
    <s v="M"/>
    <x v="3"/>
    <n v="4.3650000000000002"/>
    <n v="21.825000000000003"/>
  </r>
  <r>
    <s v="RPW-36123-215"/>
    <x v="65"/>
    <x v="68"/>
    <s v="E-L-0.5"/>
    <n v="2"/>
    <x v="68"/>
    <s v="jrangall22@newsvine.com"/>
    <x v="0"/>
    <x v="0"/>
    <x v="1"/>
    <s v="Exc"/>
    <x v="1"/>
    <s v="L"/>
    <x v="1"/>
    <n v="8.91"/>
    <n v="17.82"/>
  </r>
  <r>
    <s v="WLL-59044-117"/>
    <x v="66"/>
    <x v="69"/>
    <s v="R-D-1"/>
    <n v="6"/>
    <x v="69"/>
    <s v="kboorn23@ezinearticles.com"/>
    <x v="0"/>
    <x v="1"/>
    <x v="0"/>
    <s v="Rob"/>
    <x v="2"/>
    <s v="D"/>
    <x v="0"/>
    <n v="8.9499999999999993"/>
    <n v="53.699999999999996"/>
  </r>
  <r>
    <s v="AWT-22827-563"/>
    <x v="67"/>
    <x v="70"/>
    <s v="R-L-0.2"/>
    <n v="1"/>
    <x v="70"/>
    <s v=""/>
    <x v="0"/>
    <x v="1"/>
    <x v="0"/>
    <s v="Rob"/>
    <x v="1"/>
    <s v="L"/>
    <x v="3"/>
    <n v="3.5849999999999995"/>
    <n v="3.5849999999999995"/>
  </r>
  <r>
    <s v="QLM-07145-668"/>
    <x v="68"/>
    <x v="71"/>
    <s v="E-D-0.2"/>
    <n v="2"/>
    <x v="71"/>
    <s v="celgey25@webs.com"/>
    <x v="1"/>
    <x v="0"/>
    <x v="1"/>
    <s v="Exc"/>
    <x v="2"/>
    <s v="D"/>
    <x v="3"/>
    <n v="3.645"/>
    <n v="7.29"/>
  </r>
  <r>
    <s v="HVQ-64398-930"/>
    <x v="69"/>
    <x v="72"/>
    <s v="A-M-0.5"/>
    <n v="6"/>
    <x v="72"/>
    <s v="lmizzi26@rakuten.co.jp"/>
    <x v="0"/>
    <x v="0"/>
    <x v="2"/>
    <s v="Ara"/>
    <x v="0"/>
    <s v="M"/>
    <x v="1"/>
    <n v="6.75"/>
    <n v="40.5"/>
  </r>
  <r>
    <s v="WRT-40778-247"/>
    <x v="70"/>
    <x v="73"/>
    <s v="R-L-1"/>
    <n v="4"/>
    <x v="73"/>
    <s v="cgiacomazzo27@jigsy.com"/>
    <x v="1"/>
    <x v="0"/>
    <x v="0"/>
    <s v="Rob"/>
    <x v="1"/>
    <s v="L"/>
    <x v="0"/>
    <n v="11.95"/>
    <n v="47.8"/>
  </r>
  <r>
    <s v="SUB-13006-125"/>
    <x v="71"/>
    <x v="74"/>
    <s v="A-L-0.5"/>
    <n v="5"/>
    <x v="74"/>
    <s v="aarnow28@arizona.edu"/>
    <x v="0"/>
    <x v="0"/>
    <x v="2"/>
    <s v="Ara"/>
    <x v="1"/>
    <s v="L"/>
    <x v="1"/>
    <n v="7.77"/>
    <n v="38.849999999999994"/>
  </r>
  <r>
    <s v="CQM-49696-263"/>
    <x v="72"/>
    <x v="75"/>
    <s v="L-L-2.5"/>
    <n v="3"/>
    <x v="75"/>
    <s v="syann29@senate.gov"/>
    <x v="0"/>
    <x v="0"/>
    <x v="3"/>
    <s v="Lib"/>
    <x v="1"/>
    <s v="L"/>
    <x v="2"/>
    <n v="36.454999999999998"/>
    <n v="109.36499999999999"/>
  </r>
  <r>
    <s v="KXN-85094-246"/>
    <x v="73"/>
    <x v="76"/>
    <s v="L-M-2.5"/>
    <n v="3"/>
    <x v="76"/>
    <s v="bnaulls2a@tiny.cc"/>
    <x v="0"/>
    <x v="1"/>
    <x v="3"/>
    <s v="Lib"/>
    <x v="0"/>
    <s v="M"/>
    <x v="2"/>
    <n v="33.464999999999996"/>
    <n v="100.39499999999998"/>
  </r>
  <r>
    <s v="XOQ-12405-419"/>
    <x v="74"/>
    <x v="77"/>
    <s v="R-D-2.5"/>
    <n v="4"/>
    <x v="77"/>
    <s v=""/>
    <x v="0"/>
    <x v="0"/>
    <x v="0"/>
    <s v="Rob"/>
    <x v="2"/>
    <s v="D"/>
    <x v="2"/>
    <n v="20.584999999999997"/>
    <n v="82.339999999999989"/>
  </r>
  <r>
    <s v="HYF-10254-369"/>
    <x v="75"/>
    <x v="78"/>
    <s v="L-L-0.5"/>
    <n v="1"/>
    <x v="78"/>
    <s v="zsherewood2c@apache.org"/>
    <x v="1"/>
    <x v="0"/>
    <x v="3"/>
    <s v="Lib"/>
    <x v="1"/>
    <s v="L"/>
    <x v="1"/>
    <n v="9.51"/>
    <n v="9.51"/>
  </r>
  <r>
    <s v="XXJ-47000-307"/>
    <x v="76"/>
    <x v="79"/>
    <s v="A-L-2.5"/>
    <n v="3"/>
    <x v="79"/>
    <s v="jdufaire2d@fc2.com"/>
    <x v="1"/>
    <x v="0"/>
    <x v="2"/>
    <s v="Ara"/>
    <x v="1"/>
    <s v="L"/>
    <x v="2"/>
    <n v="29.784999999999997"/>
    <n v="89.35499999999999"/>
  </r>
  <r>
    <s v="XXJ-47000-307"/>
    <x v="76"/>
    <x v="79"/>
    <s v="A-D-0.2"/>
    <n v="4"/>
    <x v="79"/>
    <s v="jdufaire2d@fc2.com"/>
    <x v="1"/>
    <x v="0"/>
    <x v="2"/>
    <s v="Ara"/>
    <x v="2"/>
    <s v="D"/>
    <x v="3"/>
    <n v="2.9849999999999999"/>
    <n v="11.94"/>
  </r>
  <r>
    <s v="ZDK-82166-357"/>
    <x v="77"/>
    <x v="80"/>
    <s v="A-M-1"/>
    <n v="3"/>
    <x v="80"/>
    <s v="bkeaveney2f@netlog.com"/>
    <x v="1"/>
    <x v="0"/>
    <x v="2"/>
    <s v="Ara"/>
    <x v="0"/>
    <s v="M"/>
    <x v="0"/>
    <n v="11.25"/>
    <n v="33.75"/>
  </r>
  <r>
    <s v="IHN-19982-362"/>
    <x v="78"/>
    <x v="81"/>
    <s v="R-L-1"/>
    <n v="3"/>
    <x v="81"/>
    <s v="egrise2g@cargocollective.com"/>
    <x v="1"/>
    <x v="0"/>
    <x v="0"/>
    <s v="Rob"/>
    <x v="1"/>
    <s v="L"/>
    <x v="0"/>
    <n v="11.95"/>
    <n v="35.849999999999994"/>
  </r>
  <r>
    <s v="VMT-10030-889"/>
    <x v="79"/>
    <x v="82"/>
    <s v="A-L-1"/>
    <n v="6"/>
    <x v="82"/>
    <s v="tgottelier2h@vistaprint.com"/>
    <x v="1"/>
    <x v="0"/>
    <x v="2"/>
    <s v="Ara"/>
    <x v="1"/>
    <s v="L"/>
    <x v="0"/>
    <n v="12.95"/>
    <n v="77.699999999999989"/>
  </r>
  <r>
    <s v="NHL-11063-100"/>
    <x v="80"/>
    <x v="83"/>
    <s v="A-L-1"/>
    <n v="4"/>
    <x v="83"/>
    <s v=""/>
    <x v="0"/>
    <x v="1"/>
    <x v="2"/>
    <s v="Ara"/>
    <x v="1"/>
    <s v="L"/>
    <x v="0"/>
    <n v="12.95"/>
    <n v="51.8"/>
  </r>
  <r>
    <s v="ROV-87448-086"/>
    <x v="81"/>
    <x v="84"/>
    <s v="A-M-2.5"/>
    <n v="4"/>
    <x v="84"/>
    <s v="agreenhead2j@dailymail.co.uk"/>
    <x v="1"/>
    <x v="0"/>
    <x v="2"/>
    <s v="Ara"/>
    <x v="0"/>
    <s v="M"/>
    <x v="2"/>
    <n v="25.874999999999996"/>
    <n v="103.49999999999999"/>
  </r>
  <r>
    <s v="DGY-35773-612"/>
    <x v="82"/>
    <x v="85"/>
    <s v="E-L-1"/>
    <n v="3"/>
    <x v="85"/>
    <s v=""/>
    <x v="0"/>
    <x v="0"/>
    <x v="1"/>
    <s v="Exc"/>
    <x v="1"/>
    <s v="L"/>
    <x v="0"/>
    <n v="14.85"/>
    <n v="44.55"/>
  </r>
  <r>
    <s v="YWH-50638-556"/>
    <x v="83"/>
    <x v="86"/>
    <s v="E-L-0.5"/>
    <n v="4"/>
    <x v="86"/>
    <s v="elangcaster2l@spotify.com"/>
    <x v="0"/>
    <x v="2"/>
    <x v="1"/>
    <s v="Exc"/>
    <x v="1"/>
    <s v="L"/>
    <x v="1"/>
    <n v="8.91"/>
    <n v="35.64"/>
  </r>
  <r>
    <s v="ISL-11200-600"/>
    <x v="84"/>
    <x v="87"/>
    <s v="A-D-0.2"/>
    <n v="6"/>
    <x v="87"/>
    <s v=""/>
    <x v="0"/>
    <x v="1"/>
    <x v="2"/>
    <s v="Ara"/>
    <x v="2"/>
    <s v="D"/>
    <x v="3"/>
    <n v="2.9849999999999999"/>
    <n v="17.91"/>
  </r>
  <r>
    <s v="LBZ-75997-047"/>
    <x v="85"/>
    <x v="88"/>
    <s v="A-M-2.5"/>
    <n v="6"/>
    <x v="88"/>
    <s v="nmagauran2n@51.la"/>
    <x v="1"/>
    <x v="0"/>
    <x v="2"/>
    <s v="Ara"/>
    <x v="0"/>
    <s v="M"/>
    <x v="2"/>
    <n v="25.874999999999996"/>
    <n v="155.24999999999997"/>
  </r>
  <r>
    <s v="EUH-08089-954"/>
    <x v="86"/>
    <x v="89"/>
    <s v="A-D-0.2"/>
    <n v="2"/>
    <x v="89"/>
    <s v="vkirdsch2o@google.fr"/>
    <x v="1"/>
    <x v="0"/>
    <x v="2"/>
    <s v="Ara"/>
    <x v="2"/>
    <s v="D"/>
    <x v="3"/>
    <n v="2.9849999999999999"/>
    <n v="5.97"/>
  </r>
  <r>
    <s v="BLD-12227-251"/>
    <x v="87"/>
    <x v="90"/>
    <s v="A-M-0.5"/>
    <n v="2"/>
    <x v="90"/>
    <s v="iwhapple2p@com.com"/>
    <x v="1"/>
    <x v="0"/>
    <x v="2"/>
    <s v="Ara"/>
    <x v="0"/>
    <s v="M"/>
    <x v="1"/>
    <n v="6.75"/>
    <n v="13.5"/>
  </r>
  <r>
    <s v="OPY-30711-853"/>
    <x v="25"/>
    <x v="91"/>
    <s v="A-D-0.2"/>
    <n v="1"/>
    <x v="91"/>
    <s v=""/>
    <x v="1"/>
    <x v="1"/>
    <x v="2"/>
    <s v="Ara"/>
    <x v="2"/>
    <s v="D"/>
    <x v="3"/>
    <n v="2.9849999999999999"/>
    <n v="2.9849999999999999"/>
  </r>
  <r>
    <s v="DBC-44122-300"/>
    <x v="88"/>
    <x v="92"/>
    <s v="L-M-0.2"/>
    <n v="3"/>
    <x v="92"/>
    <s v=""/>
    <x v="0"/>
    <x v="0"/>
    <x v="3"/>
    <s v="Lib"/>
    <x v="0"/>
    <s v="M"/>
    <x v="3"/>
    <n v="4.3650000000000002"/>
    <n v="13.095000000000001"/>
  </r>
  <r>
    <s v="FJQ-60035-234"/>
    <x v="89"/>
    <x v="93"/>
    <s v="A-L-0.2"/>
    <n v="2"/>
    <x v="93"/>
    <s v=""/>
    <x v="0"/>
    <x v="0"/>
    <x v="2"/>
    <s v="Ara"/>
    <x v="1"/>
    <s v="L"/>
    <x v="3"/>
    <n v="3.8849999999999998"/>
    <n v="7.77"/>
  </r>
  <r>
    <s v="HSF-66926-425"/>
    <x v="90"/>
    <x v="94"/>
    <s v="L-D-2.5"/>
    <n v="5"/>
    <x v="94"/>
    <s v="nyoules2t@reference.com"/>
    <x v="0"/>
    <x v="1"/>
    <x v="3"/>
    <s v="Lib"/>
    <x v="2"/>
    <s v="D"/>
    <x v="2"/>
    <n v="29.784999999999997"/>
    <n v="148.92499999999998"/>
  </r>
  <r>
    <s v="LQG-41416-375"/>
    <x v="91"/>
    <x v="95"/>
    <s v="L-D-1"/>
    <n v="3"/>
    <x v="95"/>
    <s v="daizikovitz2u@answers.com"/>
    <x v="0"/>
    <x v="1"/>
    <x v="3"/>
    <s v="Lib"/>
    <x v="2"/>
    <s v="D"/>
    <x v="0"/>
    <n v="12.95"/>
    <n v="38.849999999999994"/>
  </r>
  <r>
    <s v="VZO-97265-841"/>
    <x v="92"/>
    <x v="96"/>
    <s v="R-M-0.2"/>
    <n v="4"/>
    <x v="96"/>
    <s v="brevel2v@fastcompany.com"/>
    <x v="1"/>
    <x v="0"/>
    <x v="0"/>
    <s v="Rob"/>
    <x v="0"/>
    <s v="M"/>
    <x v="3"/>
    <n v="2.9849999999999999"/>
    <n v="11.94"/>
  </r>
  <r>
    <s v="MOR-12987-399"/>
    <x v="93"/>
    <x v="97"/>
    <s v="L-M-1"/>
    <n v="6"/>
    <x v="97"/>
    <s v="epriddis2w@nationalgeographic.com"/>
    <x v="1"/>
    <x v="0"/>
    <x v="3"/>
    <s v="Lib"/>
    <x v="0"/>
    <s v="M"/>
    <x v="0"/>
    <n v="14.55"/>
    <n v="87.300000000000011"/>
  </r>
  <r>
    <s v="UOA-23786-489"/>
    <x v="94"/>
    <x v="98"/>
    <s v="A-M-0.5"/>
    <n v="6"/>
    <x v="98"/>
    <s v="qveel2x@jugem.jp"/>
    <x v="0"/>
    <x v="0"/>
    <x v="2"/>
    <s v="Ara"/>
    <x v="0"/>
    <s v="M"/>
    <x v="1"/>
    <n v="6.75"/>
    <n v="40.5"/>
  </r>
  <r>
    <s v="AJL-52941-018"/>
    <x v="95"/>
    <x v="99"/>
    <s v="E-D-1"/>
    <n v="2"/>
    <x v="99"/>
    <s v="lconyers2y@twitter.com"/>
    <x v="1"/>
    <x v="0"/>
    <x v="1"/>
    <s v="Exc"/>
    <x v="2"/>
    <s v="D"/>
    <x v="0"/>
    <n v="12.15"/>
    <n v="24.3"/>
  </r>
  <r>
    <s v="XSZ-84273-421"/>
    <x v="96"/>
    <x v="100"/>
    <s v="R-M-0.5"/>
    <n v="3"/>
    <x v="100"/>
    <s v="pwye2z@dagondesign.com"/>
    <x v="0"/>
    <x v="0"/>
    <x v="0"/>
    <s v="Rob"/>
    <x v="0"/>
    <s v="M"/>
    <x v="1"/>
    <n v="5.97"/>
    <n v="17.91"/>
  </r>
  <r>
    <s v="NUN-48214-216"/>
    <x v="97"/>
    <x v="101"/>
    <s v="A-M-0.5"/>
    <n v="4"/>
    <x v="101"/>
    <s v=""/>
    <x v="1"/>
    <x v="0"/>
    <x v="2"/>
    <s v="Ara"/>
    <x v="0"/>
    <s v="M"/>
    <x v="1"/>
    <n v="6.75"/>
    <n v="27"/>
  </r>
  <r>
    <s v="AKV-93064-769"/>
    <x v="98"/>
    <x v="102"/>
    <s v="L-D-0.5"/>
    <n v="1"/>
    <x v="102"/>
    <s v="tsheryn31@mtv.com"/>
    <x v="0"/>
    <x v="0"/>
    <x v="3"/>
    <s v="Lib"/>
    <x v="2"/>
    <s v="D"/>
    <x v="1"/>
    <n v="7.77"/>
    <n v="7.77"/>
  </r>
  <r>
    <s v="BRB-40903-533"/>
    <x v="99"/>
    <x v="103"/>
    <s v="E-L-0.2"/>
    <n v="3"/>
    <x v="103"/>
    <s v="mredgrave32@cargocollective.com"/>
    <x v="0"/>
    <x v="0"/>
    <x v="1"/>
    <s v="Exc"/>
    <x v="1"/>
    <s v="L"/>
    <x v="3"/>
    <n v="4.4550000000000001"/>
    <n v="13.365"/>
  </r>
  <r>
    <s v="GPR-19973-483"/>
    <x v="100"/>
    <x v="104"/>
    <s v="R-D-0.5"/>
    <n v="5"/>
    <x v="104"/>
    <s v="bfominov33@yale.edu"/>
    <x v="1"/>
    <x v="0"/>
    <x v="0"/>
    <s v="Rob"/>
    <x v="2"/>
    <s v="D"/>
    <x v="1"/>
    <n v="5.3699999999999992"/>
    <n v="26.849999999999994"/>
  </r>
  <r>
    <s v="XIY-43041-882"/>
    <x v="101"/>
    <x v="105"/>
    <s v="A-M-1"/>
    <n v="1"/>
    <x v="105"/>
    <s v="scritchlow34@un.org"/>
    <x v="1"/>
    <x v="0"/>
    <x v="2"/>
    <s v="Ara"/>
    <x v="0"/>
    <s v="M"/>
    <x v="0"/>
    <n v="11.25"/>
    <n v="11.25"/>
  </r>
  <r>
    <s v="YGY-98425-969"/>
    <x v="102"/>
    <x v="106"/>
    <s v="L-M-1"/>
    <n v="1"/>
    <x v="106"/>
    <s v="msteptow35@earthlink.net"/>
    <x v="1"/>
    <x v="1"/>
    <x v="3"/>
    <s v="Lib"/>
    <x v="0"/>
    <s v="M"/>
    <x v="0"/>
    <n v="14.55"/>
    <n v="14.55"/>
  </r>
  <r>
    <s v="MSB-08397-648"/>
    <x v="103"/>
    <x v="107"/>
    <s v="R-L-0.2"/>
    <n v="4"/>
    <x v="107"/>
    <s v=""/>
    <x v="1"/>
    <x v="0"/>
    <x v="0"/>
    <s v="Rob"/>
    <x v="1"/>
    <s v="L"/>
    <x v="3"/>
    <n v="3.5849999999999995"/>
    <n v="14.339999999999998"/>
  </r>
  <r>
    <s v="WDR-06028-345"/>
    <x v="104"/>
    <x v="108"/>
    <s v="L-L-1"/>
    <n v="1"/>
    <x v="108"/>
    <s v="imulliner37@pinterest.com"/>
    <x v="1"/>
    <x v="2"/>
    <x v="3"/>
    <s v="Lib"/>
    <x v="1"/>
    <s v="L"/>
    <x v="0"/>
    <n v="15.85"/>
    <n v="15.85"/>
  </r>
  <r>
    <s v="MXM-42948-061"/>
    <x v="105"/>
    <x v="109"/>
    <s v="L-L-0.2"/>
    <n v="4"/>
    <x v="109"/>
    <s v="gstandley38@dion.ne.jp"/>
    <x v="0"/>
    <x v="1"/>
    <x v="3"/>
    <s v="Lib"/>
    <x v="1"/>
    <s v="L"/>
    <x v="3"/>
    <n v="4.7549999999999999"/>
    <n v="19.02"/>
  </r>
  <r>
    <s v="MGQ-98961-173"/>
    <x v="11"/>
    <x v="110"/>
    <s v="L-L-0.5"/>
    <n v="4"/>
    <x v="110"/>
    <s v="bdrage39@youku.com"/>
    <x v="1"/>
    <x v="0"/>
    <x v="3"/>
    <s v="Lib"/>
    <x v="1"/>
    <s v="L"/>
    <x v="1"/>
    <n v="9.51"/>
    <n v="38.04"/>
  </r>
  <r>
    <s v="RFH-64349-897"/>
    <x v="106"/>
    <x v="111"/>
    <s v="E-D-0.5"/>
    <n v="3"/>
    <x v="111"/>
    <s v="myallop3a@fema.gov"/>
    <x v="0"/>
    <x v="0"/>
    <x v="1"/>
    <s v="Exc"/>
    <x v="2"/>
    <s v="D"/>
    <x v="1"/>
    <n v="7.29"/>
    <n v="21.87"/>
  </r>
  <r>
    <s v="TKL-20738-660"/>
    <x v="107"/>
    <x v="112"/>
    <s v="E-M-0.2"/>
    <n v="1"/>
    <x v="112"/>
    <s v="cswitsur3b@chronoengine.com"/>
    <x v="1"/>
    <x v="0"/>
    <x v="1"/>
    <s v="Exc"/>
    <x v="0"/>
    <s v="M"/>
    <x v="3"/>
    <n v="4.125"/>
    <n v="4.125"/>
  </r>
  <r>
    <s v="TKL-20738-660"/>
    <x v="107"/>
    <x v="112"/>
    <s v="A-L-0.2"/>
    <n v="1"/>
    <x v="112"/>
    <s v="cswitsur3b@chronoengine.com"/>
    <x v="1"/>
    <x v="0"/>
    <x v="2"/>
    <s v="Ara"/>
    <x v="1"/>
    <s v="L"/>
    <x v="3"/>
    <n v="3.8849999999999998"/>
    <n v="3.8849999999999998"/>
  </r>
  <r>
    <s v="TKL-20738-660"/>
    <x v="107"/>
    <x v="112"/>
    <s v="E-M-1"/>
    <n v="5"/>
    <x v="112"/>
    <s v="cswitsur3b@chronoengine.com"/>
    <x v="1"/>
    <x v="0"/>
    <x v="1"/>
    <s v="Exc"/>
    <x v="0"/>
    <s v="M"/>
    <x v="0"/>
    <n v="13.75"/>
    <n v="68.75"/>
  </r>
  <r>
    <s v="GOW-03198-575"/>
    <x v="108"/>
    <x v="113"/>
    <s v="A-D-0.5"/>
    <n v="4"/>
    <x v="113"/>
    <s v="mludwell3e@blogger.com"/>
    <x v="0"/>
    <x v="0"/>
    <x v="2"/>
    <s v="Ara"/>
    <x v="2"/>
    <s v="D"/>
    <x v="1"/>
    <n v="5.97"/>
    <n v="23.88"/>
  </r>
  <r>
    <s v="QJB-90477-635"/>
    <x v="109"/>
    <x v="114"/>
    <s v="L-L-2.5"/>
    <n v="4"/>
    <x v="114"/>
    <s v="dbeauchamp3f@usda.gov"/>
    <x v="1"/>
    <x v="0"/>
    <x v="3"/>
    <s v="Lib"/>
    <x v="1"/>
    <s v="L"/>
    <x v="2"/>
    <n v="36.454999999999998"/>
    <n v="145.82"/>
  </r>
  <r>
    <s v="MWP-46239-785"/>
    <x v="110"/>
    <x v="115"/>
    <s v="L-M-0.2"/>
    <n v="5"/>
    <x v="115"/>
    <s v="srodliff3g@ted.com"/>
    <x v="0"/>
    <x v="0"/>
    <x v="3"/>
    <s v="Lib"/>
    <x v="0"/>
    <s v="M"/>
    <x v="3"/>
    <n v="4.3650000000000002"/>
    <n v="21.825000000000003"/>
  </r>
  <r>
    <s v="QDV-03406-248"/>
    <x v="111"/>
    <x v="116"/>
    <s v="L-M-0.5"/>
    <n v="3"/>
    <x v="116"/>
    <s v="swoodham3h@businesswire.com"/>
    <x v="0"/>
    <x v="1"/>
    <x v="3"/>
    <s v="Lib"/>
    <x v="0"/>
    <s v="M"/>
    <x v="1"/>
    <n v="8.73"/>
    <n v="26.19"/>
  </r>
  <r>
    <s v="GPH-40635-105"/>
    <x v="112"/>
    <x v="117"/>
    <s v="A-M-1"/>
    <n v="1"/>
    <x v="117"/>
    <s v="hsynnot3i@about.com"/>
    <x v="1"/>
    <x v="0"/>
    <x v="2"/>
    <s v="Ara"/>
    <x v="0"/>
    <s v="M"/>
    <x v="0"/>
    <n v="11.25"/>
    <n v="11.25"/>
  </r>
  <r>
    <s v="JOM-80930-071"/>
    <x v="113"/>
    <x v="118"/>
    <s v="L-D-1"/>
    <n v="6"/>
    <x v="118"/>
    <s v="rlepere3j@shop-pro.jp"/>
    <x v="1"/>
    <x v="1"/>
    <x v="3"/>
    <s v="Lib"/>
    <x v="2"/>
    <s v="D"/>
    <x v="0"/>
    <n v="12.95"/>
    <n v="77.699999999999989"/>
  </r>
  <r>
    <s v="OIL-26493-755"/>
    <x v="114"/>
    <x v="119"/>
    <s v="A-M-0.5"/>
    <n v="1"/>
    <x v="119"/>
    <s v="twoofinden3k@businesswire.com"/>
    <x v="1"/>
    <x v="0"/>
    <x v="2"/>
    <s v="Ara"/>
    <x v="0"/>
    <s v="M"/>
    <x v="1"/>
    <n v="6.75"/>
    <n v="6.75"/>
  </r>
  <r>
    <s v="CYV-13426-645"/>
    <x v="115"/>
    <x v="120"/>
    <s v="E-D-1"/>
    <n v="1"/>
    <x v="120"/>
    <s v="edacca3l@google.pl"/>
    <x v="0"/>
    <x v="0"/>
    <x v="1"/>
    <s v="Exc"/>
    <x v="2"/>
    <s v="D"/>
    <x v="0"/>
    <n v="12.15"/>
    <n v="12.15"/>
  </r>
  <r>
    <s v="WRP-39846-614"/>
    <x v="49"/>
    <x v="121"/>
    <s v="A-L-2.5"/>
    <n v="5"/>
    <x v="121"/>
    <s v=""/>
    <x v="0"/>
    <x v="1"/>
    <x v="2"/>
    <s v="Ara"/>
    <x v="1"/>
    <s v="L"/>
    <x v="2"/>
    <n v="29.784999999999997"/>
    <n v="148.92499999999998"/>
  </r>
  <r>
    <s v="VDZ-76673-968"/>
    <x v="116"/>
    <x v="122"/>
    <s v="E-D-0.5"/>
    <n v="2"/>
    <x v="122"/>
    <s v="bhindsberg3n@blogs.com"/>
    <x v="0"/>
    <x v="0"/>
    <x v="1"/>
    <s v="Exc"/>
    <x v="2"/>
    <s v="D"/>
    <x v="1"/>
    <n v="7.29"/>
    <n v="14.58"/>
  </r>
  <r>
    <s v="VTV-03546-175"/>
    <x v="117"/>
    <x v="123"/>
    <s v="A-L-2.5"/>
    <n v="5"/>
    <x v="123"/>
    <s v="orobins3o@salon.com"/>
    <x v="0"/>
    <x v="0"/>
    <x v="2"/>
    <s v="Ara"/>
    <x v="1"/>
    <s v="L"/>
    <x v="2"/>
    <n v="29.784999999999997"/>
    <n v="148.92499999999998"/>
  </r>
  <r>
    <s v="GHR-72274-715"/>
    <x v="118"/>
    <x v="124"/>
    <s v="L-D-1"/>
    <n v="1"/>
    <x v="124"/>
    <s v="osyseland3p@independent.co.uk"/>
    <x v="1"/>
    <x v="0"/>
    <x v="3"/>
    <s v="Lib"/>
    <x v="2"/>
    <s v="D"/>
    <x v="0"/>
    <n v="12.95"/>
    <n v="12.95"/>
  </r>
  <r>
    <s v="ZGK-97262-313"/>
    <x v="119"/>
    <x v="125"/>
    <s v="E-M-2.5"/>
    <n v="3"/>
    <x v="125"/>
    <s v=""/>
    <x v="0"/>
    <x v="0"/>
    <x v="1"/>
    <s v="Exc"/>
    <x v="0"/>
    <s v="M"/>
    <x v="2"/>
    <n v="31.624999999999996"/>
    <n v="94.874999999999986"/>
  </r>
  <r>
    <s v="ZFS-30776-804"/>
    <x v="120"/>
    <x v="126"/>
    <s v="A-L-0.5"/>
    <n v="5"/>
    <x v="126"/>
    <s v="bmcamish2e@tripadvisor.com"/>
    <x v="0"/>
    <x v="0"/>
    <x v="2"/>
    <s v="Ara"/>
    <x v="1"/>
    <s v="L"/>
    <x v="1"/>
    <n v="7.77"/>
    <n v="38.849999999999994"/>
  </r>
  <r>
    <s v="QUU-91729-492"/>
    <x v="121"/>
    <x v="127"/>
    <s v="A-D-0.2"/>
    <n v="4"/>
    <x v="127"/>
    <s v="lkeenleyside3s@topsy.com"/>
    <x v="1"/>
    <x v="0"/>
    <x v="2"/>
    <s v="Ara"/>
    <x v="2"/>
    <s v="D"/>
    <x v="3"/>
    <n v="2.9849999999999999"/>
    <n v="11.94"/>
  </r>
  <r>
    <s v="PVI-72795-960"/>
    <x v="122"/>
    <x v="128"/>
    <s v="E-L-2.5"/>
    <n v="3"/>
    <x v="128"/>
    <s v=""/>
    <x v="1"/>
    <x v="1"/>
    <x v="1"/>
    <s v="Exc"/>
    <x v="1"/>
    <s v="L"/>
    <x v="2"/>
    <n v="34.154999999999994"/>
    <n v="102.46499999999997"/>
  </r>
  <r>
    <s v="PPP-78935-365"/>
    <x v="123"/>
    <x v="129"/>
    <s v="E-D-1"/>
    <n v="4"/>
    <x v="129"/>
    <s v=""/>
    <x v="1"/>
    <x v="0"/>
    <x v="1"/>
    <s v="Exc"/>
    <x v="2"/>
    <s v="D"/>
    <x v="0"/>
    <n v="12.15"/>
    <n v="48.6"/>
  </r>
  <r>
    <s v="JUO-34131-517"/>
    <x v="124"/>
    <x v="130"/>
    <s v="L-D-1"/>
    <n v="6"/>
    <x v="130"/>
    <s v=""/>
    <x v="0"/>
    <x v="0"/>
    <x v="3"/>
    <s v="Lib"/>
    <x v="2"/>
    <s v="D"/>
    <x v="0"/>
    <n v="12.95"/>
    <n v="77.699999999999989"/>
  </r>
  <r>
    <s v="ZJE-89333-489"/>
    <x v="125"/>
    <x v="131"/>
    <s v="L-D-2.5"/>
    <n v="1"/>
    <x v="131"/>
    <s v="vkundt3w@bigcartel.com"/>
    <x v="0"/>
    <x v="1"/>
    <x v="3"/>
    <s v="Lib"/>
    <x v="2"/>
    <s v="D"/>
    <x v="2"/>
    <n v="29.784999999999997"/>
    <n v="29.784999999999997"/>
  </r>
  <r>
    <s v="LOO-35324-159"/>
    <x v="126"/>
    <x v="132"/>
    <s v="A-L-0.2"/>
    <n v="4"/>
    <x v="132"/>
    <s v="bbett3x@google.de"/>
    <x v="0"/>
    <x v="0"/>
    <x v="2"/>
    <s v="Ara"/>
    <x v="1"/>
    <s v="L"/>
    <x v="3"/>
    <n v="3.8849999999999998"/>
    <n v="15.54"/>
  </r>
  <r>
    <s v="JBQ-93412-846"/>
    <x v="127"/>
    <x v="133"/>
    <s v="E-L-2.5"/>
    <n v="4"/>
    <x v="133"/>
    <s v=""/>
    <x v="0"/>
    <x v="1"/>
    <x v="1"/>
    <s v="Exc"/>
    <x v="1"/>
    <s v="L"/>
    <x v="2"/>
    <n v="34.154999999999994"/>
    <n v="136.61999999999998"/>
  </r>
  <r>
    <s v="EHX-66333-637"/>
    <x v="128"/>
    <x v="134"/>
    <s v="L-M-0.5"/>
    <n v="2"/>
    <x v="134"/>
    <s v="dstaite3z@scientificamerican.com"/>
    <x v="1"/>
    <x v="0"/>
    <x v="3"/>
    <s v="Lib"/>
    <x v="0"/>
    <s v="M"/>
    <x v="1"/>
    <n v="8.73"/>
    <n v="17.46"/>
  </r>
  <r>
    <s v="WXG-25759-236"/>
    <x v="103"/>
    <x v="135"/>
    <s v="E-L-2.5"/>
    <n v="2"/>
    <x v="135"/>
    <s v="wkeyse40@apple.com"/>
    <x v="0"/>
    <x v="0"/>
    <x v="1"/>
    <s v="Exc"/>
    <x v="1"/>
    <s v="L"/>
    <x v="2"/>
    <n v="34.154999999999994"/>
    <n v="68.309999999999988"/>
  </r>
  <r>
    <s v="QNA-31113-984"/>
    <x v="129"/>
    <x v="136"/>
    <s v="L-M-0.2"/>
    <n v="4"/>
    <x v="136"/>
    <s v="oclausenthue41@marriott.com"/>
    <x v="1"/>
    <x v="0"/>
    <x v="3"/>
    <s v="Lib"/>
    <x v="0"/>
    <s v="M"/>
    <x v="3"/>
    <n v="4.3650000000000002"/>
    <n v="17.46"/>
  </r>
  <r>
    <s v="ZWI-52029-159"/>
    <x v="130"/>
    <x v="137"/>
    <s v="L-M-1"/>
    <n v="3"/>
    <x v="137"/>
    <s v="lfrancisco42@fema.gov"/>
    <x v="1"/>
    <x v="0"/>
    <x v="3"/>
    <s v="Lib"/>
    <x v="0"/>
    <s v="M"/>
    <x v="0"/>
    <n v="14.55"/>
    <n v="43.650000000000006"/>
  </r>
  <r>
    <s v="ZWI-52029-159"/>
    <x v="130"/>
    <x v="137"/>
    <s v="E-M-1"/>
    <n v="2"/>
    <x v="137"/>
    <s v="lfrancisco42@fema.gov"/>
    <x v="1"/>
    <x v="0"/>
    <x v="1"/>
    <s v="Exc"/>
    <x v="0"/>
    <s v="M"/>
    <x v="0"/>
    <n v="13.75"/>
    <n v="27.5"/>
  </r>
  <r>
    <s v="DFS-49954-707"/>
    <x v="131"/>
    <x v="138"/>
    <s v="E-D-0.2"/>
    <n v="5"/>
    <x v="138"/>
    <s v="gskingle44@clickbank.net"/>
    <x v="0"/>
    <x v="0"/>
    <x v="1"/>
    <s v="Exc"/>
    <x v="2"/>
    <s v="D"/>
    <x v="3"/>
    <n v="3.645"/>
    <n v="18.225000000000001"/>
  </r>
  <r>
    <s v="VYP-89830-878"/>
    <x v="132"/>
    <x v="139"/>
    <s v="A-M-2.5"/>
    <n v="2"/>
    <x v="139"/>
    <s v=""/>
    <x v="0"/>
    <x v="0"/>
    <x v="2"/>
    <s v="Ara"/>
    <x v="0"/>
    <s v="M"/>
    <x v="2"/>
    <n v="25.874999999999996"/>
    <n v="51.749999999999993"/>
  </r>
  <r>
    <s v="AMT-40418-362"/>
    <x v="133"/>
    <x v="140"/>
    <s v="L-D-1"/>
    <n v="1"/>
    <x v="140"/>
    <s v="jbalsillie46@princeton.edu"/>
    <x v="0"/>
    <x v="0"/>
    <x v="3"/>
    <s v="Lib"/>
    <x v="2"/>
    <s v="D"/>
    <x v="0"/>
    <n v="12.95"/>
    <n v="12.95"/>
  </r>
  <r>
    <s v="NFQ-23241-793"/>
    <x v="134"/>
    <x v="141"/>
    <s v="A-M-1"/>
    <n v="3"/>
    <x v="141"/>
    <s v=""/>
    <x v="0"/>
    <x v="0"/>
    <x v="2"/>
    <s v="Ara"/>
    <x v="0"/>
    <s v="M"/>
    <x v="0"/>
    <n v="11.25"/>
    <n v="33.75"/>
  </r>
  <r>
    <s v="JQK-64922-985"/>
    <x v="113"/>
    <x v="142"/>
    <s v="R-M-2.5"/>
    <n v="3"/>
    <x v="142"/>
    <s v="bleffek48@ning.com"/>
    <x v="0"/>
    <x v="0"/>
    <x v="0"/>
    <s v="Rob"/>
    <x v="0"/>
    <s v="M"/>
    <x v="2"/>
    <n v="22.884999999999998"/>
    <n v="68.655000000000001"/>
  </r>
  <r>
    <s v="YET-17732-678"/>
    <x v="135"/>
    <x v="143"/>
    <s v="R-D-0.2"/>
    <n v="1"/>
    <x v="143"/>
    <s v=""/>
    <x v="1"/>
    <x v="0"/>
    <x v="0"/>
    <s v="Rob"/>
    <x v="2"/>
    <s v="D"/>
    <x v="3"/>
    <n v="2.6849999999999996"/>
    <n v="2.6849999999999996"/>
  </r>
  <r>
    <s v="NKW-24945-846"/>
    <x v="35"/>
    <x v="144"/>
    <s v="A-D-2.5"/>
    <n v="5"/>
    <x v="144"/>
    <s v="jpray4a@youtube.com"/>
    <x v="1"/>
    <x v="0"/>
    <x v="2"/>
    <s v="Ara"/>
    <x v="2"/>
    <s v="D"/>
    <x v="2"/>
    <n v="22.884999999999998"/>
    <n v="114.42499999999998"/>
  </r>
  <r>
    <s v="VKA-82720-513"/>
    <x v="136"/>
    <x v="145"/>
    <s v="A-M-2.5"/>
    <n v="6"/>
    <x v="145"/>
    <s v="gholborn4b@ow.ly"/>
    <x v="0"/>
    <x v="0"/>
    <x v="2"/>
    <s v="Ara"/>
    <x v="0"/>
    <s v="M"/>
    <x v="2"/>
    <n v="25.874999999999996"/>
    <n v="155.24999999999997"/>
  </r>
  <r>
    <s v="THA-60599-417"/>
    <x v="137"/>
    <x v="146"/>
    <s v="A-M-2.5"/>
    <n v="3"/>
    <x v="146"/>
    <s v="fkeinrat4c@dailymail.co.uk"/>
    <x v="0"/>
    <x v="0"/>
    <x v="2"/>
    <s v="Ara"/>
    <x v="0"/>
    <s v="M"/>
    <x v="2"/>
    <n v="25.874999999999996"/>
    <n v="77.624999999999986"/>
  </r>
  <r>
    <s v="MEK-39769-035"/>
    <x v="138"/>
    <x v="147"/>
    <s v="R-D-2.5"/>
    <n v="3"/>
    <x v="147"/>
    <s v="pyea4d@aol.com"/>
    <x v="1"/>
    <x v="1"/>
    <x v="0"/>
    <s v="Rob"/>
    <x v="2"/>
    <s v="D"/>
    <x v="2"/>
    <n v="20.584999999999997"/>
    <n v="61.754999999999995"/>
  </r>
  <r>
    <s v="JAF-18294-750"/>
    <x v="139"/>
    <x v="148"/>
    <s v="R-D-2.5"/>
    <n v="6"/>
    <x v="148"/>
    <s v=""/>
    <x v="0"/>
    <x v="0"/>
    <x v="0"/>
    <s v="Rob"/>
    <x v="2"/>
    <s v="D"/>
    <x v="2"/>
    <n v="20.584999999999997"/>
    <n v="123.50999999999999"/>
  </r>
  <r>
    <s v="TME-59627-221"/>
    <x v="140"/>
    <x v="149"/>
    <s v="L-L-2.5"/>
    <n v="6"/>
    <x v="149"/>
    <s v=""/>
    <x v="1"/>
    <x v="0"/>
    <x v="3"/>
    <s v="Lib"/>
    <x v="1"/>
    <s v="L"/>
    <x v="2"/>
    <n v="36.454999999999998"/>
    <n v="218.73"/>
  </r>
  <r>
    <s v="UDG-65353-824"/>
    <x v="141"/>
    <x v="150"/>
    <s v="E-M-0.5"/>
    <n v="4"/>
    <x v="150"/>
    <s v="kswede4g@addthis.com"/>
    <x v="1"/>
    <x v="0"/>
    <x v="1"/>
    <s v="Exc"/>
    <x v="0"/>
    <s v="M"/>
    <x v="1"/>
    <n v="8.25"/>
    <n v="33"/>
  </r>
  <r>
    <s v="ENQ-42923-176"/>
    <x v="142"/>
    <x v="151"/>
    <s v="A-L-0.5"/>
    <n v="3"/>
    <x v="151"/>
    <s v="lrubrow4h@microsoft.com"/>
    <x v="1"/>
    <x v="0"/>
    <x v="2"/>
    <s v="Ara"/>
    <x v="1"/>
    <s v="L"/>
    <x v="1"/>
    <n v="7.77"/>
    <n v="23.31"/>
  </r>
  <r>
    <s v="CBT-55781-720"/>
    <x v="143"/>
    <x v="152"/>
    <s v="E-D-0.5"/>
    <n v="3"/>
    <x v="152"/>
    <s v="dtift4i@netvibes.com"/>
    <x v="0"/>
    <x v="0"/>
    <x v="1"/>
    <s v="Exc"/>
    <x v="2"/>
    <s v="D"/>
    <x v="1"/>
    <n v="7.29"/>
    <n v="21.87"/>
  </r>
  <r>
    <s v="NEU-86533-016"/>
    <x v="144"/>
    <x v="153"/>
    <s v="R-D-0.2"/>
    <n v="6"/>
    <x v="153"/>
    <s v="gschonfeld4j@oracle.com"/>
    <x v="1"/>
    <x v="0"/>
    <x v="0"/>
    <s v="Rob"/>
    <x v="2"/>
    <s v="D"/>
    <x v="3"/>
    <n v="2.6849999999999996"/>
    <n v="16.11"/>
  </r>
  <r>
    <s v="BYU-58154-603"/>
    <x v="145"/>
    <x v="154"/>
    <s v="E-D-0.5"/>
    <n v="4"/>
    <x v="154"/>
    <s v="cfeye4k@google.co.jp"/>
    <x v="1"/>
    <x v="1"/>
    <x v="1"/>
    <s v="Exc"/>
    <x v="2"/>
    <s v="D"/>
    <x v="1"/>
    <n v="7.29"/>
    <n v="29.16"/>
  </r>
  <r>
    <s v="EHJ-05910-257"/>
    <x v="146"/>
    <x v="155"/>
    <s v="R-D-1"/>
    <n v="6"/>
    <x v="155"/>
    <s v=""/>
    <x v="0"/>
    <x v="0"/>
    <x v="0"/>
    <s v="Rob"/>
    <x v="2"/>
    <s v="D"/>
    <x v="0"/>
    <n v="8.9499999999999993"/>
    <n v="53.699999999999996"/>
  </r>
  <r>
    <s v="EIL-44855-309"/>
    <x v="147"/>
    <x v="156"/>
    <s v="R-D-0.5"/>
    <n v="5"/>
    <x v="156"/>
    <s v=""/>
    <x v="0"/>
    <x v="0"/>
    <x v="0"/>
    <s v="Rob"/>
    <x v="2"/>
    <s v="D"/>
    <x v="1"/>
    <n v="5.3699999999999992"/>
    <n v="26.849999999999994"/>
  </r>
  <r>
    <s v="HCA-87224-420"/>
    <x v="148"/>
    <x v="157"/>
    <s v="E-M-0.5"/>
    <n v="5"/>
    <x v="157"/>
    <s v="tfero4n@comsenz.com"/>
    <x v="0"/>
    <x v="0"/>
    <x v="1"/>
    <s v="Exc"/>
    <x v="0"/>
    <s v="M"/>
    <x v="1"/>
    <n v="8.25"/>
    <n v="41.25"/>
  </r>
  <r>
    <s v="ABO-29054-365"/>
    <x v="149"/>
    <x v="158"/>
    <s v="A-M-0.5"/>
    <n v="6"/>
    <x v="158"/>
    <s v=""/>
    <x v="1"/>
    <x v="1"/>
    <x v="2"/>
    <s v="Ara"/>
    <x v="0"/>
    <s v="M"/>
    <x v="1"/>
    <n v="6.75"/>
    <n v="40.5"/>
  </r>
  <r>
    <s v="TKN-58485-031"/>
    <x v="150"/>
    <x v="159"/>
    <s v="R-D-1"/>
    <n v="2"/>
    <x v="159"/>
    <s v="fdauney4p@sphinn.com"/>
    <x v="1"/>
    <x v="1"/>
    <x v="0"/>
    <s v="Rob"/>
    <x v="2"/>
    <s v="D"/>
    <x v="0"/>
    <n v="8.9499999999999993"/>
    <n v="17.899999999999999"/>
  </r>
  <r>
    <s v="RCK-04069-371"/>
    <x v="151"/>
    <x v="160"/>
    <s v="E-L-2.5"/>
    <n v="2"/>
    <x v="160"/>
    <s v="searley4q@youku.com"/>
    <x v="1"/>
    <x v="2"/>
    <x v="1"/>
    <s v="Exc"/>
    <x v="1"/>
    <s v="L"/>
    <x v="2"/>
    <n v="34.154999999999994"/>
    <n v="68.309999999999988"/>
  </r>
  <r>
    <s v="IRJ-67095-738"/>
    <x v="13"/>
    <x v="161"/>
    <s v="E-M-2.5"/>
    <n v="2"/>
    <x v="161"/>
    <s v="mchamberlayne4r@bigcartel.com"/>
    <x v="0"/>
    <x v="0"/>
    <x v="1"/>
    <s v="Exc"/>
    <x v="0"/>
    <s v="M"/>
    <x v="2"/>
    <n v="31.624999999999996"/>
    <n v="63.249999999999993"/>
  </r>
  <r>
    <s v="VEA-31961-977"/>
    <x v="79"/>
    <x v="162"/>
    <s v="E-D-0.5"/>
    <n v="3"/>
    <x v="162"/>
    <s v="bflaherty4s@moonfruit.com"/>
    <x v="1"/>
    <x v="1"/>
    <x v="1"/>
    <s v="Exc"/>
    <x v="2"/>
    <s v="D"/>
    <x v="1"/>
    <n v="7.29"/>
    <n v="21.87"/>
  </r>
  <r>
    <s v="BAF-42286-205"/>
    <x v="152"/>
    <x v="163"/>
    <s v="R-M-2.5"/>
    <n v="4"/>
    <x v="163"/>
    <s v="ocolbeck4t@sina.com.cn"/>
    <x v="1"/>
    <x v="0"/>
    <x v="0"/>
    <s v="Rob"/>
    <x v="0"/>
    <s v="M"/>
    <x v="2"/>
    <n v="22.884999999999998"/>
    <n v="91.539999999999992"/>
  </r>
  <r>
    <s v="WOR-52762-511"/>
    <x v="153"/>
    <x v="164"/>
    <s v="E-L-2.5"/>
    <n v="6"/>
    <x v="164"/>
    <s v=""/>
    <x v="0"/>
    <x v="0"/>
    <x v="1"/>
    <s v="Exc"/>
    <x v="1"/>
    <s v="L"/>
    <x v="2"/>
    <n v="34.154999999999994"/>
    <n v="204.92999999999995"/>
  </r>
  <r>
    <s v="ZWK-03995-815"/>
    <x v="154"/>
    <x v="165"/>
    <s v="E-M-2.5"/>
    <n v="2"/>
    <x v="165"/>
    <s v="ehobbing4v@nsw.gov.au"/>
    <x v="0"/>
    <x v="0"/>
    <x v="1"/>
    <s v="Exc"/>
    <x v="0"/>
    <s v="M"/>
    <x v="2"/>
    <n v="31.624999999999996"/>
    <n v="63.249999999999993"/>
  </r>
  <r>
    <s v="CKF-43291-846"/>
    <x v="155"/>
    <x v="166"/>
    <s v="E-L-2.5"/>
    <n v="1"/>
    <x v="166"/>
    <s v="othynne4w@auda.org.au"/>
    <x v="0"/>
    <x v="0"/>
    <x v="1"/>
    <s v="Exc"/>
    <x v="1"/>
    <s v="L"/>
    <x v="2"/>
    <n v="34.154999999999994"/>
    <n v="34.154999999999994"/>
  </r>
  <r>
    <s v="RMW-74160-339"/>
    <x v="156"/>
    <x v="167"/>
    <s v="R-L-2.5"/>
    <n v="4"/>
    <x v="167"/>
    <s v="eheining4x@flickr.com"/>
    <x v="0"/>
    <x v="0"/>
    <x v="0"/>
    <s v="Rob"/>
    <x v="1"/>
    <s v="L"/>
    <x v="2"/>
    <n v="27.484999999999996"/>
    <n v="109.93999999999998"/>
  </r>
  <r>
    <s v="FMT-94584-786"/>
    <x v="22"/>
    <x v="168"/>
    <s v="A-L-1"/>
    <n v="2"/>
    <x v="168"/>
    <s v="kmelloi4y@imdb.com"/>
    <x v="1"/>
    <x v="0"/>
    <x v="2"/>
    <s v="Ara"/>
    <x v="1"/>
    <s v="L"/>
    <x v="0"/>
    <n v="12.95"/>
    <n v="25.9"/>
  </r>
  <r>
    <s v="NWT-78222-575"/>
    <x v="157"/>
    <x v="169"/>
    <s v="A-D-0.2"/>
    <n v="1"/>
    <x v="169"/>
    <s v=""/>
    <x v="1"/>
    <x v="1"/>
    <x v="2"/>
    <s v="Ara"/>
    <x v="2"/>
    <s v="D"/>
    <x v="3"/>
    <n v="2.9849999999999999"/>
    <n v="2.9849999999999999"/>
  </r>
  <r>
    <s v="EOI-02511-919"/>
    <x v="158"/>
    <x v="170"/>
    <s v="E-L-0.2"/>
    <n v="5"/>
    <x v="170"/>
    <s v="amussen50@51.la"/>
    <x v="1"/>
    <x v="0"/>
    <x v="1"/>
    <s v="Exc"/>
    <x v="1"/>
    <s v="L"/>
    <x v="3"/>
    <n v="4.4550000000000001"/>
    <n v="22.274999999999999"/>
  </r>
  <r>
    <s v="EOI-02511-919"/>
    <x v="158"/>
    <x v="170"/>
    <s v="A-D-0.5"/>
    <n v="5"/>
    <x v="170"/>
    <s v="amussen50@51.la"/>
    <x v="1"/>
    <x v="0"/>
    <x v="2"/>
    <s v="Ara"/>
    <x v="2"/>
    <s v="D"/>
    <x v="1"/>
    <n v="5.97"/>
    <n v="29.849999999999998"/>
  </r>
  <r>
    <s v="UCT-03935-589"/>
    <x v="78"/>
    <x v="171"/>
    <s v="R-D-0.5"/>
    <n v="6"/>
    <x v="171"/>
    <s v="amundford52@nbcnews.com"/>
    <x v="1"/>
    <x v="0"/>
    <x v="0"/>
    <s v="Rob"/>
    <x v="2"/>
    <s v="D"/>
    <x v="1"/>
    <n v="5.3699999999999992"/>
    <n v="32.22"/>
  </r>
  <r>
    <s v="SBI-60013-494"/>
    <x v="159"/>
    <x v="172"/>
    <s v="E-M-0.2"/>
    <n v="2"/>
    <x v="172"/>
    <s v="twalas53@google.ca"/>
    <x v="1"/>
    <x v="0"/>
    <x v="1"/>
    <s v="Exc"/>
    <x v="0"/>
    <s v="M"/>
    <x v="3"/>
    <n v="4.125"/>
    <n v="8.25"/>
  </r>
  <r>
    <s v="QRA-73277-814"/>
    <x v="160"/>
    <x v="173"/>
    <s v="A-L-0.5"/>
    <n v="4"/>
    <x v="173"/>
    <s v="iblazewicz54@thetimes.co.uk"/>
    <x v="1"/>
    <x v="0"/>
    <x v="2"/>
    <s v="Ara"/>
    <x v="1"/>
    <s v="L"/>
    <x v="1"/>
    <n v="7.77"/>
    <n v="31.08"/>
  </r>
  <r>
    <s v="EQE-31648-909"/>
    <x v="161"/>
    <x v="174"/>
    <s v="E-D-0.5"/>
    <n v="5"/>
    <x v="174"/>
    <s v="arizzetti55@naver.com"/>
    <x v="0"/>
    <x v="0"/>
    <x v="1"/>
    <s v="Exc"/>
    <x v="2"/>
    <s v="D"/>
    <x v="1"/>
    <n v="7.29"/>
    <n v="36.450000000000003"/>
  </r>
  <r>
    <s v="QOO-24615-950"/>
    <x v="162"/>
    <x v="175"/>
    <s v="R-M-2.5"/>
    <n v="3"/>
    <x v="175"/>
    <s v="mmeriet56@noaa.gov"/>
    <x v="1"/>
    <x v="0"/>
    <x v="0"/>
    <s v="Rob"/>
    <x v="0"/>
    <s v="M"/>
    <x v="2"/>
    <n v="22.884999999999998"/>
    <n v="68.655000000000001"/>
  </r>
  <r>
    <s v="WDV-73864-037"/>
    <x v="70"/>
    <x v="176"/>
    <s v="L-M-0.5"/>
    <n v="5"/>
    <x v="176"/>
    <s v="lpratt57@netvibes.com"/>
    <x v="0"/>
    <x v="0"/>
    <x v="3"/>
    <s v="Lib"/>
    <x v="0"/>
    <s v="M"/>
    <x v="1"/>
    <n v="8.73"/>
    <n v="43.650000000000006"/>
  </r>
  <r>
    <s v="PKR-88575-066"/>
    <x v="163"/>
    <x v="177"/>
    <s v="E-L-0.2"/>
    <n v="1"/>
    <x v="177"/>
    <s v="akitchingham58@com.com"/>
    <x v="0"/>
    <x v="0"/>
    <x v="1"/>
    <s v="Exc"/>
    <x v="1"/>
    <s v="L"/>
    <x v="3"/>
    <n v="4.4550000000000001"/>
    <n v="4.4550000000000001"/>
  </r>
  <r>
    <s v="BWR-85735-955"/>
    <x v="153"/>
    <x v="178"/>
    <s v="L-M-1"/>
    <n v="3"/>
    <x v="178"/>
    <s v="bbartholin59@xinhuanet.com"/>
    <x v="0"/>
    <x v="0"/>
    <x v="3"/>
    <s v="Lib"/>
    <x v="0"/>
    <s v="M"/>
    <x v="0"/>
    <n v="14.55"/>
    <n v="43.650000000000006"/>
  </r>
  <r>
    <s v="YFX-64795-136"/>
    <x v="164"/>
    <x v="179"/>
    <s v="L-M-2.5"/>
    <n v="1"/>
    <x v="179"/>
    <s v="mprinn5a@usa.gov"/>
    <x v="0"/>
    <x v="0"/>
    <x v="3"/>
    <s v="Lib"/>
    <x v="0"/>
    <s v="M"/>
    <x v="2"/>
    <n v="33.464999999999996"/>
    <n v="33.464999999999996"/>
  </r>
  <r>
    <s v="DDO-71442-967"/>
    <x v="165"/>
    <x v="180"/>
    <s v="L-D-0.2"/>
    <n v="5"/>
    <x v="180"/>
    <s v="abaudino5b@netvibes.com"/>
    <x v="0"/>
    <x v="0"/>
    <x v="3"/>
    <s v="Lib"/>
    <x v="2"/>
    <s v="D"/>
    <x v="3"/>
    <n v="3.8849999999999998"/>
    <n v="19.424999999999997"/>
  </r>
  <r>
    <s v="ILQ-11027-588"/>
    <x v="166"/>
    <x v="181"/>
    <s v="E-D-1"/>
    <n v="6"/>
    <x v="181"/>
    <s v="ppetrushanko5c@blinklist.com"/>
    <x v="0"/>
    <x v="1"/>
    <x v="1"/>
    <s v="Exc"/>
    <x v="2"/>
    <s v="D"/>
    <x v="0"/>
    <n v="12.15"/>
    <n v="72.900000000000006"/>
  </r>
  <r>
    <s v="KRZ-13868-122"/>
    <x v="167"/>
    <x v="182"/>
    <s v="E-L-1"/>
    <n v="3"/>
    <x v="182"/>
    <s v=""/>
    <x v="1"/>
    <x v="0"/>
    <x v="1"/>
    <s v="Exc"/>
    <x v="1"/>
    <s v="L"/>
    <x v="0"/>
    <n v="14.85"/>
    <n v="44.55"/>
  </r>
  <r>
    <s v="VRM-93594-914"/>
    <x v="168"/>
    <x v="183"/>
    <s v="E-D-0.5"/>
    <n v="5"/>
    <x v="183"/>
    <s v="elaird5e@bing.com"/>
    <x v="1"/>
    <x v="0"/>
    <x v="1"/>
    <s v="Exc"/>
    <x v="2"/>
    <s v="D"/>
    <x v="1"/>
    <n v="7.29"/>
    <n v="36.450000000000003"/>
  </r>
  <r>
    <s v="HXL-22497-359"/>
    <x v="169"/>
    <x v="184"/>
    <s v="A-L-1"/>
    <n v="3"/>
    <x v="184"/>
    <s v="mhowsden5f@infoseek.co.jp"/>
    <x v="1"/>
    <x v="0"/>
    <x v="2"/>
    <s v="Ara"/>
    <x v="1"/>
    <s v="L"/>
    <x v="0"/>
    <n v="12.95"/>
    <n v="38.849999999999994"/>
  </r>
  <r>
    <s v="NOP-21394-646"/>
    <x v="170"/>
    <x v="185"/>
    <s v="E-L-0.5"/>
    <n v="6"/>
    <x v="185"/>
    <s v="ncuttler5g@parallels.com"/>
    <x v="1"/>
    <x v="0"/>
    <x v="1"/>
    <s v="Exc"/>
    <x v="1"/>
    <s v="L"/>
    <x v="1"/>
    <n v="8.91"/>
    <n v="53.46"/>
  </r>
  <r>
    <s v="NOP-21394-646"/>
    <x v="170"/>
    <x v="185"/>
    <s v="L-D-2.5"/>
    <n v="2"/>
    <x v="185"/>
    <s v="ncuttler5g@parallels.com"/>
    <x v="1"/>
    <x v="0"/>
    <x v="3"/>
    <s v="Lib"/>
    <x v="2"/>
    <s v="D"/>
    <x v="2"/>
    <n v="29.784999999999997"/>
    <n v="59.569999999999993"/>
  </r>
  <r>
    <s v="NOP-21394-646"/>
    <x v="170"/>
    <x v="185"/>
    <s v="L-D-2.5"/>
    <n v="3"/>
    <x v="185"/>
    <s v="ncuttler5g@parallels.com"/>
    <x v="1"/>
    <x v="0"/>
    <x v="3"/>
    <s v="Lib"/>
    <x v="2"/>
    <s v="D"/>
    <x v="2"/>
    <n v="29.784999999999997"/>
    <n v="89.35499999999999"/>
  </r>
  <r>
    <s v="NOP-21394-646"/>
    <x v="170"/>
    <x v="185"/>
    <s v="L-L-0.5"/>
    <n v="4"/>
    <x v="185"/>
    <s v="ncuttler5g@parallels.com"/>
    <x v="1"/>
    <x v="0"/>
    <x v="3"/>
    <s v="Lib"/>
    <x v="1"/>
    <s v="L"/>
    <x v="1"/>
    <n v="9.51"/>
    <n v="38.04"/>
  </r>
  <r>
    <s v="NOP-21394-646"/>
    <x v="170"/>
    <x v="185"/>
    <s v="E-M-1"/>
    <n v="3"/>
    <x v="185"/>
    <s v="ncuttler5g@parallels.com"/>
    <x v="1"/>
    <x v="0"/>
    <x v="1"/>
    <s v="Exc"/>
    <x v="0"/>
    <s v="M"/>
    <x v="0"/>
    <n v="13.75"/>
    <n v="41.25"/>
  </r>
  <r>
    <s v="FTV-77095-168"/>
    <x v="171"/>
    <x v="186"/>
    <s v="L-L-0.5"/>
    <n v="6"/>
    <x v="186"/>
    <s v=""/>
    <x v="1"/>
    <x v="0"/>
    <x v="3"/>
    <s v="Lib"/>
    <x v="1"/>
    <s v="L"/>
    <x v="1"/>
    <n v="9.51"/>
    <n v="57.06"/>
  </r>
  <r>
    <s v="BOR-02906-411"/>
    <x v="172"/>
    <x v="187"/>
    <s v="L-D-2.5"/>
    <n v="6"/>
    <x v="187"/>
    <s v="tfelip5m@typepad.com"/>
    <x v="0"/>
    <x v="0"/>
    <x v="3"/>
    <s v="Lib"/>
    <x v="2"/>
    <s v="D"/>
    <x v="2"/>
    <n v="29.784999999999997"/>
    <n v="178.70999999999998"/>
  </r>
  <r>
    <s v="WMP-68847-770"/>
    <x v="173"/>
    <x v="188"/>
    <s v="L-L-0.2"/>
    <n v="1"/>
    <x v="188"/>
    <s v="vle5n@disqus.com"/>
    <x v="1"/>
    <x v="0"/>
    <x v="3"/>
    <s v="Lib"/>
    <x v="1"/>
    <s v="L"/>
    <x v="3"/>
    <n v="4.7549999999999999"/>
    <n v="4.7549999999999999"/>
  </r>
  <r>
    <s v="TMO-22785-872"/>
    <x v="174"/>
    <x v="189"/>
    <s v="E-M-1"/>
    <n v="6"/>
    <x v="189"/>
    <s v=""/>
    <x v="1"/>
    <x v="0"/>
    <x v="1"/>
    <s v="Exc"/>
    <x v="0"/>
    <s v="M"/>
    <x v="0"/>
    <n v="13.75"/>
    <n v="82.5"/>
  </r>
  <r>
    <s v="TJG-73587-353"/>
    <x v="175"/>
    <x v="190"/>
    <s v="R-D-0.2"/>
    <n v="3"/>
    <x v="190"/>
    <s v=""/>
    <x v="0"/>
    <x v="0"/>
    <x v="0"/>
    <s v="Rob"/>
    <x v="2"/>
    <s v="D"/>
    <x v="3"/>
    <n v="2.6849999999999996"/>
    <n v="8.0549999999999997"/>
  </r>
  <r>
    <s v="OOU-61343-455"/>
    <x v="176"/>
    <x v="191"/>
    <s v="A-M-1"/>
    <n v="2"/>
    <x v="191"/>
    <s v="npoolman5q@howstuffworks.com"/>
    <x v="1"/>
    <x v="0"/>
    <x v="2"/>
    <s v="Ara"/>
    <x v="0"/>
    <s v="M"/>
    <x v="0"/>
    <n v="11.25"/>
    <n v="22.5"/>
  </r>
  <r>
    <s v="RMA-08327-369"/>
    <x v="142"/>
    <x v="192"/>
    <s v="A-M-0.5"/>
    <n v="6"/>
    <x v="192"/>
    <s v="oduny5r@constantcontact.com"/>
    <x v="0"/>
    <x v="0"/>
    <x v="2"/>
    <s v="Ara"/>
    <x v="0"/>
    <s v="M"/>
    <x v="1"/>
    <n v="6.75"/>
    <n v="40.5"/>
  </r>
  <r>
    <s v="SFB-97929-779"/>
    <x v="177"/>
    <x v="193"/>
    <s v="E-D-0.5"/>
    <n v="4"/>
    <x v="193"/>
    <s v="chalfhide5s@google.ru"/>
    <x v="0"/>
    <x v="1"/>
    <x v="1"/>
    <s v="Exc"/>
    <x v="2"/>
    <s v="D"/>
    <x v="1"/>
    <n v="7.29"/>
    <n v="29.16"/>
  </r>
  <r>
    <s v="AUP-10128-606"/>
    <x v="178"/>
    <x v="194"/>
    <s v="A-M-0.5"/>
    <n v="1"/>
    <x v="194"/>
    <s v="fmalecky5t@list-manage.com"/>
    <x v="1"/>
    <x v="2"/>
    <x v="2"/>
    <s v="Ara"/>
    <x v="0"/>
    <s v="M"/>
    <x v="1"/>
    <n v="6.75"/>
    <n v="6.75"/>
  </r>
  <r>
    <s v="YTW-40242-005"/>
    <x v="179"/>
    <x v="195"/>
    <s v="L-D-1"/>
    <n v="4"/>
    <x v="195"/>
    <s v="aattwater5u@wikia.com"/>
    <x v="0"/>
    <x v="0"/>
    <x v="3"/>
    <s v="Lib"/>
    <x v="2"/>
    <s v="D"/>
    <x v="0"/>
    <n v="12.95"/>
    <n v="51.8"/>
  </r>
  <r>
    <s v="PRP-53390-819"/>
    <x v="180"/>
    <x v="196"/>
    <s v="E-L-0.5"/>
    <n v="6"/>
    <x v="196"/>
    <s v="mwhellans5v@mapquest.com"/>
    <x v="1"/>
    <x v="0"/>
    <x v="1"/>
    <s v="Exc"/>
    <x v="1"/>
    <s v="L"/>
    <x v="1"/>
    <n v="8.91"/>
    <n v="53.46"/>
  </r>
  <r>
    <s v="GSJ-01065-125"/>
    <x v="181"/>
    <x v="197"/>
    <s v="E-D-0.2"/>
    <n v="4"/>
    <x v="197"/>
    <s v="dcamilletti5w@businesswire.com"/>
    <x v="0"/>
    <x v="0"/>
    <x v="1"/>
    <s v="Exc"/>
    <x v="2"/>
    <s v="D"/>
    <x v="3"/>
    <n v="3.645"/>
    <n v="14.58"/>
  </r>
  <r>
    <s v="YQU-65147-580"/>
    <x v="182"/>
    <x v="198"/>
    <s v="R-D-2.5"/>
    <n v="1"/>
    <x v="198"/>
    <s v="egalgey5x@wufoo.com"/>
    <x v="1"/>
    <x v="0"/>
    <x v="0"/>
    <s v="Rob"/>
    <x v="2"/>
    <s v="D"/>
    <x v="2"/>
    <n v="20.584999999999997"/>
    <n v="20.584999999999997"/>
  </r>
  <r>
    <s v="QPM-95832-683"/>
    <x v="183"/>
    <x v="199"/>
    <s v="L-L-1"/>
    <n v="2"/>
    <x v="199"/>
    <s v="mhame5y@newsvine.com"/>
    <x v="1"/>
    <x v="1"/>
    <x v="3"/>
    <s v="Lib"/>
    <x v="1"/>
    <s v="L"/>
    <x v="0"/>
    <n v="15.85"/>
    <n v="31.7"/>
  </r>
  <r>
    <s v="BNQ-88920-567"/>
    <x v="184"/>
    <x v="200"/>
    <s v="L-D-0.2"/>
    <n v="6"/>
    <x v="200"/>
    <s v="igurnee5z@usnews.com"/>
    <x v="1"/>
    <x v="0"/>
    <x v="3"/>
    <s v="Lib"/>
    <x v="2"/>
    <s v="D"/>
    <x v="3"/>
    <n v="3.8849999999999998"/>
    <n v="23.31"/>
  </r>
  <r>
    <s v="PUX-47906-110"/>
    <x v="185"/>
    <x v="201"/>
    <s v="L-M-1"/>
    <n v="4"/>
    <x v="201"/>
    <s v="asnowding60@comsenz.com"/>
    <x v="0"/>
    <x v="0"/>
    <x v="3"/>
    <s v="Lib"/>
    <x v="0"/>
    <s v="M"/>
    <x v="0"/>
    <n v="14.55"/>
    <n v="58.2"/>
  </r>
  <r>
    <s v="COL-72079-610"/>
    <x v="186"/>
    <x v="202"/>
    <s v="E-L-0.5"/>
    <n v="4"/>
    <x v="202"/>
    <s v="gpoinsett61@berkeley.edu"/>
    <x v="1"/>
    <x v="0"/>
    <x v="1"/>
    <s v="Exc"/>
    <x v="1"/>
    <s v="L"/>
    <x v="1"/>
    <n v="8.91"/>
    <n v="35.64"/>
  </r>
  <r>
    <s v="LBC-45686-819"/>
    <x v="187"/>
    <x v="203"/>
    <s v="A-M-1"/>
    <n v="5"/>
    <x v="203"/>
    <s v="rfurman62@t.co"/>
    <x v="0"/>
    <x v="1"/>
    <x v="2"/>
    <s v="Ara"/>
    <x v="0"/>
    <s v="M"/>
    <x v="0"/>
    <n v="11.25"/>
    <n v="56.25"/>
  </r>
  <r>
    <s v="BLQ-03709-265"/>
    <x v="148"/>
    <x v="204"/>
    <s v="R-L-0.2"/>
    <n v="3"/>
    <x v="204"/>
    <s v="ccrosier63@xrea.com"/>
    <x v="1"/>
    <x v="0"/>
    <x v="0"/>
    <s v="Rob"/>
    <x v="1"/>
    <s v="L"/>
    <x v="3"/>
    <n v="3.5849999999999995"/>
    <n v="10.754999999999999"/>
  </r>
  <r>
    <s v="BLQ-03709-265"/>
    <x v="148"/>
    <x v="204"/>
    <s v="R-M-0.2"/>
    <n v="5"/>
    <x v="204"/>
    <s v="ccrosier63@xrea.com"/>
    <x v="1"/>
    <x v="0"/>
    <x v="0"/>
    <s v="Rob"/>
    <x v="0"/>
    <s v="M"/>
    <x v="3"/>
    <n v="2.9849999999999999"/>
    <n v="14.924999999999999"/>
  </r>
  <r>
    <s v="VFZ-91673-181"/>
    <x v="188"/>
    <x v="205"/>
    <s v="A-L-1"/>
    <n v="6"/>
    <x v="205"/>
    <s v="lrushmer65@europa.eu"/>
    <x v="0"/>
    <x v="0"/>
    <x v="2"/>
    <s v="Ara"/>
    <x v="1"/>
    <s v="L"/>
    <x v="0"/>
    <n v="12.95"/>
    <n v="77.699999999999989"/>
  </r>
  <r>
    <s v="WKD-81956-870"/>
    <x v="189"/>
    <x v="206"/>
    <s v="L-D-0.5"/>
    <n v="3"/>
    <x v="206"/>
    <s v="wedinborough66@github.io"/>
    <x v="1"/>
    <x v="0"/>
    <x v="3"/>
    <s v="Lib"/>
    <x v="2"/>
    <s v="D"/>
    <x v="1"/>
    <n v="7.77"/>
    <n v="23.31"/>
  </r>
  <r>
    <s v="TNI-91067-006"/>
    <x v="190"/>
    <x v="207"/>
    <s v="E-L-1"/>
    <n v="4"/>
    <x v="207"/>
    <s v=""/>
    <x v="0"/>
    <x v="0"/>
    <x v="1"/>
    <s v="Exc"/>
    <x v="1"/>
    <s v="L"/>
    <x v="0"/>
    <n v="14.85"/>
    <n v="59.4"/>
  </r>
  <r>
    <s v="IZA-61469-812"/>
    <x v="191"/>
    <x v="208"/>
    <s v="L-D-2.5"/>
    <n v="4"/>
    <x v="208"/>
    <s v="kbromehead68@un.org"/>
    <x v="0"/>
    <x v="0"/>
    <x v="3"/>
    <s v="Lib"/>
    <x v="2"/>
    <s v="D"/>
    <x v="2"/>
    <n v="29.784999999999997"/>
    <n v="119.13999999999999"/>
  </r>
  <r>
    <s v="PSS-22466-862"/>
    <x v="192"/>
    <x v="209"/>
    <s v="R-L-0.2"/>
    <n v="4"/>
    <x v="209"/>
    <s v="ewesterman69@si.edu"/>
    <x v="1"/>
    <x v="1"/>
    <x v="0"/>
    <s v="Rob"/>
    <x v="1"/>
    <s v="L"/>
    <x v="3"/>
    <n v="3.5849999999999995"/>
    <n v="14.339999999999998"/>
  </r>
  <r>
    <s v="REH-56504-397"/>
    <x v="193"/>
    <x v="210"/>
    <s v="A-M-2.5"/>
    <n v="5"/>
    <x v="210"/>
    <s v="ahutchens6a@amazonaws.com"/>
    <x v="1"/>
    <x v="0"/>
    <x v="2"/>
    <s v="Ara"/>
    <x v="0"/>
    <s v="M"/>
    <x v="2"/>
    <n v="25.874999999999996"/>
    <n v="129.37499999999997"/>
  </r>
  <r>
    <s v="ALA-62598-016"/>
    <x v="194"/>
    <x v="211"/>
    <s v="R-D-0.2"/>
    <n v="6"/>
    <x v="211"/>
    <s v="nwyvill6b@naver.com"/>
    <x v="0"/>
    <x v="2"/>
    <x v="0"/>
    <s v="Rob"/>
    <x v="2"/>
    <s v="D"/>
    <x v="3"/>
    <n v="2.6849999999999996"/>
    <n v="16.11"/>
  </r>
  <r>
    <s v="EYE-70374-835"/>
    <x v="195"/>
    <x v="212"/>
    <s v="R-L-0.2"/>
    <n v="5"/>
    <x v="212"/>
    <s v="bmathon6c@barnesandnoble.com"/>
    <x v="1"/>
    <x v="0"/>
    <x v="0"/>
    <s v="Rob"/>
    <x v="1"/>
    <s v="L"/>
    <x v="3"/>
    <n v="3.5849999999999995"/>
    <n v="17.924999999999997"/>
  </r>
  <r>
    <s v="CCZ-19589-212"/>
    <x v="196"/>
    <x v="213"/>
    <s v="L-M-0.2"/>
    <n v="2"/>
    <x v="213"/>
    <s v="kstreight6d@about.com"/>
    <x v="1"/>
    <x v="0"/>
    <x v="3"/>
    <s v="Lib"/>
    <x v="0"/>
    <s v="M"/>
    <x v="3"/>
    <n v="4.3650000000000002"/>
    <n v="8.73"/>
  </r>
  <r>
    <s v="BPT-83989-157"/>
    <x v="197"/>
    <x v="214"/>
    <s v="A-M-2.5"/>
    <n v="2"/>
    <x v="214"/>
    <s v="pcutchie6e@globo.com"/>
    <x v="1"/>
    <x v="0"/>
    <x v="2"/>
    <s v="Ara"/>
    <x v="0"/>
    <s v="M"/>
    <x v="2"/>
    <n v="25.874999999999996"/>
    <n v="51.749999999999993"/>
  </r>
  <r>
    <s v="YFH-87456-208"/>
    <x v="198"/>
    <x v="215"/>
    <s v="L-M-0.2"/>
    <n v="2"/>
    <x v="215"/>
    <s v=""/>
    <x v="0"/>
    <x v="0"/>
    <x v="3"/>
    <s v="Lib"/>
    <x v="0"/>
    <s v="M"/>
    <x v="3"/>
    <n v="4.3650000000000002"/>
    <n v="8.73"/>
  </r>
  <r>
    <s v="JLN-14700-924"/>
    <x v="199"/>
    <x v="216"/>
    <s v="L-L-0.2"/>
    <n v="5"/>
    <x v="216"/>
    <s v="cgheraldi6g@opera.com"/>
    <x v="1"/>
    <x v="2"/>
    <x v="3"/>
    <s v="Lib"/>
    <x v="1"/>
    <s v="L"/>
    <x v="3"/>
    <n v="4.7549999999999999"/>
    <n v="23.774999999999999"/>
  </r>
  <r>
    <s v="JVW-22582-137"/>
    <x v="200"/>
    <x v="217"/>
    <s v="E-M-0.2"/>
    <n v="5"/>
    <x v="217"/>
    <s v="bkenwell6h@over-blog.com"/>
    <x v="1"/>
    <x v="0"/>
    <x v="1"/>
    <s v="Exc"/>
    <x v="0"/>
    <s v="M"/>
    <x v="3"/>
    <n v="4.125"/>
    <n v="20.625"/>
  </r>
  <r>
    <s v="LAA-41879-001"/>
    <x v="201"/>
    <x v="218"/>
    <s v="L-L-2.5"/>
    <n v="1"/>
    <x v="218"/>
    <s v="tsutty6i@google.es"/>
    <x v="1"/>
    <x v="0"/>
    <x v="3"/>
    <s v="Lib"/>
    <x v="1"/>
    <s v="L"/>
    <x v="2"/>
    <n v="36.454999999999998"/>
    <n v="36.454999999999998"/>
  </r>
  <r>
    <s v="BRV-64870-915"/>
    <x v="202"/>
    <x v="219"/>
    <s v="L-L-2.5"/>
    <n v="5"/>
    <x v="219"/>
    <s v=""/>
    <x v="1"/>
    <x v="1"/>
    <x v="3"/>
    <s v="Lib"/>
    <x v="1"/>
    <s v="L"/>
    <x v="2"/>
    <n v="36.454999999999998"/>
    <n v="182.27499999999998"/>
  </r>
  <r>
    <s v="RGJ-12544-083"/>
    <x v="203"/>
    <x v="220"/>
    <s v="L-D-2.5"/>
    <n v="3"/>
    <x v="220"/>
    <s v="charce6k@cafepress.com"/>
    <x v="1"/>
    <x v="1"/>
    <x v="3"/>
    <s v="Lib"/>
    <x v="2"/>
    <s v="D"/>
    <x v="2"/>
    <n v="29.784999999999997"/>
    <n v="89.35499999999999"/>
  </r>
  <r>
    <s v="JJX-83339-346"/>
    <x v="204"/>
    <x v="221"/>
    <s v="R-L-0.2"/>
    <n v="1"/>
    <x v="221"/>
    <s v=""/>
    <x v="0"/>
    <x v="0"/>
    <x v="0"/>
    <s v="Rob"/>
    <x v="1"/>
    <s v="L"/>
    <x v="3"/>
    <n v="3.5849999999999995"/>
    <n v="3.5849999999999995"/>
  </r>
  <r>
    <s v="BIU-21970-705"/>
    <x v="205"/>
    <x v="222"/>
    <s v="R-M-2.5"/>
    <n v="2"/>
    <x v="222"/>
    <s v="fdrysdale6m@symantec.com"/>
    <x v="0"/>
    <x v="0"/>
    <x v="0"/>
    <s v="Rob"/>
    <x v="0"/>
    <s v="M"/>
    <x v="2"/>
    <n v="22.884999999999998"/>
    <n v="45.769999999999996"/>
  </r>
  <r>
    <s v="ELJ-87741-745"/>
    <x v="206"/>
    <x v="223"/>
    <s v="E-L-1"/>
    <n v="4"/>
    <x v="223"/>
    <s v="dmagowan6n@fc2.com"/>
    <x v="1"/>
    <x v="0"/>
    <x v="1"/>
    <s v="Exc"/>
    <x v="1"/>
    <s v="L"/>
    <x v="0"/>
    <n v="14.85"/>
    <n v="59.4"/>
  </r>
  <r>
    <s v="SGI-48226-857"/>
    <x v="207"/>
    <x v="224"/>
    <s v="A-M-2.5"/>
    <n v="6"/>
    <x v="224"/>
    <s v=""/>
    <x v="0"/>
    <x v="0"/>
    <x v="2"/>
    <s v="Ara"/>
    <x v="0"/>
    <s v="M"/>
    <x v="2"/>
    <n v="25.874999999999996"/>
    <n v="155.24999999999997"/>
  </r>
  <r>
    <s v="AHV-66988-037"/>
    <x v="208"/>
    <x v="225"/>
    <s v="R-M-2.5"/>
    <n v="2"/>
    <x v="225"/>
    <s v=""/>
    <x v="1"/>
    <x v="0"/>
    <x v="0"/>
    <s v="Rob"/>
    <x v="0"/>
    <s v="M"/>
    <x v="2"/>
    <n v="22.884999999999998"/>
    <n v="45.769999999999996"/>
  </r>
  <r>
    <s v="ISK-42066-094"/>
    <x v="209"/>
    <x v="226"/>
    <s v="E-D-1"/>
    <n v="3"/>
    <x v="226"/>
    <s v="srushbrooke6q@youku.com"/>
    <x v="0"/>
    <x v="0"/>
    <x v="1"/>
    <s v="Exc"/>
    <x v="2"/>
    <s v="D"/>
    <x v="0"/>
    <n v="12.15"/>
    <n v="36.450000000000003"/>
  </r>
  <r>
    <s v="FTC-35822-530"/>
    <x v="210"/>
    <x v="227"/>
    <s v="E-D-0.5"/>
    <n v="4"/>
    <x v="227"/>
    <s v="tdrynan6r@deviantart.com"/>
    <x v="0"/>
    <x v="0"/>
    <x v="1"/>
    <s v="Exc"/>
    <x v="2"/>
    <s v="D"/>
    <x v="1"/>
    <n v="7.29"/>
    <n v="29.16"/>
  </r>
  <r>
    <s v="VSS-56247-688"/>
    <x v="211"/>
    <x v="228"/>
    <s v="L-M-2.5"/>
    <n v="4"/>
    <x v="228"/>
    <s v="eyurkov6s@hud.gov"/>
    <x v="1"/>
    <x v="0"/>
    <x v="3"/>
    <s v="Lib"/>
    <x v="0"/>
    <s v="M"/>
    <x v="2"/>
    <n v="33.464999999999996"/>
    <n v="133.85999999999999"/>
  </r>
  <r>
    <s v="HVW-25584-144"/>
    <x v="212"/>
    <x v="229"/>
    <s v="L-L-0.2"/>
    <n v="5"/>
    <x v="229"/>
    <s v="lmallan6t@state.gov"/>
    <x v="0"/>
    <x v="0"/>
    <x v="3"/>
    <s v="Lib"/>
    <x v="1"/>
    <s v="L"/>
    <x v="3"/>
    <n v="4.7549999999999999"/>
    <n v="23.774999999999999"/>
  </r>
  <r>
    <s v="MUY-15309-209"/>
    <x v="213"/>
    <x v="230"/>
    <s v="L-D-1"/>
    <n v="3"/>
    <x v="230"/>
    <s v="gbentjens6u@netlog.com"/>
    <x v="1"/>
    <x v="2"/>
    <x v="3"/>
    <s v="Lib"/>
    <x v="2"/>
    <s v="D"/>
    <x v="0"/>
    <n v="12.95"/>
    <n v="38.849999999999994"/>
  </r>
  <r>
    <s v="VAJ-44572-469"/>
    <x v="63"/>
    <x v="231"/>
    <s v="R-L-0.2"/>
    <n v="6"/>
    <x v="231"/>
    <s v=""/>
    <x v="0"/>
    <x v="1"/>
    <x v="0"/>
    <s v="Rob"/>
    <x v="1"/>
    <s v="L"/>
    <x v="3"/>
    <n v="3.5849999999999995"/>
    <n v="21.509999999999998"/>
  </r>
  <r>
    <s v="YJU-84377-606"/>
    <x v="214"/>
    <x v="232"/>
    <s v="A-D-1"/>
    <n v="1"/>
    <x v="232"/>
    <s v="lentwistle6w@omniture.com"/>
    <x v="0"/>
    <x v="0"/>
    <x v="2"/>
    <s v="Ara"/>
    <x v="2"/>
    <s v="D"/>
    <x v="0"/>
    <n v="9.9499999999999993"/>
    <n v="9.9499999999999993"/>
  </r>
  <r>
    <s v="VNC-93921-469"/>
    <x v="215"/>
    <x v="233"/>
    <s v="L-L-1"/>
    <n v="1"/>
    <x v="233"/>
    <s v="zkiffe74@cyberchimps.com"/>
    <x v="0"/>
    <x v="0"/>
    <x v="3"/>
    <s v="Lib"/>
    <x v="1"/>
    <s v="L"/>
    <x v="0"/>
    <n v="15.85"/>
    <n v="15.85"/>
  </r>
  <r>
    <s v="OGB-91614-810"/>
    <x v="216"/>
    <x v="234"/>
    <s v="R-M-0.2"/>
    <n v="1"/>
    <x v="234"/>
    <s v="macott6y@pagesperso-orange.fr"/>
    <x v="0"/>
    <x v="0"/>
    <x v="0"/>
    <s v="Rob"/>
    <x v="0"/>
    <s v="M"/>
    <x v="3"/>
    <n v="2.9849999999999999"/>
    <n v="2.9849999999999999"/>
  </r>
  <r>
    <s v="BQI-61647-496"/>
    <x v="217"/>
    <x v="235"/>
    <s v="E-M-1"/>
    <n v="5"/>
    <x v="235"/>
    <s v="cheaviside6z@rediff.com"/>
    <x v="0"/>
    <x v="0"/>
    <x v="1"/>
    <s v="Exc"/>
    <x v="0"/>
    <s v="M"/>
    <x v="0"/>
    <n v="13.75"/>
    <n v="68.75"/>
  </r>
  <r>
    <s v="IOM-51636-823"/>
    <x v="218"/>
    <x v="236"/>
    <s v="A-D-1"/>
    <n v="3"/>
    <x v="236"/>
    <s v=""/>
    <x v="1"/>
    <x v="0"/>
    <x v="2"/>
    <s v="Ara"/>
    <x v="2"/>
    <s v="D"/>
    <x v="0"/>
    <n v="9.9499999999999993"/>
    <n v="29.849999999999998"/>
  </r>
  <r>
    <s v="GGD-38107-641"/>
    <x v="219"/>
    <x v="237"/>
    <s v="L-M-1"/>
    <n v="4"/>
    <x v="237"/>
    <s v="lkernan71@wsj.com"/>
    <x v="1"/>
    <x v="0"/>
    <x v="3"/>
    <s v="Lib"/>
    <x v="0"/>
    <s v="M"/>
    <x v="0"/>
    <n v="14.55"/>
    <n v="58.2"/>
  </r>
  <r>
    <s v="LTO-95975-728"/>
    <x v="220"/>
    <x v="238"/>
    <s v="R-L-0.5"/>
    <n v="4"/>
    <x v="238"/>
    <s v="rmclae72@dailymotion.com"/>
    <x v="1"/>
    <x v="2"/>
    <x v="0"/>
    <s v="Rob"/>
    <x v="1"/>
    <s v="L"/>
    <x v="1"/>
    <n v="7.169999999999999"/>
    <n v="28.679999999999996"/>
  </r>
  <r>
    <s v="IGM-84664-265"/>
    <x v="114"/>
    <x v="239"/>
    <s v="R-L-0.5"/>
    <n v="3"/>
    <x v="239"/>
    <s v="cblowfelde73@ustream.tv"/>
    <x v="1"/>
    <x v="0"/>
    <x v="0"/>
    <s v="Rob"/>
    <x v="1"/>
    <s v="L"/>
    <x v="1"/>
    <n v="7.169999999999999"/>
    <n v="21.509999999999998"/>
  </r>
  <r>
    <s v="SKO-45740-621"/>
    <x v="221"/>
    <x v="233"/>
    <s v="L-M-0.5"/>
    <n v="2"/>
    <x v="233"/>
    <s v="zkiffe74@cyberchimps.com"/>
    <x v="0"/>
    <x v="0"/>
    <x v="3"/>
    <s v="Lib"/>
    <x v="0"/>
    <s v="M"/>
    <x v="1"/>
    <n v="8.73"/>
    <n v="17.46"/>
  </r>
  <r>
    <s v="FOJ-02234-063"/>
    <x v="222"/>
    <x v="240"/>
    <s v="E-D-2.5"/>
    <n v="1"/>
    <x v="240"/>
    <s v="docalleran75@ucla.edu"/>
    <x v="0"/>
    <x v="0"/>
    <x v="1"/>
    <s v="Exc"/>
    <x v="2"/>
    <s v="D"/>
    <x v="2"/>
    <n v="27.945"/>
    <n v="27.945"/>
  </r>
  <r>
    <s v="MSJ-11909-468"/>
    <x v="188"/>
    <x v="241"/>
    <s v="E-D-2.5"/>
    <n v="5"/>
    <x v="241"/>
    <s v="ccromwell76@desdev.cn"/>
    <x v="1"/>
    <x v="0"/>
    <x v="1"/>
    <s v="Exc"/>
    <x v="2"/>
    <s v="D"/>
    <x v="2"/>
    <n v="27.945"/>
    <n v="139.72499999999999"/>
  </r>
  <r>
    <s v="DKB-78053-329"/>
    <x v="223"/>
    <x v="242"/>
    <s v="R-M-0.2"/>
    <n v="2"/>
    <x v="242"/>
    <s v="ihay77@lulu.com"/>
    <x v="1"/>
    <x v="2"/>
    <x v="0"/>
    <s v="Rob"/>
    <x v="0"/>
    <s v="M"/>
    <x v="3"/>
    <n v="2.9849999999999999"/>
    <n v="5.97"/>
  </r>
  <r>
    <s v="DFZ-45083-941"/>
    <x v="224"/>
    <x v="243"/>
    <s v="R-L-2.5"/>
    <n v="1"/>
    <x v="243"/>
    <s v="ttaffarello78@sciencedaily.com"/>
    <x v="0"/>
    <x v="0"/>
    <x v="0"/>
    <s v="Rob"/>
    <x v="1"/>
    <s v="L"/>
    <x v="2"/>
    <n v="27.484999999999996"/>
    <n v="27.484999999999996"/>
  </r>
  <r>
    <s v="OTA-40969-710"/>
    <x v="83"/>
    <x v="244"/>
    <s v="R-L-1"/>
    <n v="5"/>
    <x v="244"/>
    <s v="mcanty79@jigsy.com"/>
    <x v="0"/>
    <x v="0"/>
    <x v="0"/>
    <s v="Rob"/>
    <x v="1"/>
    <s v="L"/>
    <x v="0"/>
    <n v="11.95"/>
    <n v="59.75"/>
  </r>
  <r>
    <s v="GRH-45571-667"/>
    <x v="104"/>
    <x v="245"/>
    <s v="E-M-1"/>
    <n v="3"/>
    <x v="245"/>
    <s v="jkopke7a@auda.org.au"/>
    <x v="1"/>
    <x v="0"/>
    <x v="1"/>
    <s v="Exc"/>
    <x v="0"/>
    <s v="M"/>
    <x v="0"/>
    <n v="13.75"/>
    <n v="41.25"/>
  </r>
  <r>
    <s v="NXV-05302-067"/>
    <x v="225"/>
    <x v="246"/>
    <s v="L-M-2.5"/>
    <n v="4"/>
    <x v="246"/>
    <s v=""/>
    <x v="1"/>
    <x v="0"/>
    <x v="3"/>
    <s v="Lib"/>
    <x v="0"/>
    <s v="M"/>
    <x v="2"/>
    <n v="33.464999999999996"/>
    <n v="133.85999999999999"/>
  </r>
  <r>
    <s v="VZH-86274-142"/>
    <x v="226"/>
    <x v="247"/>
    <s v="R-L-1"/>
    <n v="5"/>
    <x v="247"/>
    <s v=""/>
    <x v="0"/>
    <x v="1"/>
    <x v="0"/>
    <s v="Rob"/>
    <x v="1"/>
    <s v="L"/>
    <x v="0"/>
    <n v="11.95"/>
    <n v="59.75"/>
  </r>
  <r>
    <s v="KIX-93248-135"/>
    <x v="227"/>
    <x v="248"/>
    <s v="A-D-0.5"/>
    <n v="1"/>
    <x v="248"/>
    <s v="vhellmore7d@bbc.co.uk"/>
    <x v="0"/>
    <x v="0"/>
    <x v="2"/>
    <s v="Ara"/>
    <x v="2"/>
    <s v="D"/>
    <x v="1"/>
    <n v="5.97"/>
    <n v="5.97"/>
  </r>
  <r>
    <s v="AXR-10962-010"/>
    <x v="180"/>
    <x v="249"/>
    <s v="E-D-1"/>
    <n v="2"/>
    <x v="249"/>
    <s v="mseawright7e@nbcnews.com"/>
    <x v="1"/>
    <x v="2"/>
    <x v="1"/>
    <s v="Exc"/>
    <x v="2"/>
    <s v="D"/>
    <x v="0"/>
    <n v="12.15"/>
    <n v="24.3"/>
  </r>
  <r>
    <s v="IHS-71573-008"/>
    <x v="228"/>
    <x v="250"/>
    <s v="E-D-0.2"/>
    <n v="6"/>
    <x v="250"/>
    <s v="snortheast7f@mashable.com"/>
    <x v="0"/>
    <x v="0"/>
    <x v="1"/>
    <s v="Exc"/>
    <x v="2"/>
    <s v="D"/>
    <x v="3"/>
    <n v="3.645"/>
    <n v="21.87"/>
  </r>
  <r>
    <s v="QTR-19001-114"/>
    <x v="229"/>
    <x v="195"/>
    <s v="A-D-1"/>
    <n v="2"/>
    <x v="195"/>
    <s v="aattwater5u@wikia.com"/>
    <x v="0"/>
    <x v="0"/>
    <x v="2"/>
    <s v="Ara"/>
    <x v="2"/>
    <s v="D"/>
    <x v="0"/>
    <n v="9.9499999999999993"/>
    <n v="19.899999999999999"/>
  </r>
  <r>
    <s v="WBK-62297-910"/>
    <x v="230"/>
    <x v="251"/>
    <s v="A-D-0.2"/>
    <n v="2"/>
    <x v="251"/>
    <s v="mfearon7h@reverbnation.com"/>
    <x v="1"/>
    <x v="0"/>
    <x v="2"/>
    <s v="Ara"/>
    <x v="2"/>
    <s v="D"/>
    <x v="3"/>
    <n v="2.9849999999999999"/>
    <n v="5.97"/>
  </r>
  <r>
    <s v="OGY-19377-175"/>
    <x v="231"/>
    <x v="252"/>
    <s v="E-D-0.5"/>
    <n v="1"/>
    <x v="252"/>
    <s v=""/>
    <x v="0"/>
    <x v="1"/>
    <x v="1"/>
    <s v="Exc"/>
    <x v="2"/>
    <s v="D"/>
    <x v="1"/>
    <n v="7.29"/>
    <n v="7.29"/>
  </r>
  <r>
    <s v="ESR-66651-814"/>
    <x v="80"/>
    <x v="253"/>
    <s v="A-D-0.2"/>
    <n v="4"/>
    <x v="253"/>
    <s v="jsisneros7j@a8.net"/>
    <x v="0"/>
    <x v="0"/>
    <x v="2"/>
    <s v="Ara"/>
    <x v="2"/>
    <s v="D"/>
    <x v="3"/>
    <n v="2.9849999999999999"/>
    <n v="11.94"/>
  </r>
  <r>
    <s v="CPX-46916-770"/>
    <x v="232"/>
    <x v="254"/>
    <s v="R-L-1"/>
    <n v="6"/>
    <x v="254"/>
    <s v="zcarlson7k@bigcartel.com"/>
    <x v="0"/>
    <x v="1"/>
    <x v="0"/>
    <s v="Rob"/>
    <x v="1"/>
    <s v="L"/>
    <x v="0"/>
    <n v="11.95"/>
    <n v="71.699999999999989"/>
  </r>
  <r>
    <s v="MDC-03318-645"/>
    <x v="233"/>
    <x v="255"/>
    <s v="A-L-0.2"/>
    <n v="2"/>
    <x v="255"/>
    <s v="wmaddox7l@timesonline.co.uk"/>
    <x v="1"/>
    <x v="0"/>
    <x v="2"/>
    <s v="Ara"/>
    <x v="1"/>
    <s v="L"/>
    <x v="3"/>
    <n v="3.8849999999999998"/>
    <n v="7.77"/>
  </r>
  <r>
    <s v="SFF-86059-407"/>
    <x v="234"/>
    <x v="256"/>
    <s v="A-M-2.5"/>
    <n v="1"/>
    <x v="256"/>
    <s v="dhedlestone7m@craigslist.org"/>
    <x v="1"/>
    <x v="0"/>
    <x v="2"/>
    <s v="Ara"/>
    <x v="0"/>
    <s v="M"/>
    <x v="2"/>
    <n v="25.874999999999996"/>
    <n v="25.874999999999996"/>
  </r>
  <r>
    <s v="SCL-94540-788"/>
    <x v="235"/>
    <x v="257"/>
    <s v="E-L-2.5"/>
    <n v="6"/>
    <x v="257"/>
    <s v="tcrowthe7n@europa.eu"/>
    <x v="1"/>
    <x v="0"/>
    <x v="1"/>
    <s v="Exc"/>
    <x v="1"/>
    <s v="L"/>
    <x v="2"/>
    <n v="34.154999999999994"/>
    <n v="204.92999999999995"/>
  </r>
  <r>
    <s v="HVU-21634-076"/>
    <x v="236"/>
    <x v="258"/>
    <s v="R-L-2.5"/>
    <n v="4"/>
    <x v="258"/>
    <s v="dbury7o@tinyurl.com"/>
    <x v="0"/>
    <x v="1"/>
    <x v="0"/>
    <s v="Rob"/>
    <x v="1"/>
    <s v="L"/>
    <x v="2"/>
    <n v="27.484999999999996"/>
    <n v="109.93999999999998"/>
  </r>
  <r>
    <s v="XUS-73326-418"/>
    <x v="237"/>
    <x v="259"/>
    <s v="E-L-1"/>
    <n v="6"/>
    <x v="259"/>
    <s v="gbroadbear7p@omniture.com"/>
    <x v="1"/>
    <x v="0"/>
    <x v="1"/>
    <s v="Exc"/>
    <x v="1"/>
    <s v="L"/>
    <x v="0"/>
    <n v="14.85"/>
    <n v="89.1"/>
  </r>
  <r>
    <s v="XWD-18933-006"/>
    <x v="238"/>
    <x v="260"/>
    <s v="A-L-0.2"/>
    <n v="2"/>
    <x v="260"/>
    <s v="epalfrey7q@devhub.com"/>
    <x v="0"/>
    <x v="0"/>
    <x v="2"/>
    <s v="Ara"/>
    <x v="1"/>
    <s v="L"/>
    <x v="3"/>
    <n v="3.8849999999999998"/>
    <n v="7.77"/>
  </r>
  <r>
    <s v="HPD-65272-772"/>
    <x v="52"/>
    <x v="261"/>
    <s v="L-M-2.5"/>
    <n v="1"/>
    <x v="261"/>
    <s v="pmetrick7r@rakuten.co.jp"/>
    <x v="0"/>
    <x v="0"/>
    <x v="3"/>
    <s v="Lib"/>
    <x v="0"/>
    <s v="M"/>
    <x v="2"/>
    <n v="33.464999999999996"/>
    <n v="33.464999999999996"/>
  </r>
  <r>
    <s v="JEG-93140-224"/>
    <x v="146"/>
    <x v="262"/>
    <s v="E-M-0.5"/>
    <n v="5"/>
    <x v="262"/>
    <s v=""/>
    <x v="0"/>
    <x v="0"/>
    <x v="1"/>
    <s v="Exc"/>
    <x v="0"/>
    <s v="M"/>
    <x v="1"/>
    <n v="8.25"/>
    <n v="41.25"/>
  </r>
  <r>
    <s v="NNH-62058-950"/>
    <x v="239"/>
    <x v="263"/>
    <s v="E-L-1"/>
    <n v="4"/>
    <x v="263"/>
    <s v="kkarby7t@sbwire.com"/>
    <x v="0"/>
    <x v="0"/>
    <x v="1"/>
    <s v="Exc"/>
    <x v="1"/>
    <s v="L"/>
    <x v="0"/>
    <n v="14.85"/>
    <n v="59.4"/>
  </r>
  <r>
    <s v="LTD-71429-845"/>
    <x v="240"/>
    <x v="264"/>
    <s v="A-L-0.5"/>
    <n v="1"/>
    <x v="264"/>
    <s v="fcrumpe7u@ftc.gov"/>
    <x v="1"/>
    <x v="2"/>
    <x v="2"/>
    <s v="Ara"/>
    <x v="1"/>
    <s v="L"/>
    <x v="1"/>
    <n v="7.77"/>
    <n v="7.77"/>
  </r>
  <r>
    <s v="MPV-26985-215"/>
    <x v="241"/>
    <x v="265"/>
    <s v="R-D-0.5"/>
    <n v="1"/>
    <x v="265"/>
    <s v="achatto7v@sakura.ne.jp"/>
    <x v="0"/>
    <x v="2"/>
    <x v="0"/>
    <s v="Rob"/>
    <x v="2"/>
    <s v="D"/>
    <x v="1"/>
    <n v="5.3699999999999992"/>
    <n v="5.3699999999999992"/>
  </r>
  <r>
    <s v="IYO-10245-081"/>
    <x v="242"/>
    <x v="266"/>
    <s v="E-M-2.5"/>
    <n v="3"/>
    <x v="266"/>
    <s v=""/>
    <x v="1"/>
    <x v="0"/>
    <x v="1"/>
    <s v="Exc"/>
    <x v="0"/>
    <s v="M"/>
    <x v="2"/>
    <n v="31.624999999999996"/>
    <n v="94.874999999999986"/>
  </r>
  <r>
    <s v="BYZ-39669-954"/>
    <x v="243"/>
    <x v="267"/>
    <s v="L-L-2.5"/>
    <n v="1"/>
    <x v="267"/>
    <s v=""/>
    <x v="1"/>
    <x v="0"/>
    <x v="3"/>
    <s v="Lib"/>
    <x v="1"/>
    <s v="L"/>
    <x v="2"/>
    <n v="36.454999999999998"/>
    <n v="36.454999999999998"/>
  </r>
  <r>
    <s v="EFB-72860-209"/>
    <x v="244"/>
    <x v="268"/>
    <s v="A-M-0.2"/>
    <n v="4"/>
    <x v="268"/>
    <s v="bmergue7y@umn.edu"/>
    <x v="0"/>
    <x v="0"/>
    <x v="2"/>
    <s v="Ara"/>
    <x v="0"/>
    <s v="M"/>
    <x v="3"/>
    <n v="3.375"/>
    <n v="13.5"/>
  </r>
  <r>
    <s v="GMM-72397-378"/>
    <x v="245"/>
    <x v="269"/>
    <s v="R-L-0.2"/>
    <n v="4"/>
    <x v="269"/>
    <s v="kpatise7z@jigsy.com"/>
    <x v="1"/>
    <x v="0"/>
    <x v="0"/>
    <s v="Rob"/>
    <x v="1"/>
    <s v="L"/>
    <x v="3"/>
    <n v="3.5849999999999995"/>
    <n v="14.339999999999998"/>
  </r>
  <r>
    <s v="LYP-52345-883"/>
    <x v="246"/>
    <x v="270"/>
    <s v="E-M-0.5"/>
    <n v="1"/>
    <x v="270"/>
    <s v=""/>
    <x v="0"/>
    <x v="1"/>
    <x v="1"/>
    <s v="Exc"/>
    <x v="0"/>
    <s v="M"/>
    <x v="1"/>
    <n v="8.25"/>
    <n v="8.25"/>
  </r>
  <r>
    <s v="DFK-35846-692"/>
    <x v="247"/>
    <x v="271"/>
    <s v="R-D-0.2"/>
    <n v="5"/>
    <x v="271"/>
    <s v=""/>
    <x v="0"/>
    <x v="0"/>
    <x v="0"/>
    <s v="Rob"/>
    <x v="2"/>
    <s v="D"/>
    <x v="3"/>
    <n v="2.6849999999999996"/>
    <n v="13.424999999999997"/>
  </r>
  <r>
    <s v="XAH-93337-609"/>
    <x v="248"/>
    <x v="272"/>
    <s v="A-D-1"/>
    <n v="5"/>
    <x v="272"/>
    <s v="dduke82@vkontakte.ru"/>
    <x v="1"/>
    <x v="0"/>
    <x v="2"/>
    <s v="Ara"/>
    <x v="2"/>
    <s v="D"/>
    <x v="0"/>
    <n v="9.9499999999999993"/>
    <n v="49.75"/>
  </r>
  <r>
    <s v="QKA-72582-644"/>
    <x v="249"/>
    <x v="273"/>
    <s v="E-M-0.5"/>
    <n v="2"/>
    <x v="273"/>
    <s v=""/>
    <x v="1"/>
    <x v="1"/>
    <x v="1"/>
    <s v="Exc"/>
    <x v="0"/>
    <s v="M"/>
    <x v="1"/>
    <n v="8.25"/>
    <n v="16.5"/>
  </r>
  <r>
    <s v="ZDK-84567-102"/>
    <x v="250"/>
    <x v="274"/>
    <s v="A-D-0.5"/>
    <n v="3"/>
    <x v="274"/>
    <s v="ihussey84@mapy.cz"/>
    <x v="1"/>
    <x v="0"/>
    <x v="2"/>
    <s v="Ara"/>
    <x v="2"/>
    <s v="D"/>
    <x v="1"/>
    <n v="5.97"/>
    <n v="17.91"/>
  </r>
  <r>
    <s v="WAV-38301-984"/>
    <x v="251"/>
    <x v="275"/>
    <s v="A-D-0.5"/>
    <n v="5"/>
    <x v="275"/>
    <s v="cpinkerton85@upenn.edu"/>
    <x v="1"/>
    <x v="0"/>
    <x v="2"/>
    <s v="Ara"/>
    <x v="2"/>
    <s v="D"/>
    <x v="1"/>
    <n v="5.97"/>
    <n v="29.849999999999998"/>
  </r>
  <r>
    <s v="KZR-33023-209"/>
    <x v="177"/>
    <x v="276"/>
    <s v="E-L-1"/>
    <n v="3"/>
    <x v="276"/>
    <s v=""/>
    <x v="1"/>
    <x v="0"/>
    <x v="1"/>
    <s v="Exc"/>
    <x v="1"/>
    <s v="L"/>
    <x v="0"/>
    <n v="14.85"/>
    <n v="44.55"/>
  </r>
  <r>
    <s v="ULM-49433-003"/>
    <x v="252"/>
    <x v="277"/>
    <s v="E-M-1"/>
    <n v="2"/>
    <x v="277"/>
    <s v=""/>
    <x v="1"/>
    <x v="0"/>
    <x v="1"/>
    <s v="Exc"/>
    <x v="0"/>
    <s v="M"/>
    <x v="0"/>
    <n v="13.75"/>
    <n v="27.5"/>
  </r>
  <r>
    <s v="SIB-83254-136"/>
    <x v="253"/>
    <x v="278"/>
    <s v="R-M-0.5"/>
    <n v="6"/>
    <x v="278"/>
    <s v="dvizor88@furl.net"/>
    <x v="0"/>
    <x v="0"/>
    <x v="0"/>
    <s v="Rob"/>
    <x v="0"/>
    <s v="M"/>
    <x v="1"/>
    <n v="5.97"/>
    <n v="35.82"/>
  </r>
  <r>
    <s v="NOK-50349-551"/>
    <x v="254"/>
    <x v="279"/>
    <s v="R-D-0.5"/>
    <n v="3"/>
    <x v="279"/>
    <s v="esedgebeer89@oaic.gov.au"/>
    <x v="0"/>
    <x v="0"/>
    <x v="0"/>
    <s v="Rob"/>
    <x v="2"/>
    <s v="D"/>
    <x v="1"/>
    <n v="5.3699999999999992"/>
    <n v="16.11"/>
  </r>
  <r>
    <s v="YIS-96268-844"/>
    <x v="227"/>
    <x v="280"/>
    <s v="E-L-0.2"/>
    <n v="6"/>
    <x v="280"/>
    <s v="klestrange8a@lulu.com"/>
    <x v="0"/>
    <x v="0"/>
    <x v="1"/>
    <s v="Exc"/>
    <x v="1"/>
    <s v="L"/>
    <x v="3"/>
    <n v="4.4550000000000001"/>
    <n v="26.73"/>
  </r>
  <r>
    <s v="CXI-04933-855"/>
    <x v="110"/>
    <x v="281"/>
    <s v="E-L-2.5"/>
    <n v="6"/>
    <x v="281"/>
    <s v="ltanti8b@techcrunch.com"/>
    <x v="0"/>
    <x v="0"/>
    <x v="1"/>
    <s v="Exc"/>
    <x v="1"/>
    <s v="L"/>
    <x v="2"/>
    <n v="34.154999999999994"/>
    <n v="204.92999999999995"/>
  </r>
  <r>
    <s v="IZU-90429-382"/>
    <x v="182"/>
    <x v="282"/>
    <s v="A-L-1"/>
    <n v="3"/>
    <x v="282"/>
    <s v="ade8c@1und1.de"/>
    <x v="0"/>
    <x v="0"/>
    <x v="2"/>
    <s v="Ara"/>
    <x v="1"/>
    <s v="L"/>
    <x v="0"/>
    <n v="12.95"/>
    <n v="38.849999999999994"/>
  </r>
  <r>
    <s v="WIT-40912-783"/>
    <x v="255"/>
    <x v="283"/>
    <s v="L-D-0.2"/>
    <n v="4"/>
    <x v="283"/>
    <s v="tjedrachowicz8d@acquirethisname.com"/>
    <x v="0"/>
    <x v="0"/>
    <x v="3"/>
    <s v="Lib"/>
    <x v="2"/>
    <s v="D"/>
    <x v="3"/>
    <n v="3.8849999999999998"/>
    <n v="15.54"/>
  </r>
  <r>
    <s v="PSD-57291-590"/>
    <x v="256"/>
    <x v="284"/>
    <s v="A-M-0.5"/>
    <n v="1"/>
    <x v="284"/>
    <s v="pstonner8e@moonfruit.com"/>
    <x v="1"/>
    <x v="0"/>
    <x v="2"/>
    <s v="Ara"/>
    <x v="0"/>
    <s v="M"/>
    <x v="1"/>
    <n v="6.75"/>
    <n v="6.75"/>
  </r>
  <r>
    <s v="GOI-41472-677"/>
    <x v="3"/>
    <x v="285"/>
    <s v="E-D-2.5"/>
    <n v="4"/>
    <x v="285"/>
    <s v="dtingly8f@goo.ne.jp"/>
    <x v="0"/>
    <x v="0"/>
    <x v="1"/>
    <s v="Exc"/>
    <x v="2"/>
    <s v="D"/>
    <x v="2"/>
    <n v="27.945"/>
    <n v="111.78"/>
  </r>
  <r>
    <s v="KTX-17944-494"/>
    <x v="257"/>
    <x v="286"/>
    <s v="A-L-0.2"/>
    <n v="1"/>
    <x v="286"/>
    <s v="crushe8n@about.me"/>
    <x v="0"/>
    <x v="0"/>
    <x v="2"/>
    <s v="Ara"/>
    <x v="1"/>
    <s v="L"/>
    <x v="3"/>
    <n v="3.8849999999999998"/>
    <n v="3.8849999999999998"/>
  </r>
  <r>
    <s v="RDM-99811-230"/>
    <x v="258"/>
    <x v="287"/>
    <s v="L-M-0.2"/>
    <n v="5"/>
    <x v="287"/>
    <s v="bchecci8h@usa.gov"/>
    <x v="1"/>
    <x v="2"/>
    <x v="3"/>
    <s v="Lib"/>
    <x v="0"/>
    <s v="M"/>
    <x v="3"/>
    <n v="4.3650000000000002"/>
    <n v="21.825000000000003"/>
  </r>
  <r>
    <s v="JTU-55897-581"/>
    <x v="259"/>
    <x v="288"/>
    <s v="R-M-0.2"/>
    <n v="5"/>
    <x v="288"/>
    <s v="jbagot8i@mac.com"/>
    <x v="1"/>
    <x v="0"/>
    <x v="0"/>
    <s v="Rob"/>
    <x v="0"/>
    <s v="M"/>
    <x v="3"/>
    <n v="2.9849999999999999"/>
    <n v="14.924999999999999"/>
  </r>
  <r>
    <s v="CRK-07584-240"/>
    <x v="260"/>
    <x v="289"/>
    <s v="A-M-1"/>
    <n v="3"/>
    <x v="289"/>
    <s v="ebeeble8j@soundcloud.com"/>
    <x v="0"/>
    <x v="0"/>
    <x v="2"/>
    <s v="Ara"/>
    <x v="0"/>
    <s v="M"/>
    <x v="0"/>
    <n v="11.25"/>
    <n v="33.75"/>
  </r>
  <r>
    <s v="MKE-75518-399"/>
    <x v="261"/>
    <x v="290"/>
    <s v="A-M-1"/>
    <n v="3"/>
    <x v="290"/>
    <s v="cfluin8k@flickr.com"/>
    <x v="1"/>
    <x v="2"/>
    <x v="2"/>
    <s v="Ara"/>
    <x v="0"/>
    <s v="M"/>
    <x v="0"/>
    <n v="11.25"/>
    <n v="33.75"/>
  </r>
  <r>
    <s v="AEL-51169-725"/>
    <x v="262"/>
    <x v="291"/>
    <s v="L-M-0.2"/>
    <n v="6"/>
    <x v="291"/>
    <s v="ebletsor8l@vinaora.com"/>
    <x v="0"/>
    <x v="0"/>
    <x v="3"/>
    <s v="Lib"/>
    <x v="0"/>
    <s v="M"/>
    <x v="3"/>
    <n v="4.3650000000000002"/>
    <n v="26.19"/>
  </r>
  <r>
    <s v="ZGM-83108-823"/>
    <x v="263"/>
    <x v="292"/>
    <s v="E-L-1"/>
    <n v="1"/>
    <x v="292"/>
    <s v="pbrydell8m@bloglovin.com"/>
    <x v="1"/>
    <x v="1"/>
    <x v="1"/>
    <s v="Exc"/>
    <x v="1"/>
    <s v="L"/>
    <x v="0"/>
    <n v="14.85"/>
    <n v="14.85"/>
  </r>
  <r>
    <s v="JBP-78754-392"/>
    <x v="212"/>
    <x v="286"/>
    <s v="E-M-2.5"/>
    <n v="6"/>
    <x v="286"/>
    <s v="crushe8n@about.me"/>
    <x v="0"/>
    <x v="0"/>
    <x v="1"/>
    <s v="Exc"/>
    <x v="0"/>
    <s v="M"/>
    <x v="2"/>
    <n v="31.624999999999996"/>
    <n v="189.74999999999997"/>
  </r>
  <r>
    <s v="RNH-54912-747"/>
    <x v="187"/>
    <x v="293"/>
    <s v="R-M-0.5"/>
    <n v="1"/>
    <x v="293"/>
    <s v="nleethem8o@mac.com"/>
    <x v="0"/>
    <x v="0"/>
    <x v="0"/>
    <s v="Rob"/>
    <x v="0"/>
    <s v="M"/>
    <x v="1"/>
    <n v="5.97"/>
    <n v="5.97"/>
  </r>
  <r>
    <s v="JDS-33440-914"/>
    <x v="248"/>
    <x v="294"/>
    <s v="R-M-1"/>
    <n v="3"/>
    <x v="294"/>
    <s v="anesfield8p@people.com.cn"/>
    <x v="0"/>
    <x v="2"/>
    <x v="0"/>
    <s v="Rob"/>
    <x v="0"/>
    <s v="M"/>
    <x v="0"/>
    <n v="9.9499999999999993"/>
    <n v="29.849999999999998"/>
  </r>
  <r>
    <s v="SYX-48878-182"/>
    <x v="264"/>
    <x v="295"/>
    <s v="R-D-1"/>
    <n v="5"/>
    <x v="295"/>
    <s v=""/>
    <x v="1"/>
    <x v="0"/>
    <x v="0"/>
    <s v="Rob"/>
    <x v="2"/>
    <s v="D"/>
    <x v="0"/>
    <n v="8.9499999999999993"/>
    <n v="44.75"/>
  </r>
  <r>
    <s v="ZGD-94763-868"/>
    <x v="265"/>
    <x v="296"/>
    <s v="E-L-2.5"/>
    <n v="1"/>
    <x v="296"/>
    <s v="mbrockway8r@ibm.com"/>
    <x v="0"/>
    <x v="0"/>
    <x v="1"/>
    <s v="Exc"/>
    <x v="1"/>
    <s v="L"/>
    <x v="2"/>
    <n v="34.154999999999994"/>
    <n v="34.154999999999994"/>
  </r>
  <r>
    <s v="CZY-70361-485"/>
    <x v="266"/>
    <x v="297"/>
    <s v="E-L-2.5"/>
    <n v="6"/>
    <x v="297"/>
    <s v="nlush8s@dedecms.com"/>
    <x v="1"/>
    <x v="1"/>
    <x v="1"/>
    <s v="Exc"/>
    <x v="1"/>
    <s v="L"/>
    <x v="2"/>
    <n v="34.154999999999994"/>
    <n v="204.92999999999995"/>
  </r>
  <r>
    <s v="RJR-12175-899"/>
    <x v="267"/>
    <x v="298"/>
    <s v="E-D-0.5"/>
    <n v="3"/>
    <x v="298"/>
    <s v="smcmillian8t@csmonitor.com"/>
    <x v="1"/>
    <x v="0"/>
    <x v="1"/>
    <s v="Exc"/>
    <x v="2"/>
    <s v="D"/>
    <x v="1"/>
    <n v="7.29"/>
    <n v="21.87"/>
  </r>
  <r>
    <s v="ELB-07929-407"/>
    <x v="204"/>
    <x v="299"/>
    <s v="A-M-2.5"/>
    <n v="2"/>
    <x v="299"/>
    <s v="tbennison8u@google.cn"/>
    <x v="0"/>
    <x v="0"/>
    <x v="2"/>
    <s v="Ara"/>
    <x v="0"/>
    <s v="M"/>
    <x v="2"/>
    <n v="25.874999999999996"/>
    <n v="51.749999999999993"/>
  </r>
  <r>
    <s v="UJQ-54441-340"/>
    <x v="268"/>
    <x v="300"/>
    <s v="E-M-0.2"/>
    <n v="2"/>
    <x v="300"/>
    <s v="gtweed8v@yolasite.com"/>
    <x v="0"/>
    <x v="0"/>
    <x v="1"/>
    <s v="Exc"/>
    <x v="0"/>
    <s v="M"/>
    <x v="3"/>
    <n v="4.125"/>
    <n v="8.25"/>
  </r>
  <r>
    <s v="UJQ-54441-340"/>
    <x v="268"/>
    <x v="300"/>
    <s v="A-L-0.2"/>
    <n v="5"/>
    <x v="300"/>
    <s v="gtweed8v@yolasite.com"/>
    <x v="0"/>
    <x v="0"/>
    <x v="2"/>
    <s v="Ara"/>
    <x v="1"/>
    <s v="L"/>
    <x v="3"/>
    <n v="3.8849999999999998"/>
    <n v="19.424999999999997"/>
  </r>
  <r>
    <s v="OWY-43108-475"/>
    <x v="269"/>
    <x v="301"/>
    <s v="A-M-0.2"/>
    <n v="6"/>
    <x v="301"/>
    <s v="ggoggin8x@wix.com"/>
    <x v="0"/>
    <x v="1"/>
    <x v="2"/>
    <s v="Ara"/>
    <x v="0"/>
    <s v="M"/>
    <x v="3"/>
    <n v="3.375"/>
    <n v="20.25"/>
  </r>
  <r>
    <s v="GNO-91911-159"/>
    <x v="145"/>
    <x v="302"/>
    <s v="L-D-0.5"/>
    <n v="3"/>
    <x v="302"/>
    <s v="sjeyness8y@biglobe.ne.jp"/>
    <x v="1"/>
    <x v="1"/>
    <x v="3"/>
    <s v="Lib"/>
    <x v="2"/>
    <s v="D"/>
    <x v="1"/>
    <n v="7.77"/>
    <n v="23.31"/>
  </r>
  <r>
    <s v="CNY-06284-066"/>
    <x v="270"/>
    <x v="303"/>
    <s v="E-D-0.2"/>
    <n v="5"/>
    <x v="303"/>
    <s v="dbonhome8z@shinystat.com"/>
    <x v="0"/>
    <x v="0"/>
    <x v="1"/>
    <s v="Exc"/>
    <x v="2"/>
    <s v="D"/>
    <x v="3"/>
    <n v="3.645"/>
    <n v="18.225000000000001"/>
  </r>
  <r>
    <s v="OQS-46321-904"/>
    <x v="271"/>
    <x v="304"/>
    <s v="E-M-1"/>
    <n v="1"/>
    <x v="304"/>
    <s v=""/>
    <x v="1"/>
    <x v="0"/>
    <x v="1"/>
    <s v="Exc"/>
    <x v="0"/>
    <s v="M"/>
    <x v="0"/>
    <n v="13.75"/>
    <n v="13.75"/>
  </r>
  <r>
    <s v="IBW-87442-480"/>
    <x v="272"/>
    <x v="305"/>
    <s v="A-L-2.5"/>
    <n v="1"/>
    <x v="305"/>
    <s v="tle91@epa.gov"/>
    <x v="0"/>
    <x v="0"/>
    <x v="2"/>
    <s v="Ara"/>
    <x v="1"/>
    <s v="L"/>
    <x v="2"/>
    <n v="29.784999999999997"/>
    <n v="29.784999999999997"/>
  </r>
  <r>
    <s v="DGZ-82537-477"/>
    <x v="252"/>
    <x v="306"/>
    <s v="R-D-1"/>
    <n v="5"/>
    <x v="306"/>
    <s v=""/>
    <x v="1"/>
    <x v="0"/>
    <x v="0"/>
    <s v="Rob"/>
    <x v="2"/>
    <s v="D"/>
    <x v="0"/>
    <n v="8.9499999999999993"/>
    <n v="44.75"/>
  </r>
  <r>
    <s v="LPS-39089-432"/>
    <x v="273"/>
    <x v="307"/>
    <s v="R-D-1"/>
    <n v="5"/>
    <x v="307"/>
    <s v="balldridge93@yandex.ru"/>
    <x v="0"/>
    <x v="0"/>
    <x v="0"/>
    <s v="Rob"/>
    <x v="2"/>
    <s v="D"/>
    <x v="0"/>
    <n v="8.9499999999999993"/>
    <n v="44.75"/>
  </r>
  <r>
    <s v="MQU-86100-929"/>
    <x v="274"/>
    <x v="308"/>
    <s v="L-L-0.5"/>
    <n v="4"/>
    <x v="308"/>
    <s v=""/>
    <x v="0"/>
    <x v="0"/>
    <x v="3"/>
    <s v="Lib"/>
    <x v="1"/>
    <s v="L"/>
    <x v="1"/>
    <n v="9.51"/>
    <n v="38.04"/>
  </r>
  <r>
    <s v="XUR-14132-391"/>
    <x v="275"/>
    <x v="309"/>
    <s v="R-D-0.5"/>
    <n v="4"/>
    <x v="309"/>
    <s v="lgoodger95@guardian.co.uk"/>
    <x v="0"/>
    <x v="0"/>
    <x v="0"/>
    <s v="Rob"/>
    <x v="2"/>
    <s v="D"/>
    <x v="1"/>
    <n v="5.3699999999999992"/>
    <n v="21.479999999999997"/>
  </r>
  <r>
    <s v="OVI-27064-381"/>
    <x v="276"/>
    <x v="298"/>
    <s v="R-D-0.5"/>
    <n v="3"/>
    <x v="298"/>
    <s v="smcmillian8t@csmonitor.com"/>
    <x v="1"/>
    <x v="0"/>
    <x v="0"/>
    <s v="Rob"/>
    <x v="2"/>
    <s v="D"/>
    <x v="1"/>
    <n v="5.3699999999999992"/>
    <n v="16.11"/>
  </r>
  <r>
    <s v="SHP-17012-870"/>
    <x v="277"/>
    <x v="310"/>
    <s v="R-M-2.5"/>
    <n v="1"/>
    <x v="310"/>
    <s v="cdrewett97@wikipedia.org"/>
    <x v="0"/>
    <x v="0"/>
    <x v="0"/>
    <s v="Rob"/>
    <x v="0"/>
    <s v="M"/>
    <x v="2"/>
    <n v="22.884999999999998"/>
    <n v="22.884999999999998"/>
  </r>
  <r>
    <s v="FDY-03414-903"/>
    <x v="278"/>
    <x v="311"/>
    <s v="A-D-0.5"/>
    <n v="3"/>
    <x v="311"/>
    <s v="qparsons98@blogtalkradio.com"/>
    <x v="0"/>
    <x v="0"/>
    <x v="2"/>
    <s v="Ara"/>
    <x v="2"/>
    <s v="D"/>
    <x v="1"/>
    <n v="5.97"/>
    <n v="17.91"/>
  </r>
  <r>
    <s v="WXT-85291-143"/>
    <x v="279"/>
    <x v="312"/>
    <s v="R-M-0.5"/>
    <n v="4"/>
    <x v="312"/>
    <s v="vceely99@auda.org.au"/>
    <x v="0"/>
    <x v="0"/>
    <x v="0"/>
    <s v="Rob"/>
    <x v="0"/>
    <s v="M"/>
    <x v="1"/>
    <n v="5.97"/>
    <n v="23.88"/>
  </r>
  <r>
    <s v="QNP-18893-547"/>
    <x v="280"/>
    <x v="313"/>
    <s v="R-L-1"/>
    <n v="5"/>
    <x v="313"/>
    <s v=""/>
    <x v="1"/>
    <x v="0"/>
    <x v="0"/>
    <s v="Rob"/>
    <x v="1"/>
    <s v="L"/>
    <x v="0"/>
    <n v="11.95"/>
    <n v="59.75"/>
  </r>
  <r>
    <s v="DOH-92927-530"/>
    <x v="281"/>
    <x v="314"/>
    <s v="L-L-0.2"/>
    <n v="6"/>
    <x v="314"/>
    <s v="cvasiliev9b@discuz.net"/>
    <x v="0"/>
    <x v="0"/>
    <x v="3"/>
    <s v="Lib"/>
    <x v="1"/>
    <s v="L"/>
    <x v="3"/>
    <n v="4.7549999999999999"/>
    <n v="28.53"/>
  </r>
  <r>
    <s v="HGJ-82768-173"/>
    <x v="282"/>
    <x v="315"/>
    <s v="A-M-1"/>
    <n v="4"/>
    <x v="315"/>
    <s v="tomoylan9c@liveinternet.ru"/>
    <x v="1"/>
    <x v="2"/>
    <x v="2"/>
    <s v="Ara"/>
    <x v="0"/>
    <s v="M"/>
    <x v="0"/>
    <n v="11.25"/>
    <n v="45"/>
  </r>
  <r>
    <s v="YPT-95383-088"/>
    <x v="283"/>
    <x v="306"/>
    <s v="E-D-2.5"/>
    <n v="2"/>
    <x v="306"/>
    <s v=""/>
    <x v="1"/>
    <x v="0"/>
    <x v="1"/>
    <s v="Exc"/>
    <x v="2"/>
    <s v="D"/>
    <x v="2"/>
    <n v="27.945"/>
    <n v="55.89"/>
  </r>
  <r>
    <s v="OYH-16533-767"/>
    <x v="284"/>
    <x v="316"/>
    <s v="E-L-1"/>
    <n v="4"/>
    <x v="316"/>
    <s v="wfetherston9e@constantcontact.com"/>
    <x v="1"/>
    <x v="0"/>
    <x v="1"/>
    <s v="Exc"/>
    <x v="1"/>
    <s v="L"/>
    <x v="0"/>
    <n v="14.85"/>
    <n v="59.4"/>
  </r>
  <r>
    <s v="DWW-28642-549"/>
    <x v="285"/>
    <x v="317"/>
    <s v="E-D-0.2"/>
    <n v="2"/>
    <x v="317"/>
    <s v="erasmus9f@techcrunch.com"/>
    <x v="0"/>
    <x v="0"/>
    <x v="1"/>
    <s v="Exc"/>
    <x v="2"/>
    <s v="D"/>
    <x v="3"/>
    <n v="3.645"/>
    <n v="7.29"/>
  </r>
  <r>
    <s v="CGO-79583-871"/>
    <x v="286"/>
    <x v="318"/>
    <s v="E-D-0.5"/>
    <n v="1"/>
    <x v="318"/>
    <s v="wgiorgioni9g@wikipedia.org"/>
    <x v="0"/>
    <x v="0"/>
    <x v="1"/>
    <s v="Exc"/>
    <x v="2"/>
    <s v="D"/>
    <x v="1"/>
    <n v="7.29"/>
    <n v="7.29"/>
  </r>
  <r>
    <s v="TFY-52090-386"/>
    <x v="287"/>
    <x v="319"/>
    <s v="E-L-0.5"/>
    <n v="2"/>
    <x v="319"/>
    <s v="lscargle9h@myspace.com"/>
    <x v="1"/>
    <x v="0"/>
    <x v="1"/>
    <s v="Exc"/>
    <x v="1"/>
    <s v="L"/>
    <x v="1"/>
    <n v="8.91"/>
    <n v="17.82"/>
  </r>
  <r>
    <s v="TFY-52090-386"/>
    <x v="287"/>
    <x v="319"/>
    <s v="L-D-0.5"/>
    <n v="5"/>
    <x v="319"/>
    <s v="lscargle9h@myspace.com"/>
    <x v="1"/>
    <x v="0"/>
    <x v="3"/>
    <s v="Lib"/>
    <x v="2"/>
    <s v="D"/>
    <x v="1"/>
    <n v="7.77"/>
    <n v="38.849999999999994"/>
  </r>
  <r>
    <s v="NYY-73968-094"/>
    <x v="288"/>
    <x v="320"/>
    <s v="R-D-0.5"/>
    <n v="6"/>
    <x v="320"/>
    <s v="nclimance9j@europa.eu"/>
    <x v="1"/>
    <x v="0"/>
    <x v="0"/>
    <s v="Rob"/>
    <x v="2"/>
    <s v="D"/>
    <x v="1"/>
    <n v="5.3699999999999992"/>
    <n v="32.22"/>
  </r>
  <r>
    <s v="QEY-71761-460"/>
    <x v="250"/>
    <x v="321"/>
    <s v="R-M-1"/>
    <n v="2"/>
    <x v="321"/>
    <s v=""/>
    <x v="0"/>
    <x v="1"/>
    <x v="0"/>
    <s v="Rob"/>
    <x v="0"/>
    <s v="M"/>
    <x v="0"/>
    <n v="9.9499999999999993"/>
    <n v="19.899999999999999"/>
  </r>
  <r>
    <s v="GKQ-82603-910"/>
    <x v="289"/>
    <x v="322"/>
    <s v="R-L-1"/>
    <n v="5"/>
    <x v="322"/>
    <s v="asnazle9l@oracle.com"/>
    <x v="1"/>
    <x v="0"/>
    <x v="0"/>
    <s v="Rob"/>
    <x v="1"/>
    <s v="L"/>
    <x v="0"/>
    <n v="11.95"/>
    <n v="59.75"/>
  </r>
  <r>
    <s v="IOB-32673-745"/>
    <x v="290"/>
    <x v="323"/>
    <s v="A-L-0.5"/>
    <n v="3"/>
    <x v="323"/>
    <s v="rworg9m@arstechnica.com"/>
    <x v="0"/>
    <x v="0"/>
    <x v="2"/>
    <s v="Ara"/>
    <x v="1"/>
    <s v="L"/>
    <x v="1"/>
    <n v="7.77"/>
    <n v="23.31"/>
  </r>
  <r>
    <s v="YAU-98893-150"/>
    <x v="291"/>
    <x v="324"/>
    <s v="L-M-1"/>
    <n v="3"/>
    <x v="324"/>
    <s v="ldanes9n@umn.edu"/>
    <x v="1"/>
    <x v="0"/>
    <x v="3"/>
    <s v="Lib"/>
    <x v="0"/>
    <s v="M"/>
    <x v="0"/>
    <n v="14.55"/>
    <n v="43.650000000000006"/>
  </r>
  <r>
    <s v="XNM-14163-951"/>
    <x v="292"/>
    <x v="325"/>
    <s v="E-L-2.5"/>
    <n v="6"/>
    <x v="325"/>
    <s v="skeynd9o@narod.ru"/>
    <x v="1"/>
    <x v="0"/>
    <x v="1"/>
    <s v="Exc"/>
    <x v="1"/>
    <s v="L"/>
    <x v="2"/>
    <n v="34.154999999999994"/>
    <n v="204.92999999999995"/>
  </r>
  <r>
    <s v="JPB-45297-000"/>
    <x v="293"/>
    <x v="326"/>
    <s v="R-L-0.2"/>
    <n v="4"/>
    <x v="326"/>
    <s v="ddaveridge9p@arstechnica.com"/>
    <x v="1"/>
    <x v="0"/>
    <x v="0"/>
    <s v="Rob"/>
    <x v="1"/>
    <s v="L"/>
    <x v="3"/>
    <n v="3.5849999999999995"/>
    <n v="14.339999999999998"/>
  </r>
  <r>
    <s v="MOU-74341-266"/>
    <x v="294"/>
    <x v="327"/>
    <s v="A-D-0.5"/>
    <n v="4"/>
    <x v="327"/>
    <s v="jawdry9q@utexas.edu"/>
    <x v="1"/>
    <x v="0"/>
    <x v="2"/>
    <s v="Ara"/>
    <x v="2"/>
    <s v="D"/>
    <x v="1"/>
    <n v="5.97"/>
    <n v="23.88"/>
  </r>
  <r>
    <s v="DHJ-87461-571"/>
    <x v="295"/>
    <x v="328"/>
    <s v="A-M-1"/>
    <n v="2"/>
    <x v="328"/>
    <s v="eryles9r@fastcompany.com"/>
    <x v="1"/>
    <x v="0"/>
    <x v="2"/>
    <s v="Ara"/>
    <x v="0"/>
    <s v="M"/>
    <x v="0"/>
    <n v="11.25"/>
    <n v="22.5"/>
  </r>
  <r>
    <s v="DKM-97676-850"/>
    <x v="296"/>
    <x v="306"/>
    <s v="E-D-0.5"/>
    <n v="5"/>
    <x v="306"/>
    <s v=""/>
    <x v="1"/>
    <x v="0"/>
    <x v="1"/>
    <s v="Exc"/>
    <x v="2"/>
    <s v="D"/>
    <x v="1"/>
    <n v="7.29"/>
    <n v="36.450000000000003"/>
  </r>
  <r>
    <s v="UEB-09112-118"/>
    <x v="297"/>
    <x v="329"/>
    <s v="A-M-0.5"/>
    <n v="4"/>
    <x v="329"/>
    <s v=""/>
    <x v="0"/>
    <x v="0"/>
    <x v="2"/>
    <s v="Ara"/>
    <x v="0"/>
    <s v="M"/>
    <x v="1"/>
    <n v="6.75"/>
    <n v="27"/>
  </r>
  <r>
    <s v="ORZ-67699-748"/>
    <x v="298"/>
    <x v="330"/>
    <s v="A-M-2.5"/>
    <n v="6"/>
    <x v="330"/>
    <s v="jcaldicott9u@usda.gov"/>
    <x v="1"/>
    <x v="0"/>
    <x v="2"/>
    <s v="Ara"/>
    <x v="0"/>
    <s v="M"/>
    <x v="2"/>
    <n v="25.874999999999996"/>
    <n v="155.24999999999997"/>
  </r>
  <r>
    <s v="JXP-28398-485"/>
    <x v="299"/>
    <x v="331"/>
    <s v="A-D-2.5"/>
    <n v="5"/>
    <x v="331"/>
    <s v="mvedmore9v@a8.net"/>
    <x v="0"/>
    <x v="0"/>
    <x v="2"/>
    <s v="Ara"/>
    <x v="2"/>
    <s v="D"/>
    <x v="2"/>
    <n v="22.884999999999998"/>
    <n v="114.42499999999998"/>
  </r>
  <r>
    <s v="WWH-92259-198"/>
    <x v="300"/>
    <x v="332"/>
    <s v="L-D-1"/>
    <n v="4"/>
    <x v="332"/>
    <s v="wromao9w@chronoengine.com"/>
    <x v="0"/>
    <x v="0"/>
    <x v="3"/>
    <s v="Lib"/>
    <x v="2"/>
    <s v="D"/>
    <x v="0"/>
    <n v="12.95"/>
    <n v="51.8"/>
  </r>
  <r>
    <s v="FLR-82914-153"/>
    <x v="301"/>
    <x v="333"/>
    <s v="A-M-2.5"/>
    <n v="6"/>
    <x v="333"/>
    <s v=""/>
    <x v="1"/>
    <x v="0"/>
    <x v="2"/>
    <s v="Ara"/>
    <x v="0"/>
    <s v="M"/>
    <x v="2"/>
    <n v="25.874999999999996"/>
    <n v="155.24999999999997"/>
  </r>
  <r>
    <s v="AMB-93600-000"/>
    <x v="302"/>
    <x v="334"/>
    <s v="A-L-2.5"/>
    <n v="1"/>
    <x v="334"/>
    <s v="tcotmore9y@amazonaws.com"/>
    <x v="1"/>
    <x v="0"/>
    <x v="2"/>
    <s v="Ara"/>
    <x v="1"/>
    <s v="L"/>
    <x v="2"/>
    <n v="29.784999999999997"/>
    <n v="29.784999999999997"/>
  </r>
  <r>
    <s v="FEP-36895-658"/>
    <x v="303"/>
    <x v="335"/>
    <s v="R-L-0.2"/>
    <n v="6"/>
    <x v="335"/>
    <s v="yskipsey9z@spotify.com"/>
    <x v="1"/>
    <x v="2"/>
    <x v="0"/>
    <s v="Rob"/>
    <x v="1"/>
    <s v="L"/>
    <x v="3"/>
    <n v="3.5849999999999995"/>
    <n v="21.509999999999998"/>
  </r>
  <r>
    <s v="RXW-91413-276"/>
    <x v="304"/>
    <x v="336"/>
    <s v="R-D-2.5"/>
    <n v="2"/>
    <x v="336"/>
    <s v="ncorpsa0@gmpg.org"/>
    <x v="1"/>
    <x v="0"/>
    <x v="0"/>
    <s v="Rob"/>
    <x v="2"/>
    <s v="D"/>
    <x v="2"/>
    <n v="20.584999999999997"/>
    <n v="41.169999999999995"/>
  </r>
  <r>
    <s v="RXW-91413-276"/>
    <x v="304"/>
    <x v="336"/>
    <s v="R-M-0.5"/>
    <n v="1"/>
    <x v="336"/>
    <s v="ncorpsa0@gmpg.org"/>
    <x v="1"/>
    <x v="0"/>
    <x v="0"/>
    <s v="Rob"/>
    <x v="0"/>
    <s v="M"/>
    <x v="1"/>
    <n v="5.97"/>
    <n v="5.97"/>
  </r>
  <r>
    <s v="SDB-77492-188"/>
    <x v="305"/>
    <x v="337"/>
    <s v="E-L-1"/>
    <n v="5"/>
    <x v="337"/>
    <s v="fbabbera2@stanford.edu"/>
    <x v="0"/>
    <x v="0"/>
    <x v="1"/>
    <s v="Exc"/>
    <x v="1"/>
    <s v="L"/>
    <x v="0"/>
    <n v="14.85"/>
    <n v="74.25"/>
  </r>
  <r>
    <s v="RZN-65182-395"/>
    <x v="196"/>
    <x v="338"/>
    <s v="L-M-1"/>
    <n v="6"/>
    <x v="338"/>
    <s v="kloxtona3@opensource.org"/>
    <x v="1"/>
    <x v="0"/>
    <x v="3"/>
    <s v="Lib"/>
    <x v="0"/>
    <s v="M"/>
    <x v="0"/>
    <n v="14.55"/>
    <n v="87.300000000000011"/>
  </r>
  <r>
    <s v="HDQ-86094-507"/>
    <x v="110"/>
    <x v="339"/>
    <s v="E-D-1"/>
    <n v="6"/>
    <x v="339"/>
    <s v="ptoffula4@posterous.com"/>
    <x v="0"/>
    <x v="0"/>
    <x v="1"/>
    <s v="Exc"/>
    <x v="2"/>
    <s v="D"/>
    <x v="0"/>
    <n v="12.15"/>
    <n v="72.900000000000006"/>
  </r>
  <r>
    <s v="YXO-79631-417"/>
    <x v="24"/>
    <x v="340"/>
    <s v="L-D-0.5"/>
    <n v="1"/>
    <x v="340"/>
    <s v="cgwinnetta5@behance.net"/>
    <x v="1"/>
    <x v="0"/>
    <x v="3"/>
    <s v="Lib"/>
    <x v="2"/>
    <s v="D"/>
    <x v="1"/>
    <n v="7.77"/>
    <n v="7.77"/>
  </r>
  <r>
    <s v="SNF-57032-096"/>
    <x v="306"/>
    <x v="341"/>
    <s v="E-D-0.5"/>
    <n v="6"/>
    <x v="341"/>
    <s v=""/>
    <x v="1"/>
    <x v="0"/>
    <x v="1"/>
    <s v="Exc"/>
    <x v="2"/>
    <s v="D"/>
    <x v="1"/>
    <n v="7.29"/>
    <n v="43.74"/>
  </r>
  <r>
    <s v="DGL-29648-995"/>
    <x v="307"/>
    <x v="342"/>
    <s v="L-M-0.2"/>
    <n v="2"/>
    <x v="342"/>
    <s v=""/>
    <x v="0"/>
    <x v="0"/>
    <x v="3"/>
    <s v="Lib"/>
    <x v="0"/>
    <s v="M"/>
    <x v="3"/>
    <n v="4.3650000000000002"/>
    <n v="8.73"/>
  </r>
  <r>
    <s v="GPU-65651-504"/>
    <x v="308"/>
    <x v="343"/>
    <s v="E-M-2.5"/>
    <n v="2"/>
    <x v="343"/>
    <s v="lflaoniera8@wordpress.org"/>
    <x v="1"/>
    <x v="0"/>
    <x v="1"/>
    <s v="Exc"/>
    <x v="0"/>
    <s v="M"/>
    <x v="2"/>
    <n v="31.624999999999996"/>
    <n v="63.249999999999993"/>
  </r>
  <r>
    <s v="OJU-34452-896"/>
    <x v="309"/>
    <x v="344"/>
    <s v="E-L-0.5"/>
    <n v="1"/>
    <x v="344"/>
    <s v=""/>
    <x v="0"/>
    <x v="0"/>
    <x v="1"/>
    <s v="Exc"/>
    <x v="1"/>
    <s v="L"/>
    <x v="1"/>
    <n v="8.91"/>
    <n v="8.91"/>
  </r>
  <r>
    <s v="GZS-50547-887"/>
    <x v="310"/>
    <x v="345"/>
    <s v="E-D-1"/>
    <n v="2"/>
    <x v="345"/>
    <s v="ccatchesideaa@macromedia.com"/>
    <x v="0"/>
    <x v="0"/>
    <x v="1"/>
    <s v="Exc"/>
    <x v="2"/>
    <s v="D"/>
    <x v="0"/>
    <n v="12.15"/>
    <n v="24.3"/>
  </r>
  <r>
    <s v="ESR-54041-053"/>
    <x v="311"/>
    <x v="346"/>
    <s v="A-L-0.5"/>
    <n v="6"/>
    <x v="346"/>
    <s v="cgibbonsonab@accuweather.com"/>
    <x v="0"/>
    <x v="0"/>
    <x v="2"/>
    <s v="Ara"/>
    <x v="1"/>
    <s v="L"/>
    <x v="1"/>
    <n v="7.77"/>
    <n v="46.62"/>
  </r>
  <r>
    <s v="OGD-10781-526"/>
    <x v="132"/>
    <x v="347"/>
    <s v="R-L-0.5"/>
    <n v="6"/>
    <x v="347"/>
    <s v="tfarraac@behance.net"/>
    <x v="1"/>
    <x v="0"/>
    <x v="0"/>
    <s v="Rob"/>
    <x v="1"/>
    <s v="L"/>
    <x v="1"/>
    <n v="7.169999999999999"/>
    <n v="43.019999999999996"/>
  </r>
  <r>
    <s v="FVH-29271-315"/>
    <x v="312"/>
    <x v="348"/>
    <s v="A-D-0.5"/>
    <n v="3"/>
    <x v="348"/>
    <s v=""/>
    <x v="0"/>
    <x v="1"/>
    <x v="2"/>
    <s v="Ara"/>
    <x v="2"/>
    <s v="D"/>
    <x v="1"/>
    <n v="5.97"/>
    <n v="17.91"/>
  </r>
  <r>
    <s v="BNZ-20544-633"/>
    <x v="313"/>
    <x v="349"/>
    <s v="L-L-0.5"/>
    <n v="4"/>
    <x v="349"/>
    <s v="gbamfieldae@yellowpages.com"/>
    <x v="0"/>
    <x v="0"/>
    <x v="3"/>
    <s v="Lib"/>
    <x v="1"/>
    <s v="L"/>
    <x v="1"/>
    <n v="9.51"/>
    <n v="38.04"/>
  </r>
  <r>
    <s v="FUX-85791-078"/>
    <x v="156"/>
    <x v="350"/>
    <s v="A-M-0.2"/>
    <n v="2"/>
    <x v="350"/>
    <s v="whollingdaleaf@about.me"/>
    <x v="0"/>
    <x v="0"/>
    <x v="2"/>
    <s v="Ara"/>
    <x v="0"/>
    <s v="M"/>
    <x v="3"/>
    <n v="3.375"/>
    <n v="6.75"/>
  </r>
  <r>
    <s v="YXP-20078-116"/>
    <x v="314"/>
    <x v="351"/>
    <s v="R-M-0.5"/>
    <n v="1"/>
    <x v="351"/>
    <s v="jdeag@xrea.com"/>
    <x v="0"/>
    <x v="0"/>
    <x v="0"/>
    <s v="Rob"/>
    <x v="0"/>
    <s v="M"/>
    <x v="1"/>
    <n v="5.97"/>
    <n v="5.97"/>
  </r>
  <r>
    <s v="VQV-59984-866"/>
    <x v="315"/>
    <x v="352"/>
    <s v="R-D-0.2"/>
    <n v="3"/>
    <x v="352"/>
    <s v="vskulletah@tinyurl.com"/>
    <x v="1"/>
    <x v="1"/>
    <x v="0"/>
    <s v="Rob"/>
    <x v="2"/>
    <s v="D"/>
    <x v="3"/>
    <n v="2.6849999999999996"/>
    <n v="8.0549999999999997"/>
  </r>
  <r>
    <s v="JEH-37276-048"/>
    <x v="316"/>
    <x v="353"/>
    <s v="A-L-0.5"/>
    <n v="3"/>
    <x v="353"/>
    <s v="jrudeforthai@wunderground.com"/>
    <x v="0"/>
    <x v="1"/>
    <x v="2"/>
    <s v="Ara"/>
    <x v="1"/>
    <s v="L"/>
    <x v="1"/>
    <n v="7.77"/>
    <n v="23.31"/>
  </r>
  <r>
    <s v="VYD-28555-589"/>
    <x v="317"/>
    <x v="354"/>
    <s v="R-L-0.5"/>
    <n v="6"/>
    <x v="354"/>
    <s v="atomaszewskiaj@answers.com"/>
    <x v="0"/>
    <x v="2"/>
    <x v="0"/>
    <s v="Rob"/>
    <x v="1"/>
    <s v="L"/>
    <x v="1"/>
    <n v="7.169999999999999"/>
    <n v="43.019999999999996"/>
  </r>
  <r>
    <s v="WUG-76466-650"/>
    <x v="318"/>
    <x v="306"/>
    <s v="L-D-0.5"/>
    <n v="3"/>
    <x v="306"/>
    <s v=""/>
    <x v="1"/>
    <x v="0"/>
    <x v="3"/>
    <s v="Lib"/>
    <x v="2"/>
    <s v="D"/>
    <x v="1"/>
    <n v="7.77"/>
    <n v="23.31"/>
  </r>
  <r>
    <s v="RJV-08261-583"/>
    <x v="182"/>
    <x v="355"/>
    <s v="A-D-0.2"/>
    <n v="5"/>
    <x v="355"/>
    <s v="pbessal@qq.com"/>
    <x v="0"/>
    <x v="0"/>
    <x v="2"/>
    <s v="Ara"/>
    <x v="2"/>
    <s v="D"/>
    <x v="3"/>
    <n v="2.9849999999999999"/>
    <n v="14.924999999999999"/>
  </r>
  <r>
    <s v="PMR-56062-609"/>
    <x v="319"/>
    <x v="356"/>
    <s v="E-D-0.5"/>
    <n v="3"/>
    <x v="356"/>
    <s v="ewindressam@marketwatch.com"/>
    <x v="1"/>
    <x v="0"/>
    <x v="1"/>
    <s v="Exc"/>
    <x v="2"/>
    <s v="D"/>
    <x v="1"/>
    <n v="7.29"/>
    <n v="21.87"/>
  </r>
  <r>
    <s v="XLD-12920-505"/>
    <x v="320"/>
    <x v="357"/>
    <s v="E-L-0.5"/>
    <n v="6"/>
    <x v="357"/>
    <s v=""/>
    <x v="0"/>
    <x v="0"/>
    <x v="1"/>
    <s v="Exc"/>
    <x v="1"/>
    <s v="L"/>
    <x v="1"/>
    <n v="8.91"/>
    <n v="53.46"/>
  </r>
  <r>
    <s v="UBW-50312-037"/>
    <x v="321"/>
    <x v="358"/>
    <s v="A-L-2.5"/>
    <n v="4"/>
    <x v="358"/>
    <s v=""/>
    <x v="1"/>
    <x v="0"/>
    <x v="2"/>
    <s v="Ara"/>
    <x v="1"/>
    <s v="L"/>
    <x v="2"/>
    <n v="29.784999999999997"/>
    <n v="119.13999999999999"/>
  </r>
  <r>
    <s v="QAW-05889-019"/>
    <x v="322"/>
    <x v="359"/>
    <s v="L-M-0.5"/>
    <n v="5"/>
    <x v="359"/>
    <s v="vbaumadierap@google.cn"/>
    <x v="0"/>
    <x v="0"/>
    <x v="3"/>
    <s v="Lib"/>
    <x v="0"/>
    <s v="M"/>
    <x v="1"/>
    <n v="8.73"/>
    <n v="43.650000000000006"/>
  </r>
  <r>
    <s v="EPT-12715-397"/>
    <x v="128"/>
    <x v="360"/>
    <s v="A-D-0.2"/>
    <n v="6"/>
    <x v="360"/>
    <s v=""/>
    <x v="0"/>
    <x v="0"/>
    <x v="2"/>
    <s v="Ara"/>
    <x v="2"/>
    <s v="D"/>
    <x v="3"/>
    <n v="2.9849999999999999"/>
    <n v="17.91"/>
  </r>
  <r>
    <s v="DHT-93810-053"/>
    <x v="323"/>
    <x v="361"/>
    <s v="E-L-1"/>
    <n v="5"/>
    <x v="361"/>
    <s v="sweldsar@wired.com"/>
    <x v="0"/>
    <x v="0"/>
    <x v="1"/>
    <s v="Exc"/>
    <x v="1"/>
    <s v="L"/>
    <x v="0"/>
    <n v="14.85"/>
    <n v="74.25"/>
  </r>
  <r>
    <s v="DMY-96037-963"/>
    <x v="324"/>
    <x v="362"/>
    <s v="L-D-0.2"/>
    <n v="3"/>
    <x v="362"/>
    <s v="msarvaras@artisteer.com"/>
    <x v="0"/>
    <x v="0"/>
    <x v="3"/>
    <s v="Lib"/>
    <x v="2"/>
    <s v="D"/>
    <x v="3"/>
    <n v="3.8849999999999998"/>
    <n v="11.654999999999999"/>
  </r>
  <r>
    <s v="MBM-55936-917"/>
    <x v="325"/>
    <x v="363"/>
    <s v="L-D-0.5"/>
    <n v="3"/>
    <x v="363"/>
    <s v="ahavickat@nsw.gov.au"/>
    <x v="0"/>
    <x v="0"/>
    <x v="3"/>
    <s v="Lib"/>
    <x v="2"/>
    <s v="D"/>
    <x v="1"/>
    <n v="7.77"/>
    <n v="23.31"/>
  </r>
  <r>
    <s v="TPA-93614-840"/>
    <x v="326"/>
    <x v="364"/>
    <s v="E-D-0.5"/>
    <n v="2"/>
    <x v="364"/>
    <s v="sdivinyau@ask.com"/>
    <x v="0"/>
    <x v="0"/>
    <x v="1"/>
    <s v="Exc"/>
    <x v="2"/>
    <s v="D"/>
    <x v="1"/>
    <n v="7.29"/>
    <n v="14.58"/>
  </r>
  <r>
    <s v="WDM-77521-710"/>
    <x v="327"/>
    <x v="365"/>
    <s v="A-M-0.5"/>
    <n v="2"/>
    <x v="365"/>
    <s v="inorquoyav@businessweek.com"/>
    <x v="1"/>
    <x v="0"/>
    <x v="2"/>
    <s v="Ara"/>
    <x v="0"/>
    <s v="M"/>
    <x v="1"/>
    <n v="6.75"/>
    <n v="13.5"/>
  </r>
  <r>
    <s v="EIP-19142-462"/>
    <x v="328"/>
    <x v="366"/>
    <s v="E-L-1"/>
    <n v="6"/>
    <x v="366"/>
    <s v="aiddisonaw@usa.gov"/>
    <x v="1"/>
    <x v="0"/>
    <x v="1"/>
    <s v="Exc"/>
    <x v="1"/>
    <s v="L"/>
    <x v="0"/>
    <n v="14.85"/>
    <n v="89.1"/>
  </r>
  <r>
    <s v="EIP-19142-462"/>
    <x v="328"/>
    <x v="366"/>
    <s v="A-L-0.2"/>
    <n v="1"/>
    <x v="366"/>
    <s v="aiddisonaw@usa.gov"/>
    <x v="1"/>
    <x v="0"/>
    <x v="2"/>
    <s v="Ara"/>
    <x v="1"/>
    <s v="L"/>
    <x v="3"/>
    <n v="3.8849999999999998"/>
    <n v="3.8849999999999998"/>
  </r>
  <r>
    <s v="ZZL-76364-387"/>
    <x v="128"/>
    <x v="367"/>
    <s v="R-L-2.5"/>
    <n v="4"/>
    <x v="367"/>
    <s v="rlongfielday@bluehost.com"/>
    <x v="1"/>
    <x v="0"/>
    <x v="0"/>
    <s v="Rob"/>
    <x v="1"/>
    <s v="L"/>
    <x v="2"/>
    <n v="27.484999999999996"/>
    <n v="109.93999999999998"/>
  </r>
  <r>
    <s v="GMF-18638-786"/>
    <x v="329"/>
    <x v="368"/>
    <s v="L-D-0.5"/>
    <n v="6"/>
    <x v="368"/>
    <s v="gkislingburyaz@samsung.com"/>
    <x v="0"/>
    <x v="0"/>
    <x v="3"/>
    <s v="Lib"/>
    <x v="2"/>
    <s v="D"/>
    <x v="1"/>
    <n v="7.77"/>
    <n v="46.62"/>
  </r>
  <r>
    <s v="TDJ-20844-787"/>
    <x v="330"/>
    <x v="369"/>
    <s v="A-L-0.5"/>
    <n v="5"/>
    <x v="369"/>
    <s v="xgibbonsb0@artisteer.com"/>
    <x v="1"/>
    <x v="0"/>
    <x v="2"/>
    <s v="Ara"/>
    <x v="1"/>
    <s v="L"/>
    <x v="1"/>
    <n v="7.77"/>
    <n v="38.849999999999994"/>
  </r>
  <r>
    <s v="BWK-39400-446"/>
    <x v="331"/>
    <x v="370"/>
    <s v="L-D-0.5"/>
    <n v="4"/>
    <x v="370"/>
    <s v="fparresb1@imageshack.us"/>
    <x v="0"/>
    <x v="0"/>
    <x v="3"/>
    <s v="Lib"/>
    <x v="2"/>
    <s v="D"/>
    <x v="1"/>
    <n v="7.77"/>
    <n v="31.08"/>
  </r>
  <r>
    <s v="LCB-02099-995"/>
    <x v="332"/>
    <x v="371"/>
    <s v="A-D-0.2"/>
    <n v="6"/>
    <x v="371"/>
    <s v="gsibrayb2@wsj.com"/>
    <x v="0"/>
    <x v="0"/>
    <x v="2"/>
    <s v="Ara"/>
    <x v="2"/>
    <s v="D"/>
    <x v="3"/>
    <n v="2.9849999999999999"/>
    <n v="17.91"/>
  </r>
  <r>
    <s v="UBA-43678-174"/>
    <x v="333"/>
    <x v="372"/>
    <s v="E-D-2.5"/>
    <n v="6"/>
    <x v="372"/>
    <s v="ihotchkinb3@mit.edu"/>
    <x v="1"/>
    <x v="2"/>
    <x v="1"/>
    <s v="Exc"/>
    <x v="2"/>
    <s v="D"/>
    <x v="2"/>
    <n v="27.945"/>
    <n v="167.67000000000002"/>
  </r>
  <r>
    <s v="UDH-24280-432"/>
    <x v="334"/>
    <x v="373"/>
    <s v="L-L-1"/>
    <n v="4"/>
    <x v="373"/>
    <s v="nbroadberrieb4@gnu.org"/>
    <x v="1"/>
    <x v="0"/>
    <x v="3"/>
    <s v="Lib"/>
    <x v="1"/>
    <s v="L"/>
    <x v="0"/>
    <n v="15.85"/>
    <n v="63.4"/>
  </r>
  <r>
    <s v="IDQ-20193-502"/>
    <x v="335"/>
    <x v="374"/>
    <s v="L-M-0.2"/>
    <n v="2"/>
    <x v="374"/>
    <s v="rpithcockb5@yellowbook.com"/>
    <x v="0"/>
    <x v="0"/>
    <x v="3"/>
    <s v="Lib"/>
    <x v="0"/>
    <s v="M"/>
    <x v="3"/>
    <n v="4.3650000000000002"/>
    <n v="8.73"/>
  </r>
  <r>
    <s v="DJG-14442-608"/>
    <x v="336"/>
    <x v="375"/>
    <s v="R-D-1"/>
    <n v="3"/>
    <x v="375"/>
    <s v="gcroysdaleb6@nih.gov"/>
    <x v="0"/>
    <x v="0"/>
    <x v="0"/>
    <s v="Rob"/>
    <x v="2"/>
    <s v="D"/>
    <x v="0"/>
    <n v="8.9499999999999993"/>
    <n v="26.849999999999998"/>
  </r>
  <r>
    <s v="DWB-61381-370"/>
    <x v="337"/>
    <x v="376"/>
    <s v="L-L-0.2"/>
    <n v="2"/>
    <x v="376"/>
    <s v="bgozzettb7@github.com"/>
    <x v="1"/>
    <x v="0"/>
    <x v="3"/>
    <s v="Lib"/>
    <x v="1"/>
    <s v="L"/>
    <x v="3"/>
    <n v="4.7549999999999999"/>
    <n v="9.51"/>
  </r>
  <r>
    <s v="FRD-17347-990"/>
    <x v="80"/>
    <x v="377"/>
    <s v="A-D-1"/>
    <n v="4"/>
    <x v="377"/>
    <s v="tcraggsb8@house.gov"/>
    <x v="1"/>
    <x v="1"/>
    <x v="2"/>
    <s v="Ara"/>
    <x v="2"/>
    <s v="D"/>
    <x v="0"/>
    <n v="9.9499999999999993"/>
    <n v="39.799999999999997"/>
  </r>
  <r>
    <s v="YPP-27450-525"/>
    <x v="338"/>
    <x v="378"/>
    <s v="E-M-0.5"/>
    <n v="3"/>
    <x v="378"/>
    <s v="lcullrfordb9@xing.com"/>
    <x v="0"/>
    <x v="0"/>
    <x v="1"/>
    <s v="Exc"/>
    <x v="0"/>
    <s v="M"/>
    <x v="1"/>
    <n v="8.25"/>
    <n v="24.75"/>
  </r>
  <r>
    <s v="EFC-39577-424"/>
    <x v="339"/>
    <x v="379"/>
    <s v="E-M-1"/>
    <n v="5"/>
    <x v="379"/>
    <s v="arizonba@xing.com"/>
    <x v="0"/>
    <x v="0"/>
    <x v="1"/>
    <s v="Exc"/>
    <x v="0"/>
    <s v="M"/>
    <x v="0"/>
    <n v="13.75"/>
    <n v="68.75"/>
  </r>
  <r>
    <s v="LAW-80062-016"/>
    <x v="340"/>
    <x v="380"/>
    <s v="E-M-0.5"/>
    <n v="6"/>
    <x v="380"/>
    <s v=""/>
    <x v="1"/>
    <x v="1"/>
    <x v="1"/>
    <s v="Exc"/>
    <x v="0"/>
    <s v="M"/>
    <x v="1"/>
    <n v="8.25"/>
    <n v="49.5"/>
  </r>
  <r>
    <s v="WKL-27981-758"/>
    <x v="177"/>
    <x v="381"/>
    <s v="A-M-2.5"/>
    <n v="2"/>
    <x v="381"/>
    <s v="fmiellbc@spiegel.de"/>
    <x v="0"/>
    <x v="0"/>
    <x v="2"/>
    <s v="Ara"/>
    <x v="0"/>
    <s v="M"/>
    <x v="2"/>
    <n v="25.874999999999996"/>
    <n v="51.749999999999993"/>
  </r>
  <r>
    <s v="VRT-39834-265"/>
    <x v="341"/>
    <x v="382"/>
    <s v="L-L-1"/>
    <n v="3"/>
    <x v="382"/>
    <s v=""/>
    <x v="0"/>
    <x v="1"/>
    <x v="3"/>
    <s v="Lib"/>
    <x v="1"/>
    <s v="L"/>
    <x v="0"/>
    <n v="15.85"/>
    <n v="47.55"/>
  </r>
  <r>
    <s v="QTC-71005-730"/>
    <x v="342"/>
    <x v="383"/>
    <s v="A-L-0.2"/>
    <n v="4"/>
    <x v="383"/>
    <s v=""/>
    <x v="1"/>
    <x v="0"/>
    <x v="2"/>
    <s v="Ara"/>
    <x v="1"/>
    <s v="L"/>
    <x v="3"/>
    <n v="3.8849999999999998"/>
    <n v="15.54"/>
  </r>
  <r>
    <s v="TNX-09857-717"/>
    <x v="343"/>
    <x v="384"/>
    <s v="L-M-1"/>
    <n v="6"/>
    <x v="384"/>
    <s v=""/>
    <x v="0"/>
    <x v="0"/>
    <x v="3"/>
    <s v="Lib"/>
    <x v="0"/>
    <s v="M"/>
    <x v="0"/>
    <n v="14.55"/>
    <n v="87.300000000000011"/>
  </r>
  <r>
    <s v="JZV-43874-185"/>
    <x v="344"/>
    <x v="385"/>
    <s v="A-M-1"/>
    <n v="5"/>
    <x v="385"/>
    <s v=""/>
    <x v="0"/>
    <x v="0"/>
    <x v="2"/>
    <s v="Ara"/>
    <x v="0"/>
    <s v="M"/>
    <x v="0"/>
    <n v="11.25"/>
    <n v="56.25"/>
  </r>
  <r>
    <s v="ICF-17486-106"/>
    <x v="47"/>
    <x v="386"/>
    <s v="L-L-2.5"/>
    <n v="1"/>
    <x v="386"/>
    <s v="wspringallbh@jugem.jp"/>
    <x v="0"/>
    <x v="0"/>
    <x v="3"/>
    <s v="Lib"/>
    <x v="1"/>
    <s v="L"/>
    <x v="2"/>
    <n v="36.454999999999998"/>
    <n v="36.454999999999998"/>
  </r>
  <r>
    <s v="BMK-49520-383"/>
    <x v="345"/>
    <x v="387"/>
    <s v="R-L-0.2"/>
    <n v="3"/>
    <x v="387"/>
    <s v=""/>
    <x v="0"/>
    <x v="0"/>
    <x v="0"/>
    <s v="Rob"/>
    <x v="1"/>
    <s v="L"/>
    <x v="3"/>
    <n v="3.5849999999999995"/>
    <n v="10.754999999999999"/>
  </r>
  <r>
    <s v="HTS-15020-632"/>
    <x v="169"/>
    <x v="388"/>
    <s v="R-M-0.2"/>
    <n v="3"/>
    <x v="388"/>
    <s v="ghawkyensbj@census.gov"/>
    <x v="1"/>
    <x v="0"/>
    <x v="0"/>
    <s v="Rob"/>
    <x v="0"/>
    <s v="M"/>
    <x v="3"/>
    <n v="2.9849999999999999"/>
    <n v="8.9550000000000001"/>
  </r>
  <r>
    <s v="YLE-18247-749"/>
    <x v="346"/>
    <x v="389"/>
    <s v="A-L-0.5"/>
    <n v="3"/>
    <x v="389"/>
    <s v=""/>
    <x v="0"/>
    <x v="0"/>
    <x v="2"/>
    <s v="Ara"/>
    <x v="1"/>
    <s v="L"/>
    <x v="1"/>
    <n v="7.77"/>
    <n v="23.31"/>
  </r>
  <r>
    <s v="KJJ-12573-591"/>
    <x v="347"/>
    <x v="390"/>
    <s v="A-L-2.5"/>
    <n v="1"/>
    <x v="390"/>
    <s v=""/>
    <x v="0"/>
    <x v="0"/>
    <x v="2"/>
    <s v="Ara"/>
    <x v="1"/>
    <s v="L"/>
    <x v="2"/>
    <n v="29.784999999999997"/>
    <n v="29.784999999999997"/>
  </r>
  <r>
    <s v="RGU-43561-950"/>
    <x v="348"/>
    <x v="391"/>
    <s v="A-L-2.5"/>
    <n v="5"/>
    <x v="391"/>
    <s v="bmcgilvrabm@so-net.ne.jp"/>
    <x v="0"/>
    <x v="0"/>
    <x v="2"/>
    <s v="Ara"/>
    <x v="1"/>
    <s v="L"/>
    <x v="2"/>
    <n v="29.784999999999997"/>
    <n v="148.92499999999998"/>
  </r>
  <r>
    <s v="JSN-73975-443"/>
    <x v="349"/>
    <x v="392"/>
    <s v="L-M-0.5"/>
    <n v="1"/>
    <x v="392"/>
    <s v="adanzeybn@github.com"/>
    <x v="0"/>
    <x v="0"/>
    <x v="3"/>
    <s v="Lib"/>
    <x v="0"/>
    <s v="M"/>
    <x v="1"/>
    <n v="8.73"/>
    <n v="8.73"/>
  </r>
  <r>
    <s v="WNR-71736-993"/>
    <x v="350"/>
    <x v="347"/>
    <s v="L-D-0.5"/>
    <n v="4"/>
    <x v="347"/>
    <s v="tfarraac@behance.net"/>
    <x v="1"/>
    <x v="0"/>
    <x v="3"/>
    <s v="Lib"/>
    <x v="2"/>
    <s v="D"/>
    <x v="1"/>
    <n v="7.77"/>
    <n v="31.08"/>
  </r>
  <r>
    <s v="WNR-71736-993"/>
    <x v="350"/>
    <x v="347"/>
    <s v="A-D-2.5"/>
    <n v="6"/>
    <x v="347"/>
    <s v="tfarraac@behance.net"/>
    <x v="1"/>
    <x v="0"/>
    <x v="2"/>
    <s v="Ara"/>
    <x v="2"/>
    <s v="D"/>
    <x v="2"/>
    <n v="22.884999999999998"/>
    <n v="137.31"/>
  </r>
  <r>
    <s v="HNI-91338-546"/>
    <x v="54"/>
    <x v="393"/>
    <s v="A-D-0.5"/>
    <n v="5"/>
    <x v="393"/>
    <s v=""/>
    <x v="1"/>
    <x v="0"/>
    <x v="2"/>
    <s v="Ara"/>
    <x v="2"/>
    <s v="D"/>
    <x v="1"/>
    <n v="5.97"/>
    <n v="29.849999999999998"/>
  </r>
  <r>
    <s v="CYH-53243-218"/>
    <x v="237"/>
    <x v="394"/>
    <s v="R-M-0.5"/>
    <n v="3"/>
    <x v="394"/>
    <s v=""/>
    <x v="1"/>
    <x v="0"/>
    <x v="0"/>
    <s v="Rob"/>
    <x v="0"/>
    <s v="M"/>
    <x v="1"/>
    <n v="5.97"/>
    <n v="17.91"/>
  </r>
  <r>
    <s v="SVD-75407-177"/>
    <x v="351"/>
    <x v="395"/>
    <s v="E-L-0.5"/>
    <n v="3"/>
    <x v="395"/>
    <s v="ydombrellbs@dedecms.com"/>
    <x v="0"/>
    <x v="0"/>
    <x v="1"/>
    <s v="Exc"/>
    <x v="1"/>
    <s v="L"/>
    <x v="1"/>
    <n v="8.91"/>
    <n v="26.73"/>
  </r>
  <r>
    <s v="NVN-66443-451"/>
    <x v="352"/>
    <x v="396"/>
    <s v="R-D-1"/>
    <n v="2"/>
    <x v="396"/>
    <s v="adarthbt@t.co"/>
    <x v="1"/>
    <x v="0"/>
    <x v="0"/>
    <s v="Rob"/>
    <x v="2"/>
    <s v="D"/>
    <x v="0"/>
    <n v="8.9499999999999993"/>
    <n v="17.899999999999999"/>
  </r>
  <r>
    <s v="JUA-13580-095"/>
    <x v="102"/>
    <x v="397"/>
    <s v="R-L-0.2"/>
    <n v="4"/>
    <x v="397"/>
    <s v="mdarrigoebu@hud.gov"/>
    <x v="0"/>
    <x v="1"/>
    <x v="0"/>
    <s v="Rob"/>
    <x v="1"/>
    <s v="L"/>
    <x v="3"/>
    <n v="3.5849999999999995"/>
    <n v="14.339999999999998"/>
  </r>
  <r>
    <s v="ACY-56225-839"/>
    <x v="353"/>
    <x v="398"/>
    <s v="A-M-2.5"/>
    <n v="3"/>
    <x v="398"/>
    <s v=""/>
    <x v="0"/>
    <x v="0"/>
    <x v="2"/>
    <s v="Ara"/>
    <x v="0"/>
    <s v="M"/>
    <x v="2"/>
    <n v="25.874999999999996"/>
    <n v="77.624999999999986"/>
  </r>
  <r>
    <s v="QBB-07903-622"/>
    <x v="354"/>
    <x v="399"/>
    <s v="R-L-1"/>
    <n v="5"/>
    <x v="399"/>
    <s v="mackrillbw@bandcamp.com"/>
    <x v="1"/>
    <x v="0"/>
    <x v="0"/>
    <s v="Rob"/>
    <x v="1"/>
    <s v="L"/>
    <x v="0"/>
    <n v="11.95"/>
    <n v="59.75"/>
  </r>
  <r>
    <s v="JLJ-81802-619"/>
    <x v="135"/>
    <x v="347"/>
    <s v="A-L-1"/>
    <n v="6"/>
    <x v="347"/>
    <s v="tfarraac@behance.net"/>
    <x v="1"/>
    <x v="0"/>
    <x v="2"/>
    <s v="Ara"/>
    <x v="1"/>
    <s v="L"/>
    <x v="0"/>
    <n v="12.95"/>
    <n v="77.699999999999989"/>
  </r>
  <r>
    <s v="HFT-77191-168"/>
    <x v="343"/>
    <x v="400"/>
    <s v="R-D-0.2"/>
    <n v="2"/>
    <x v="400"/>
    <s v="mkippenby@dion.ne.jp"/>
    <x v="0"/>
    <x v="0"/>
    <x v="0"/>
    <s v="Rob"/>
    <x v="2"/>
    <s v="D"/>
    <x v="3"/>
    <n v="2.6849999999999996"/>
    <n v="5.3699999999999992"/>
  </r>
  <r>
    <s v="SZR-35951-530"/>
    <x v="89"/>
    <x v="401"/>
    <s v="E-D-2.5"/>
    <n v="3"/>
    <x v="401"/>
    <s v="wransonbz@ted.com"/>
    <x v="0"/>
    <x v="1"/>
    <x v="1"/>
    <s v="Exc"/>
    <x v="2"/>
    <s v="D"/>
    <x v="2"/>
    <n v="27.945"/>
    <n v="83.835000000000008"/>
  </r>
  <r>
    <s v="IKL-95976-565"/>
    <x v="355"/>
    <x v="402"/>
    <s v="A-M-1"/>
    <n v="2"/>
    <x v="402"/>
    <s v=""/>
    <x v="1"/>
    <x v="0"/>
    <x v="2"/>
    <s v="Ara"/>
    <x v="0"/>
    <s v="M"/>
    <x v="0"/>
    <n v="11.25"/>
    <n v="22.5"/>
  </r>
  <r>
    <s v="XEY-48929-474"/>
    <x v="204"/>
    <x v="403"/>
    <s v="L-M-2.5"/>
    <n v="6"/>
    <x v="403"/>
    <s v="lrignoldc1@miibeian.gov.cn"/>
    <x v="0"/>
    <x v="0"/>
    <x v="3"/>
    <s v="Lib"/>
    <x v="0"/>
    <s v="M"/>
    <x v="2"/>
    <n v="33.464999999999996"/>
    <n v="200.78999999999996"/>
  </r>
  <r>
    <s v="SQT-07286-736"/>
    <x v="356"/>
    <x v="404"/>
    <s v="A-M-1"/>
    <n v="6"/>
    <x v="404"/>
    <s v=""/>
    <x v="1"/>
    <x v="0"/>
    <x v="2"/>
    <s v="Ara"/>
    <x v="0"/>
    <s v="M"/>
    <x v="0"/>
    <n v="11.25"/>
    <n v="67.5"/>
  </r>
  <r>
    <s v="QDU-45390-361"/>
    <x v="357"/>
    <x v="405"/>
    <s v="E-M-0.5"/>
    <n v="1"/>
    <x v="405"/>
    <s v="crowthornc3@msn.com"/>
    <x v="1"/>
    <x v="0"/>
    <x v="1"/>
    <s v="Exc"/>
    <x v="0"/>
    <s v="M"/>
    <x v="1"/>
    <n v="8.25"/>
    <n v="8.25"/>
  </r>
  <r>
    <s v="RUJ-30649-712"/>
    <x v="300"/>
    <x v="406"/>
    <s v="L-L-0.2"/>
    <n v="2"/>
    <x v="406"/>
    <s v="orylandc4@deviantart.com"/>
    <x v="0"/>
    <x v="0"/>
    <x v="3"/>
    <s v="Lib"/>
    <x v="1"/>
    <s v="L"/>
    <x v="3"/>
    <n v="4.7549999999999999"/>
    <n v="9.51"/>
  </r>
  <r>
    <s v="WSV-49732-075"/>
    <x v="358"/>
    <x v="407"/>
    <s v="L-D-2.5"/>
    <n v="1"/>
    <x v="407"/>
    <s v=""/>
    <x v="1"/>
    <x v="0"/>
    <x v="3"/>
    <s v="Lib"/>
    <x v="2"/>
    <s v="D"/>
    <x v="2"/>
    <n v="29.784999999999997"/>
    <n v="29.784999999999997"/>
  </r>
  <r>
    <s v="VJF-46305-323"/>
    <x v="161"/>
    <x v="408"/>
    <s v="L-D-0.5"/>
    <n v="2"/>
    <x v="408"/>
    <s v="msesonck@census.gov"/>
    <x v="1"/>
    <x v="0"/>
    <x v="3"/>
    <s v="Lib"/>
    <x v="2"/>
    <s v="D"/>
    <x v="1"/>
    <n v="7.77"/>
    <n v="15.54"/>
  </r>
  <r>
    <s v="CXD-74176-600"/>
    <x v="129"/>
    <x v="409"/>
    <s v="E-L-0.5"/>
    <n v="4"/>
    <x v="409"/>
    <s v="craglessc7@webmd.com"/>
    <x v="1"/>
    <x v="1"/>
    <x v="1"/>
    <s v="Exc"/>
    <x v="1"/>
    <s v="L"/>
    <x v="1"/>
    <n v="8.91"/>
    <n v="35.64"/>
  </r>
  <r>
    <s v="ADX-50674-975"/>
    <x v="359"/>
    <x v="410"/>
    <s v="A-M-2.5"/>
    <n v="4"/>
    <x v="410"/>
    <s v="fhollowsc8@blogtalkradio.com"/>
    <x v="0"/>
    <x v="0"/>
    <x v="2"/>
    <s v="Ara"/>
    <x v="0"/>
    <s v="M"/>
    <x v="2"/>
    <n v="25.874999999999996"/>
    <n v="103.49999999999999"/>
  </r>
  <r>
    <s v="RRP-51647-420"/>
    <x v="360"/>
    <x v="411"/>
    <s v="E-D-1"/>
    <n v="3"/>
    <x v="411"/>
    <s v="llathleiffc9@nationalgeographic.com"/>
    <x v="0"/>
    <x v="1"/>
    <x v="1"/>
    <s v="Exc"/>
    <x v="2"/>
    <s v="D"/>
    <x v="0"/>
    <n v="12.15"/>
    <n v="36.450000000000003"/>
  </r>
  <r>
    <s v="PKJ-99134-523"/>
    <x v="361"/>
    <x v="412"/>
    <s v="R-L-0.5"/>
    <n v="5"/>
    <x v="412"/>
    <s v="kheadsca@jalbum.net"/>
    <x v="1"/>
    <x v="0"/>
    <x v="0"/>
    <s v="Rob"/>
    <x v="1"/>
    <s v="L"/>
    <x v="1"/>
    <n v="7.169999999999999"/>
    <n v="35.849999999999994"/>
  </r>
  <r>
    <s v="FZQ-29439-457"/>
    <x v="362"/>
    <x v="413"/>
    <s v="E-L-0.2"/>
    <n v="5"/>
    <x v="413"/>
    <s v="tbownecb@unicef.org"/>
    <x v="0"/>
    <x v="1"/>
    <x v="1"/>
    <s v="Exc"/>
    <x v="1"/>
    <s v="L"/>
    <x v="3"/>
    <n v="4.4550000000000001"/>
    <n v="22.274999999999999"/>
  </r>
  <r>
    <s v="USN-68115-161"/>
    <x v="363"/>
    <x v="414"/>
    <s v="E-M-0.2"/>
    <n v="6"/>
    <x v="414"/>
    <s v="rjacquemardcc@acquirethisname.com"/>
    <x v="1"/>
    <x v="1"/>
    <x v="1"/>
    <s v="Exc"/>
    <x v="0"/>
    <s v="M"/>
    <x v="3"/>
    <n v="4.125"/>
    <n v="24.75"/>
  </r>
  <r>
    <s v="IXU-20263-532"/>
    <x v="364"/>
    <x v="415"/>
    <s v="L-M-2.5"/>
    <n v="2"/>
    <x v="415"/>
    <s v="kwarmancd@printfriendly.com"/>
    <x v="0"/>
    <x v="1"/>
    <x v="3"/>
    <s v="Lib"/>
    <x v="0"/>
    <s v="M"/>
    <x v="2"/>
    <n v="33.464999999999996"/>
    <n v="66.929999999999993"/>
  </r>
  <r>
    <s v="CBT-15092-420"/>
    <x v="85"/>
    <x v="416"/>
    <s v="L-M-0.5"/>
    <n v="1"/>
    <x v="416"/>
    <s v="wcholomince@about.com"/>
    <x v="0"/>
    <x v="2"/>
    <x v="3"/>
    <s v="Lib"/>
    <x v="0"/>
    <s v="M"/>
    <x v="1"/>
    <n v="8.73"/>
    <n v="8.73"/>
  </r>
  <r>
    <s v="PKQ-46841-696"/>
    <x v="365"/>
    <x v="417"/>
    <s v="R-M-0.5"/>
    <n v="3"/>
    <x v="417"/>
    <s v="abraidmancf@census.gov"/>
    <x v="1"/>
    <x v="0"/>
    <x v="0"/>
    <s v="Rob"/>
    <x v="0"/>
    <s v="M"/>
    <x v="1"/>
    <n v="5.97"/>
    <n v="17.91"/>
  </r>
  <r>
    <s v="XDU-05471-219"/>
    <x v="366"/>
    <x v="418"/>
    <s v="R-L-0.5"/>
    <n v="1"/>
    <x v="418"/>
    <s v="pdurbancg@symantec.com"/>
    <x v="1"/>
    <x v="1"/>
    <x v="0"/>
    <s v="Rob"/>
    <x v="1"/>
    <s v="L"/>
    <x v="1"/>
    <n v="7.169999999999999"/>
    <n v="7.169999999999999"/>
  </r>
  <r>
    <s v="NID-20149-329"/>
    <x v="367"/>
    <x v="419"/>
    <s v="R-D-0.2"/>
    <n v="2"/>
    <x v="419"/>
    <s v="aharroldch@miibeian.gov.cn"/>
    <x v="1"/>
    <x v="0"/>
    <x v="0"/>
    <s v="Rob"/>
    <x v="2"/>
    <s v="D"/>
    <x v="3"/>
    <n v="2.6849999999999996"/>
    <n v="5.3699999999999992"/>
  </r>
  <r>
    <s v="SVU-27222-213"/>
    <x v="142"/>
    <x v="420"/>
    <s v="L-L-0.2"/>
    <n v="5"/>
    <x v="420"/>
    <s v="spamphilonci@mlb.com"/>
    <x v="1"/>
    <x v="1"/>
    <x v="3"/>
    <s v="Lib"/>
    <x v="1"/>
    <s v="L"/>
    <x v="3"/>
    <n v="4.7549999999999999"/>
    <n v="23.774999999999999"/>
  </r>
  <r>
    <s v="RWI-84131-848"/>
    <x v="368"/>
    <x v="421"/>
    <s v="R-D-2.5"/>
    <n v="2"/>
    <x v="421"/>
    <s v="mspurdencj@exblog.jp"/>
    <x v="0"/>
    <x v="0"/>
    <x v="0"/>
    <s v="Rob"/>
    <x v="2"/>
    <s v="D"/>
    <x v="2"/>
    <n v="20.584999999999997"/>
    <n v="41.169999999999995"/>
  </r>
  <r>
    <s v="GUU-40666-525"/>
    <x v="31"/>
    <x v="408"/>
    <s v="A-L-0.2"/>
    <n v="3"/>
    <x v="408"/>
    <s v="msesonck@census.gov"/>
    <x v="1"/>
    <x v="0"/>
    <x v="2"/>
    <s v="Ara"/>
    <x v="1"/>
    <s v="L"/>
    <x v="3"/>
    <n v="3.8849999999999998"/>
    <n v="11.654999999999999"/>
  </r>
  <r>
    <s v="SCN-51395-066"/>
    <x v="369"/>
    <x v="422"/>
    <s v="L-L-0.5"/>
    <n v="4"/>
    <x v="422"/>
    <s v="npirronecl@weibo.com"/>
    <x v="1"/>
    <x v="0"/>
    <x v="3"/>
    <s v="Lib"/>
    <x v="1"/>
    <s v="L"/>
    <x v="1"/>
    <n v="9.51"/>
    <n v="38.04"/>
  </r>
  <r>
    <s v="ULA-24644-321"/>
    <x v="370"/>
    <x v="423"/>
    <s v="R-D-2.5"/>
    <n v="4"/>
    <x v="423"/>
    <s v="rcawleycm@yellowbook.com"/>
    <x v="0"/>
    <x v="1"/>
    <x v="0"/>
    <s v="Rob"/>
    <x v="2"/>
    <s v="D"/>
    <x v="2"/>
    <n v="20.584999999999997"/>
    <n v="82.339999999999989"/>
  </r>
  <r>
    <s v="EOL-92666-762"/>
    <x v="371"/>
    <x v="424"/>
    <s v="L-L-0.2"/>
    <n v="2"/>
    <x v="424"/>
    <s v="sbarribalcn@microsoft.com"/>
    <x v="0"/>
    <x v="1"/>
    <x v="3"/>
    <s v="Lib"/>
    <x v="1"/>
    <s v="L"/>
    <x v="3"/>
    <n v="4.7549999999999999"/>
    <n v="9.51"/>
  </r>
  <r>
    <s v="AJV-18231-334"/>
    <x v="372"/>
    <x v="425"/>
    <s v="R-D-2.5"/>
    <n v="2"/>
    <x v="425"/>
    <s v="aadamidesco@bizjournals.com"/>
    <x v="1"/>
    <x v="2"/>
    <x v="0"/>
    <s v="Rob"/>
    <x v="2"/>
    <s v="D"/>
    <x v="2"/>
    <n v="20.584999999999997"/>
    <n v="41.169999999999995"/>
  </r>
  <r>
    <s v="ZQI-47236-301"/>
    <x v="373"/>
    <x v="426"/>
    <s v="L-L-0.5"/>
    <n v="5"/>
    <x v="426"/>
    <s v="cthowescp@craigslist.org"/>
    <x v="1"/>
    <x v="0"/>
    <x v="3"/>
    <s v="Lib"/>
    <x v="1"/>
    <s v="L"/>
    <x v="1"/>
    <n v="9.51"/>
    <n v="47.55"/>
  </r>
  <r>
    <s v="ZCR-15721-658"/>
    <x v="374"/>
    <x v="427"/>
    <s v="A-M-1"/>
    <n v="4"/>
    <x v="427"/>
    <s v="rwillowaycq@admin.ch"/>
    <x v="1"/>
    <x v="0"/>
    <x v="2"/>
    <s v="Ara"/>
    <x v="0"/>
    <s v="M"/>
    <x v="0"/>
    <n v="11.25"/>
    <n v="45"/>
  </r>
  <r>
    <s v="QEW-47945-682"/>
    <x v="319"/>
    <x v="428"/>
    <s v="L-L-0.2"/>
    <n v="5"/>
    <x v="428"/>
    <s v="aelwincr@privacy.gov.au"/>
    <x v="1"/>
    <x v="0"/>
    <x v="3"/>
    <s v="Lib"/>
    <x v="1"/>
    <s v="L"/>
    <x v="3"/>
    <n v="4.7549999999999999"/>
    <n v="23.774999999999999"/>
  </r>
  <r>
    <s v="PSY-45485-542"/>
    <x v="375"/>
    <x v="429"/>
    <s v="R-D-0.5"/>
    <n v="3"/>
    <x v="429"/>
    <s v="abilbrookcs@booking.com"/>
    <x v="0"/>
    <x v="1"/>
    <x v="0"/>
    <s v="Rob"/>
    <x v="2"/>
    <s v="D"/>
    <x v="1"/>
    <n v="5.3699999999999992"/>
    <n v="16.11"/>
  </r>
  <r>
    <s v="BAQ-74241-156"/>
    <x v="376"/>
    <x v="430"/>
    <s v="R-D-0.2"/>
    <n v="4"/>
    <x v="430"/>
    <s v="rmckallct@sakura.ne.jp"/>
    <x v="0"/>
    <x v="2"/>
    <x v="0"/>
    <s v="Rob"/>
    <x v="2"/>
    <s v="D"/>
    <x v="3"/>
    <n v="2.6849999999999996"/>
    <n v="10.739999999999998"/>
  </r>
  <r>
    <s v="BVU-77367-451"/>
    <x v="377"/>
    <x v="431"/>
    <s v="A-D-1"/>
    <n v="5"/>
    <x v="431"/>
    <s v="bdailecu@vistaprint.com"/>
    <x v="0"/>
    <x v="0"/>
    <x v="2"/>
    <s v="Ara"/>
    <x v="2"/>
    <s v="D"/>
    <x v="0"/>
    <n v="9.9499999999999993"/>
    <n v="49.75"/>
  </r>
  <r>
    <s v="TJE-91516-344"/>
    <x v="378"/>
    <x v="432"/>
    <s v="E-M-1"/>
    <n v="2"/>
    <x v="432"/>
    <s v="atrehernecv@state.tx.us"/>
    <x v="1"/>
    <x v="1"/>
    <x v="1"/>
    <s v="Exc"/>
    <x v="0"/>
    <s v="M"/>
    <x v="0"/>
    <n v="13.75"/>
    <n v="27.5"/>
  </r>
  <r>
    <s v="LIS-96202-702"/>
    <x v="277"/>
    <x v="433"/>
    <s v="L-D-2.5"/>
    <n v="4"/>
    <x v="433"/>
    <s v="abrentnallcw@biglobe.ne.jp"/>
    <x v="1"/>
    <x v="2"/>
    <x v="3"/>
    <s v="Lib"/>
    <x v="2"/>
    <s v="D"/>
    <x v="2"/>
    <n v="29.784999999999997"/>
    <n v="119.13999999999999"/>
  </r>
  <r>
    <s v="VIO-27668-766"/>
    <x v="379"/>
    <x v="434"/>
    <s v="R-D-2.5"/>
    <n v="1"/>
    <x v="434"/>
    <s v="ddrinkallcx@psu.edu"/>
    <x v="0"/>
    <x v="0"/>
    <x v="0"/>
    <s v="Rob"/>
    <x v="2"/>
    <s v="D"/>
    <x v="2"/>
    <n v="20.584999999999997"/>
    <n v="20.584999999999997"/>
  </r>
  <r>
    <s v="ZVG-20473-043"/>
    <x v="86"/>
    <x v="435"/>
    <s v="A-D-0.2"/>
    <n v="3"/>
    <x v="435"/>
    <s v="dkornelcy@cyberchimps.com"/>
    <x v="0"/>
    <x v="0"/>
    <x v="2"/>
    <s v="Ara"/>
    <x v="2"/>
    <s v="D"/>
    <x v="3"/>
    <n v="2.9849999999999999"/>
    <n v="8.9550000000000001"/>
  </r>
  <r>
    <s v="KGZ-56395-231"/>
    <x v="380"/>
    <x v="436"/>
    <s v="A-D-0.5"/>
    <n v="1"/>
    <x v="436"/>
    <s v="rlequeuxcz@newyorker.com"/>
    <x v="1"/>
    <x v="0"/>
    <x v="2"/>
    <s v="Ara"/>
    <x v="2"/>
    <s v="D"/>
    <x v="1"/>
    <n v="5.97"/>
    <n v="5.97"/>
  </r>
  <r>
    <s v="CUU-92244-729"/>
    <x v="381"/>
    <x v="437"/>
    <s v="E-M-1"/>
    <n v="3"/>
    <x v="437"/>
    <s v="jmccaulld0@parallels.com"/>
    <x v="0"/>
    <x v="0"/>
    <x v="1"/>
    <s v="Exc"/>
    <x v="0"/>
    <s v="M"/>
    <x v="0"/>
    <n v="13.75"/>
    <n v="41.25"/>
  </r>
  <r>
    <s v="EHE-94714-312"/>
    <x v="382"/>
    <x v="438"/>
    <s v="E-L-0.2"/>
    <n v="5"/>
    <x v="438"/>
    <s v="abrashda@plala.or.jp"/>
    <x v="0"/>
    <x v="0"/>
    <x v="1"/>
    <s v="Exc"/>
    <x v="1"/>
    <s v="L"/>
    <x v="3"/>
    <n v="4.4550000000000001"/>
    <n v="22.274999999999999"/>
  </r>
  <r>
    <s v="RTL-16205-161"/>
    <x v="11"/>
    <x v="439"/>
    <s v="A-M-0.5"/>
    <n v="1"/>
    <x v="439"/>
    <s v="ahutchinsond2@imgur.com"/>
    <x v="0"/>
    <x v="0"/>
    <x v="2"/>
    <s v="Ara"/>
    <x v="0"/>
    <s v="M"/>
    <x v="1"/>
    <n v="6.75"/>
    <n v="6.75"/>
  </r>
  <r>
    <s v="GTS-22482-014"/>
    <x v="167"/>
    <x v="440"/>
    <s v="L-M-2.5"/>
    <n v="4"/>
    <x v="440"/>
    <s v=""/>
    <x v="0"/>
    <x v="0"/>
    <x v="3"/>
    <s v="Lib"/>
    <x v="0"/>
    <s v="M"/>
    <x v="2"/>
    <n v="33.464999999999996"/>
    <n v="133.85999999999999"/>
  </r>
  <r>
    <s v="DYG-25473-881"/>
    <x v="383"/>
    <x v="441"/>
    <s v="A-D-0.2"/>
    <n v="2"/>
    <x v="441"/>
    <s v="rdriversd4@hexun.com"/>
    <x v="1"/>
    <x v="0"/>
    <x v="2"/>
    <s v="Ara"/>
    <x v="2"/>
    <s v="D"/>
    <x v="3"/>
    <n v="2.9849999999999999"/>
    <n v="5.97"/>
  </r>
  <r>
    <s v="HTR-21838-286"/>
    <x v="18"/>
    <x v="442"/>
    <s v="A-L-1"/>
    <n v="2"/>
    <x v="442"/>
    <s v="hzeald5@google.de"/>
    <x v="1"/>
    <x v="0"/>
    <x v="2"/>
    <s v="Ara"/>
    <x v="1"/>
    <s v="L"/>
    <x v="0"/>
    <n v="12.95"/>
    <n v="25.9"/>
  </r>
  <r>
    <s v="KYG-28296-920"/>
    <x v="84"/>
    <x v="443"/>
    <s v="E-M-2.5"/>
    <n v="1"/>
    <x v="443"/>
    <s v="gsmallcombed6@ucla.edu"/>
    <x v="0"/>
    <x v="1"/>
    <x v="1"/>
    <s v="Exc"/>
    <x v="0"/>
    <s v="M"/>
    <x v="2"/>
    <n v="31.624999999999996"/>
    <n v="31.624999999999996"/>
  </r>
  <r>
    <s v="NNB-20459-430"/>
    <x v="384"/>
    <x v="444"/>
    <s v="L-M-0.2"/>
    <n v="2"/>
    <x v="444"/>
    <s v="ddibleyd7@feedburner.com"/>
    <x v="1"/>
    <x v="0"/>
    <x v="3"/>
    <s v="Lib"/>
    <x v="0"/>
    <s v="M"/>
    <x v="3"/>
    <n v="4.3650000000000002"/>
    <n v="8.73"/>
  </r>
  <r>
    <s v="FEK-14025-351"/>
    <x v="385"/>
    <x v="445"/>
    <s v="E-L-0.2"/>
    <n v="6"/>
    <x v="445"/>
    <s v="gdimitrioud8@chronoengine.com"/>
    <x v="0"/>
    <x v="0"/>
    <x v="1"/>
    <s v="Exc"/>
    <x v="1"/>
    <s v="L"/>
    <x v="3"/>
    <n v="4.4550000000000001"/>
    <n v="26.73"/>
  </r>
  <r>
    <s v="AWH-16980-469"/>
    <x v="386"/>
    <x v="446"/>
    <s v="L-M-0.2"/>
    <n v="6"/>
    <x v="446"/>
    <s v="fflanagand9@woothemes.com"/>
    <x v="1"/>
    <x v="0"/>
    <x v="3"/>
    <s v="Lib"/>
    <x v="0"/>
    <s v="M"/>
    <x v="3"/>
    <n v="4.3650000000000002"/>
    <n v="26.19"/>
  </r>
  <r>
    <s v="ZPW-31329-741"/>
    <x v="387"/>
    <x v="438"/>
    <s v="R-D-1"/>
    <n v="6"/>
    <x v="438"/>
    <s v="abrashda@plala.or.jp"/>
    <x v="0"/>
    <x v="0"/>
    <x v="0"/>
    <s v="Rob"/>
    <x v="2"/>
    <s v="D"/>
    <x v="0"/>
    <n v="8.9499999999999993"/>
    <n v="53.699999999999996"/>
  </r>
  <r>
    <s v="ZPW-31329-741"/>
    <x v="387"/>
    <x v="438"/>
    <s v="E-M-2.5"/>
    <n v="4"/>
    <x v="438"/>
    <s v="abrashda@plala.or.jp"/>
    <x v="0"/>
    <x v="0"/>
    <x v="1"/>
    <s v="Exc"/>
    <x v="0"/>
    <s v="M"/>
    <x v="2"/>
    <n v="31.624999999999996"/>
    <n v="126.49999999999999"/>
  </r>
  <r>
    <s v="ZPW-31329-741"/>
    <x v="387"/>
    <x v="438"/>
    <s v="E-M-0.2"/>
    <n v="1"/>
    <x v="438"/>
    <s v="abrashda@plala.or.jp"/>
    <x v="0"/>
    <x v="0"/>
    <x v="1"/>
    <s v="Exc"/>
    <x v="0"/>
    <s v="M"/>
    <x v="3"/>
    <n v="4.125"/>
    <n v="4.125"/>
  </r>
  <r>
    <s v="UBI-83843-396"/>
    <x v="388"/>
    <x v="447"/>
    <s v="R-L-1"/>
    <n v="2"/>
    <x v="447"/>
    <s v="nizhakovdd@aol.com"/>
    <x v="1"/>
    <x v="2"/>
    <x v="0"/>
    <s v="Rob"/>
    <x v="1"/>
    <s v="L"/>
    <x v="0"/>
    <n v="11.95"/>
    <n v="23.9"/>
  </r>
  <r>
    <s v="VID-40587-569"/>
    <x v="389"/>
    <x v="448"/>
    <s v="E-D-2.5"/>
    <n v="5"/>
    <x v="448"/>
    <s v="skeetsde@answers.com"/>
    <x v="0"/>
    <x v="0"/>
    <x v="1"/>
    <s v="Exc"/>
    <x v="2"/>
    <s v="D"/>
    <x v="2"/>
    <n v="27.945"/>
    <n v="139.72499999999999"/>
  </r>
  <r>
    <s v="KBB-52530-416"/>
    <x v="229"/>
    <x v="449"/>
    <s v="L-D-2.5"/>
    <n v="2"/>
    <x v="449"/>
    <s v=""/>
    <x v="0"/>
    <x v="0"/>
    <x v="3"/>
    <s v="Lib"/>
    <x v="2"/>
    <s v="D"/>
    <x v="2"/>
    <n v="29.784999999999997"/>
    <n v="59.569999999999993"/>
  </r>
  <r>
    <s v="ISJ-48676-420"/>
    <x v="390"/>
    <x v="450"/>
    <s v="L-L-0.5"/>
    <n v="6"/>
    <x v="450"/>
    <s v="kcakedg@huffingtonpost.com"/>
    <x v="1"/>
    <x v="0"/>
    <x v="3"/>
    <s v="Lib"/>
    <x v="1"/>
    <s v="L"/>
    <x v="1"/>
    <n v="9.51"/>
    <n v="57.06"/>
  </r>
  <r>
    <s v="MIF-17920-768"/>
    <x v="391"/>
    <x v="451"/>
    <s v="R-L-0.2"/>
    <n v="6"/>
    <x v="451"/>
    <s v="mhanseddh@instagram.com"/>
    <x v="0"/>
    <x v="1"/>
    <x v="0"/>
    <s v="Rob"/>
    <x v="1"/>
    <s v="L"/>
    <x v="3"/>
    <n v="3.5849999999999995"/>
    <n v="21.509999999999998"/>
  </r>
  <r>
    <s v="CPX-19312-088"/>
    <x v="117"/>
    <x v="452"/>
    <s v="L-M-0.5"/>
    <n v="6"/>
    <x v="452"/>
    <s v="fkienleindi@trellian.com"/>
    <x v="0"/>
    <x v="1"/>
    <x v="3"/>
    <s v="Lib"/>
    <x v="0"/>
    <s v="M"/>
    <x v="1"/>
    <n v="8.73"/>
    <n v="52.38"/>
  </r>
  <r>
    <s v="RXI-67978-260"/>
    <x v="392"/>
    <x v="453"/>
    <s v="E-D-1"/>
    <n v="6"/>
    <x v="453"/>
    <s v="kegglestonedj@sphinn.com"/>
    <x v="1"/>
    <x v="1"/>
    <x v="1"/>
    <s v="Exc"/>
    <x v="2"/>
    <s v="D"/>
    <x v="0"/>
    <n v="12.15"/>
    <n v="72.900000000000006"/>
  </r>
  <r>
    <s v="LKE-14821-285"/>
    <x v="393"/>
    <x v="454"/>
    <s v="R-M-0.2"/>
    <n v="5"/>
    <x v="454"/>
    <s v="bsemkinsdk@unc.edu"/>
    <x v="0"/>
    <x v="1"/>
    <x v="0"/>
    <s v="Rob"/>
    <x v="0"/>
    <s v="M"/>
    <x v="3"/>
    <n v="2.9849999999999999"/>
    <n v="14.924999999999999"/>
  </r>
  <r>
    <s v="LRK-97117-150"/>
    <x v="394"/>
    <x v="455"/>
    <s v="L-L-1"/>
    <n v="6"/>
    <x v="455"/>
    <s v="slorenzettidl@is.gd"/>
    <x v="1"/>
    <x v="0"/>
    <x v="3"/>
    <s v="Lib"/>
    <x v="1"/>
    <s v="L"/>
    <x v="0"/>
    <n v="15.85"/>
    <n v="95.1"/>
  </r>
  <r>
    <s v="IGK-51227-573"/>
    <x v="137"/>
    <x v="456"/>
    <s v="L-D-0.5"/>
    <n v="2"/>
    <x v="456"/>
    <s v="bgiannazzidm@apple.com"/>
    <x v="1"/>
    <x v="0"/>
    <x v="3"/>
    <s v="Lib"/>
    <x v="2"/>
    <s v="D"/>
    <x v="1"/>
    <n v="7.77"/>
    <n v="15.54"/>
  </r>
  <r>
    <s v="ZAY-43009-775"/>
    <x v="395"/>
    <x v="457"/>
    <s v="L-D-0.2"/>
    <n v="6"/>
    <x v="457"/>
    <s v=""/>
    <x v="1"/>
    <x v="0"/>
    <x v="3"/>
    <s v="Lib"/>
    <x v="2"/>
    <s v="D"/>
    <x v="3"/>
    <n v="3.8849999999999998"/>
    <n v="23.31"/>
  </r>
  <r>
    <s v="EMA-63190-618"/>
    <x v="396"/>
    <x v="458"/>
    <s v="E-M-0.2"/>
    <n v="1"/>
    <x v="458"/>
    <s v="ulethbrigdo@hc360.com"/>
    <x v="0"/>
    <x v="0"/>
    <x v="1"/>
    <s v="Exc"/>
    <x v="0"/>
    <s v="M"/>
    <x v="3"/>
    <n v="4.125"/>
    <n v="4.125"/>
  </r>
  <r>
    <s v="FBI-35855-418"/>
    <x v="189"/>
    <x v="459"/>
    <s v="R-M-0.5"/>
    <n v="6"/>
    <x v="459"/>
    <s v="sfarnishdp@dmoz.org"/>
    <x v="1"/>
    <x v="2"/>
    <x v="0"/>
    <s v="Rob"/>
    <x v="0"/>
    <s v="M"/>
    <x v="1"/>
    <n v="5.97"/>
    <n v="35.82"/>
  </r>
  <r>
    <s v="TXB-80533-417"/>
    <x v="8"/>
    <x v="460"/>
    <s v="L-L-1"/>
    <n v="2"/>
    <x v="460"/>
    <s v="fjecockdq@unicef.org"/>
    <x v="1"/>
    <x v="0"/>
    <x v="3"/>
    <s v="Lib"/>
    <x v="1"/>
    <s v="L"/>
    <x v="0"/>
    <n v="15.85"/>
    <n v="31.7"/>
  </r>
  <r>
    <s v="MBM-00112-248"/>
    <x v="397"/>
    <x v="461"/>
    <s v="L-L-1"/>
    <n v="5"/>
    <x v="461"/>
    <s v=""/>
    <x v="0"/>
    <x v="0"/>
    <x v="3"/>
    <s v="Lib"/>
    <x v="1"/>
    <s v="L"/>
    <x v="0"/>
    <n v="15.85"/>
    <n v="79.25"/>
  </r>
  <r>
    <s v="EUO-69145-988"/>
    <x v="398"/>
    <x v="462"/>
    <s v="E-D-0.2"/>
    <n v="3"/>
    <x v="462"/>
    <s v="hpallisterds@ning.com"/>
    <x v="1"/>
    <x v="0"/>
    <x v="1"/>
    <s v="Exc"/>
    <x v="2"/>
    <s v="D"/>
    <x v="3"/>
    <n v="3.645"/>
    <n v="10.935"/>
  </r>
  <r>
    <s v="GYA-80327-368"/>
    <x v="399"/>
    <x v="463"/>
    <s v="A-D-1"/>
    <n v="4"/>
    <x v="463"/>
    <s v="cmershdt@drupal.org"/>
    <x v="1"/>
    <x v="1"/>
    <x v="2"/>
    <s v="Ara"/>
    <x v="2"/>
    <s v="D"/>
    <x v="0"/>
    <n v="9.9499999999999993"/>
    <n v="39.799999999999997"/>
  </r>
  <r>
    <s v="TNW-41601-420"/>
    <x v="400"/>
    <x v="464"/>
    <s v="R-M-1"/>
    <n v="5"/>
    <x v="464"/>
    <s v="murione5@alexa.com"/>
    <x v="0"/>
    <x v="1"/>
    <x v="0"/>
    <s v="Rob"/>
    <x v="0"/>
    <s v="M"/>
    <x v="0"/>
    <n v="9.9499999999999993"/>
    <n v="49.75"/>
  </r>
  <r>
    <s v="ALR-62963-723"/>
    <x v="401"/>
    <x v="465"/>
    <s v="R-D-0.2"/>
    <n v="3"/>
    <x v="465"/>
    <s v=""/>
    <x v="0"/>
    <x v="1"/>
    <x v="0"/>
    <s v="Rob"/>
    <x v="2"/>
    <s v="D"/>
    <x v="3"/>
    <n v="2.6849999999999996"/>
    <n v="8.0549999999999997"/>
  </r>
  <r>
    <s v="JIG-27636-870"/>
    <x v="402"/>
    <x v="466"/>
    <s v="R-L-1"/>
    <n v="4"/>
    <x v="466"/>
    <s v=""/>
    <x v="1"/>
    <x v="0"/>
    <x v="0"/>
    <s v="Rob"/>
    <x v="1"/>
    <s v="L"/>
    <x v="0"/>
    <n v="11.95"/>
    <n v="47.8"/>
  </r>
  <r>
    <s v="CTE-31437-326"/>
    <x v="6"/>
    <x v="467"/>
    <s v="R-M-0.2"/>
    <n v="4"/>
    <x v="467"/>
    <s v="gduckerdx@patch.com"/>
    <x v="1"/>
    <x v="2"/>
    <x v="0"/>
    <s v="Rob"/>
    <x v="0"/>
    <s v="M"/>
    <x v="3"/>
    <n v="2.9849999999999999"/>
    <n v="11.94"/>
  </r>
  <r>
    <s v="CTE-31437-326"/>
    <x v="6"/>
    <x v="467"/>
    <s v="E-M-0.2"/>
    <n v="4"/>
    <x v="467"/>
    <s v="gduckerdx@patch.com"/>
    <x v="1"/>
    <x v="2"/>
    <x v="1"/>
    <s v="Exc"/>
    <x v="0"/>
    <s v="M"/>
    <x v="3"/>
    <n v="4.125"/>
    <n v="16.5"/>
  </r>
  <r>
    <s v="CTE-31437-326"/>
    <x v="6"/>
    <x v="467"/>
    <s v="L-D-1"/>
    <n v="4"/>
    <x v="467"/>
    <s v="gduckerdx@patch.com"/>
    <x v="1"/>
    <x v="2"/>
    <x v="3"/>
    <s v="Lib"/>
    <x v="2"/>
    <s v="D"/>
    <x v="0"/>
    <n v="12.95"/>
    <n v="51.8"/>
  </r>
  <r>
    <s v="CTE-31437-326"/>
    <x v="6"/>
    <x v="467"/>
    <s v="L-L-0.2"/>
    <n v="3"/>
    <x v="467"/>
    <s v="gduckerdx@patch.com"/>
    <x v="1"/>
    <x v="2"/>
    <x v="3"/>
    <s v="Lib"/>
    <x v="1"/>
    <s v="L"/>
    <x v="3"/>
    <n v="4.7549999999999999"/>
    <n v="14.265000000000001"/>
  </r>
  <r>
    <s v="SLD-63003-334"/>
    <x v="403"/>
    <x v="468"/>
    <s v="L-M-0.2"/>
    <n v="6"/>
    <x v="468"/>
    <s v="wstearleye1@census.gov"/>
    <x v="1"/>
    <x v="0"/>
    <x v="3"/>
    <s v="Lib"/>
    <x v="0"/>
    <s v="M"/>
    <x v="3"/>
    <n v="4.3650000000000002"/>
    <n v="26.19"/>
  </r>
  <r>
    <s v="BXN-64230-789"/>
    <x v="404"/>
    <x v="469"/>
    <s v="A-L-1"/>
    <n v="2"/>
    <x v="469"/>
    <s v="dwincere2@marriott.com"/>
    <x v="0"/>
    <x v="0"/>
    <x v="2"/>
    <s v="Ara"/>
    <x v="1"/>
    <s v="L"/>
    <x v="0"/>
    <n v="12.95"/>
    <n v="25.9"/>
  </r>
  <r>
    <s v="XEE-37895-169"/>
    <x v="21"/>
    <x v="470"/>
    <s v="A-L-2.5"/>
    <n v="3"/>
    <x v="470"/>
    <s v="plyfielde3@baidu.com"/>
    <x v="0"/>
    <x v="0"/>
    <x v="2"/>
    <s v="Ara"/>
    <x v="1"/>
    <s v="L"/>
    <x v="2"/>
    <n v="29.784999999999997"/>
    <n v="89.35499999999999"/>
  </r>
  <r>
    <s v="ZTX-80764-911"/>
    <x v="239"/>
    <x v="471"/>
    <s v="L-D-0.5"/>
    <n v="6"/>
    <x v="471"/>
    <s v="hperrise4@studiopress.com"/>
    <x v="1"/>
    <x v="1"/>
    <x v="3"/>
    <s v="Lib"/>
    <x v="2"/>
    <s v="D"/>
    <x v="1"/>
    <n v="7.77"/>
    <n v="46.62"/>
  </r>
  <r>
    <s v="WVT-88135-549"/>
    <x v="405"/>
    <x v="464"/>
    <s v="A-D-1"/>
    <n v="3"/>
    <x v="464"/>
    <s v="murione5@alexa.com"/>
    <x v="0"/>
    <x v="1"/>
    <x v="2"/>
    <s v="Ara"/>
    <x v="2"/>
    <s v="D"/>
    <x v="0"/>
    <n v="9.9499999999999993"/>
    <n v="29.849999999999998"/>
  </r>
  <r>
    <s v="IPA-94170-889"/>
    <x v="292"/>
    <x v="472"/>
    <s v="R-L-0.2"/>
    <n v="3"/>
    <x v="472"/>
    <s v="ckide6@narod.ru"/>
    <x v="0"/>
    <x v="1"/>
    <x v="0"/>
    <s v="Rob"/>
    <x v="1"/>
    <s v="L"/>
    <x v="3"/>
    <n v="3.5849999999999995"/>
    <n v="10.754999999999999"/>
  </r>
  <r>
    <s v="YQL-63755-365"/>
    <x v="117"/>
    <x v="473"/>
    <s v="A-M-0.2"/>
    <n v="4"/>
    <x v="473"/>
    <s v="cbeinee7@xinhuanet.com"/>
    <x v="0"/>
    <x v="0"/>
    <x v="2"/>
    <s v="Ara"/>
    <x v="0"/>
    <s v="M"/>
    <x v="3"/>
    <n v="3.375"/>
    <n v="13.5"/>
  </r>
  <r>
    <s v="RKW-81145-984"/>
    <x v="406"/>
    <x v="474"/>
    <s v="L-L-1"/>
    <n v="3"/>
    <x v="474"/>
    <s v="cbakeupe8@globo.com"/>
    <x v="1"/>
    <x v="0"/>
    <x v="3"/>
    <s v="Lib"/>
    <x v="1"/>
    <s v="L"/>
    <x v="0"/>
    <n v="15.85"/>
    <n v="47.55"/>
  </r>
  <r>
    <s v="MBT-23379-866"/>
    <x v="407"/>
    <x v="475"/>
    <s v="L-L-1"/>
    <n v="5"/>
    <x v="475"/>
    <s v="nhelkine9@example.com"/>
    <x v="1"/>
    <x v="0"/>
    <x v="3"/>
    <s v="Lib"/>
    <x v="1"/>
    <s v="L"/>
    <x v="0"/>
    <n v="15.85"/>
    <n v="79.25"/>
  </r>
  <r>
    <s v="GEJ-39834-935"/>
    <x v="408"/>
    <x v="476"/>
    <s v="L-M-0.2"/>
    <n v="6"/>
    <x v="476"/>
    <s v="pwitheringtonea@networkadvertising.org"/>
    <x v="0"/>
    <x v="0"/>
    <x v="3"/>
    <s v="Lib"/>
    <x v="0"/>
    <s v="M"/>
    <x v="3"/>
    <n v="4.3650000000000002"/>
    <n v="26.19"/>
  </r>
  <r>
    <s v="KRW-91640-596"/>
    <x v="409"/>
    <x v="477"/>
    <s v="R-L-0.5"/>
    <n v="3"/>
    <x v="477"/>
    <s v="ttilzeyeb@hostgator.com"/>
    <x v="1"/>
    <x v="0"/>
    <x v="0"/>
    <s v="Rob"/>
    <x v="1"/>
    <s v="L"/>
    <x v="1"/>
    <n v="7.169999999999999"/>
    <n v="21.509999999999998"/>
  </r>
  <r>
    <s v="AOT-70449-651"/>
    <x v="410"/>
    <x v="478"/>
    <s v="R-D-2.5"/>
    <n v="5"/>
    <x v="478"/>
    <s v=""/>
    <x v="0"/>
    <x v="0"/>
    <x v="0"/>
    <s v="Rob"/>
    <x v="2"/>
    <s v="D"/>
    <x v="2"/>
    <n v="20.584999999999997"/>
    <n v="102.92499999999998"/>
  </r>
  <r>
    <s v="DGC-21813-731"/>
    <x v="127"/>
    <x v="479"/>
    <s v="L-D-0.2"/>
    <n v="2"/>
    <x v="479"/>
    <s v=""/>
    <x v="1"/>
    <x v="0"/>
    <x v="3"/>
    <s v="Lib"/>
    <x v="2"/>
    <s v="D"/>
    <x v="3"/>
    <n v="3.8849999999999998"/>
    <n v="7.77"/>
  </r>
  <r>
    <s v="JBE-92943-643"/>
    <x v="411"/>
    <x v="480"/>
    <s v="E-D-2.5"/>
    <n v="5"/>
    <x v="480"/>
    <s v="kimortsee@alexa.com"/>
    <x v="1"/>
    <x v="0"/>
    <x v="1"/>
    <s v="Exc"/>
    <x v="2"/>
    <s v="D"/>
    <x v="2"/>
    <n v="27.945"/>
    <n v="139.72499999999999"/>
  </r>
  <r>
    <s v="ZIL-34948-499"/>
    <x v="112"/>
    <x v="464"/>
    <s v="A-D-0.5"/>
    <n v="2"/>
    <x v="464"/>
    <s v="murione5@alexa.com"/>
    <x v="0"/>
    <x v="1"/>
    <x v="2"/>
    <s v="Ara"/>
    <x v="2"/>
    <s v="D"/>
    <x v="1"/>
    <n v="5.97"/>
    <n v="11.94"/>
  </r>
  <r>
    <s v="JSU-23781-256"/>
    <x v="412"/>
    <x v="481"/>
    <s v="L-D-0.2"/>
    <n v="1"/>
    <x v="481"/>
    <s v="marmisteadeg@blogtalkradio.com"/>
    <x v="1"/>
    <x v="0"/>
    <x v="3"/>
    <s v="Lib"/>
    <x v="2"/>
    <s v="D"/>
    <x v="3"/>
    <n v="3.8849999999999998"/>
    <n v="3.8849999999999998"/>
  </r>
  <r>
    <s v="JSU-23781-256"/>
    <x v="412"/>
    <x v="481"/>
    <s v="R-M-1"/>
    <n v="4"/>
    <x v="481"/>
    <s v="marmisteadeg@blogtalkradio.com"/>
    <x v="1"/>
    <x v="0"/>
    <x v="0"/>
    <s v="Rob"/>
    <x v="0"/>
    <s v="M"/>
    <x v="0"/>
    <n v="9.9499999999999993"/>
    <n v="39.799999999999997"/>
  </r>
  <r>
    <s v="VPX-44956-367"/>
    <x v="413"/>
    <x v="482"/>
    <s v="R-M-0.5"/>
    <n v="5"/>
    <x v="482"/>
    <s v="vupstoneei@google.pl"/>
    <x v="1"/>
    <x v="0"/>
    <x v="0"/>
    <s v="Rob"/>
    <x v="0"/>
    <s v="M"/>
    <x v="1"/>
    <n v="5.97"/>
    <n v="29.849999999999998"/>
  </r>
  <r>
    <s v="VTB-46451-959"/>
    <x v="414"/>
    <x v="483"/>
    <s v="L-D-2.5"/>
    <n v="1"/>
    <x v="483"/>
    <s v="bbeelbyej@rediff.com"/>
    <x v="1"/>
    <x v="1"/>
    <x v="3"/>
    <s v="Lib"/>
    <x v="2"/>
    <s v="D"/>
    <x v="2"/>
    <n v="29.784999999999997"/>
    <n v="29.784999999999997"/>
  </r>
  <r>
    <s v="DNZ-11665-950"/>
    <x v="415"/>
    <x v="484"/>
    <s v="L-L-2.5"/>
    <n v="2"/>
    <x v="484"/>
    <s v=""/>
    <x v="1"/>
    <x v="0"/>
    <x v="3"/>
    <s v="Lib"/>
    <x v="1"/>
    <s v="L"/>
    <x v="2"/>
    <n v="36.454999999999998"/>
    <n v="72.91"/>
  </r>
  <r>
    <s v="ITR-54735-364"/>
    <x v="416"/>
    <x v="485"/>
    <s v="R-D-0.2"/>
    <n v="5"/>
    <x v="485"/>
    <s v=""/>
    <x v="0"/>
    <x v="0"/>
    <x v="0"/>
    <s v="Rob"/>
    <x v="2"/>
    <s v="D"/>
    <x v="3"/>
    <n v="2.6849999999999996"/>
    <n v="13.424999999999997"/>
  </r>
  <r>
    <s v="YDS-02797-307"/>
    <x v="417"/>
    <x v="486"/>
    <s v="E-M-2.5"/>
    <n v="4"/>
    <x v="486"/>
    <s v="wspeechlyem@amazon.com"/>
    <x v="0"/>
    <x v="0"/>
    <x v="1"/>
    <s v="Exc"/>
    <x v="0"/>
    <s v="M"/>
    <x v="2"/>
    <n v="31.624999999999996"/>
    <n v="126.49999999999999"/>
  </r>
  <r>
    <s v="BPG-68988-842"/>
    <x v="418"/>
    <x v="487"/>
    <s v="E-M-0.5"/>
    <n v="5"/>
    <x v="487"/>
    <s v="iphillpoten@buzzfeed.com"/>
    <x v="1"/>
    <x v="2"/>
    <x v="1"/>
    <s v="Exc"/>
    <x v="0"/>
    <s v="M"/>
    <x v="1"/>
    <n v="8.25"/>
    <n v="41.25"/>
  </r>
  <r>
    <s v="XZG-51938-658"/>
    <x v="419"/>
    <x v="488"/>
    <s v="E-L-0.5"/>
    <n v="6"/>
    <x v="488"/>
    <s v="lpennaccieo@statcounter.com"/>
    <x v="1"/>
    <x v="0"/>
    <x v="1"/>
    <s v="Exc"/>
    <x v="1"/>
    <s v="L"/>
    <x v="1"/>
    <n v="8.91"/>
    <n v="53.46"/>
  </r>
  <r>
    <s v="KAR-24978-271"/>
    <x v="420"/>
    <x v="489"/>
    <s v="R-M-1"/>
    <n v="6"/>
    <x v="489"/>
    <s v="sarpinep@moonfruit.com"/>
    <x v="1"/>
    <x v="0"/>
    <x v="0"/>
    <s v="Rob"/>
    <x v="0"/>
    <s v="M"/>
    <x v="0"/>
    <n v="9.9499999999999993"/>
    <n v="59.699999999999996"/>
  </r>
  <r>
    <s v="FQK-28730-361"/>
    <x v="421"/>
    <x v="490"/>
    <s v="R-M-1"/>
    <n v="6"/>
    <x v="490"/>
    <s v="dfrieseq@cargocollective.com"/>
    <x v="1"/>
    <x v="0"/>
    <x v="0"/>
    <s v="Rob"/>
    <x v="0"/>
    <s v="M"/>
    <x v="0"/>
    <n v="9.9499999999999993"/>
    <n v="59.699999999999996"/>
  </r>
  <r>
    <s v="BGB-67996-089"/>
    <x v="422"/>
    <x v="491"/>
    <s v="R-D-1"/>
    <n v="5"/>
    <x v="491"/>
    <s v="rsharerer@flavors.me"/>
    <x v="1"/>
    <x v="0"/>
    <x v="0"/>
    <s v="Rob"/>
    <x v="2"/>
    <s v="D"/>
    <x v="0"/>
    <n v="8.9499999999999993"/>
    <n v="44.75"/>
  </r>
  <r>
    <s v="XMC-20620-809"/>
    <x v="423"/>
    <x v="492"/>
    <s v="E-M-0.5"/>
    <n v="2"/>
    <x v="492"/>
    <s v="nnasebyes@umich.edu"/>
    <x v="0"/>
    <x v="0"/>
    <x v="1"/>
    <s v="Exc"/>
    <x v="0"/>
    <s v="M"/>
    <x v="1"/>
    <n v="8.25"/>
    <n v="16.5"/>
  </r>
  <r>
    <s v="ZSO-58292-191"/>
    <x v="109"/>
    <x v="493"/>
    <s v="R-D-0.5"/>
    <n v="4"/>
    <x v="493"/>
    <s v=""/>
    <x v="1"/>
    <x v="0"/>
    <x v="0"/>
    <s v="Rob"/>
    <x v="2"/>
    <s v="D"/>
    <x v="1"/>
    <n v="5.3699999999999992"/>
    <n v="21.479999999999997"/>
  </r>
  <r>
    <s v="LWJ-06793-303"/>
    <x v="204"/>
    <x v="494"/>
    <s v="R-M-2.5"/>
    <n v="2"/>
    <x v="494"/>
    <s v="koculleneu@ca.gov"/>
    <x v="0"/>
    <x v="1"/>
    <x v="0"/>
    <s v="Rob"/>
    <x v="0"/>
    <s v="M"/>
    <x v="2"/>
    <n v="22.884999999999998"/>
    <n v="45.769999999999996"/>
  </r>
  <r>
    <s v="FLM-82229-989"/>
    <x v="424"/>
    <x v="495"/>
    <s v="L-L-0.2"/>
    <n v="2"/>
    <x v="495"/>
    <s v=""/>
    <x v="1"/>
    <x v="1"/>
    <x v="3"/>
    <s v="Lib"/>
    <x v="1"/>
    <s v="L"/>
    <x v="3"/>
    <n v="4.7549999999999999"/>
    <n v="9.51"/>
  </r>
  <r>
    <s v="CPV-90280-133"/>
    <x v="13"/>
    <x v="464"/>
    <s v="R-D-0.2"/>
    <n v="3"/>
    <x v="464"/>
    <s v="murione5@alexa.com"/>
    <x v="0"/>
    <x v="1"/>
    <x v="0"/>
    <s v="Rob"/>
    <x v="2"/>
    <s v="D"/>
    <x v="3"/>
    <n v="2.6849999999999996"/>
    <n v="8.0549999999999997"/>
  </r>
  <r>
    <s v="OGW-60685-912"/>
    <x v="224"/>
    <x v="496"/>
    <s v="E-D-2.5"/>
    <n v="4"/>
    <x v="496"/>
    <s v="hbranganex@woothemes.com"/>
    <x v="0"/>
    <x v="0"/>
    <x v="1"/>
    <s v="Exc"/>
    <x v="2"/>
    <s v="D"/>
    <x v="2"/>
    <n v="27.945"/>
    <n v="111.78"/>
  </r>
  <r>
    <s v="DEC-11160-362"/>
    <x v="220"/>
    <x v="497"/>
    <s v="R-D-0.2"/>
    <n v="4"/>
    <x v="497"/>
    <s v="agallyoney@engadget.com"/>
    <x v="0"/>
    <x v="0"/>
    <x v="0"/>
    <s v="Rob"/>
    <x v="2"/>
    <s v="D"/>
    <x v="3"/>
    <n v="2.6849999999999996"/>
    <n v="10.739999999999998"/>
  </r>
  <r>
    <s v="WCT-07869-499"/>
    <x v="91"/>
    <x v="498"/>
    <s v="R-D-0.5"/>
    <n v="5"/>
    <x v="498"/>
    <s v="bdomangeez@yahoo.co.jp"/>
    <x v="1"/>
    <x v="0"/>
    <x v="0"/>
    <s v="Rob"/>
    <x v="2"/>
    <s v="D"/>
    <x v="1"/>
    <n v="5.3699999999999992"/>
    <n v="26.849999999999994"/>
  </r>
  <r>
    <s v="FHD-89872-325"/>
    <x v="425"/>
    <x v="499"/>
    <s v="L-L-1"/>
    <n v="4"/>
    <x v="499"/>
    <s v="koslerf0@gmpg.org"/>
    <x v="0"/>
    <x v="0"/>
    <x v="3"/>
    <s v="Lib"/>
    <x v="1"/>
    <s v="L"/>
    <x v="0"/>
    <n v="15.85"/>
    <n v="63.4"/>
  </r>
  <r>
    <s v="AZF-45991-584"/>
    <x v="426"/>
    <x v="500"/>
    <s v="A-D-2.5"/>
    <n v="1"/>
    <x v="500"/>
    <s v=""/>
    <x v="0"/>
    <x v="1"/>
    <x v="2"/>
    <s v="Ara"/>
    <x v="2"/>
    <s v="D"/>
    <x v="2"/>
    <n v="22.884999999999998"/>
    <n v="22.884999999999998"/>
  </r>
  <r>
    <s v="MDG-14481-513"/>
    <x v="427"/>
    <x v="501"/>
    <s v="A-M-2.5"/>
    <n v="4"/>
    <x v="501"/>
    <s v="zpellettf2@dailymotion.com"/>
    <x v="1"/>
    <x v="0"/>
    <x v="2"/>
    <s v="Ara"/>
    <x v="0"/>
    <s v="M"/>
    <x v="2"/>
    <n v="25.874999999999996"/>
    <n v="103.49999999999999"/>
  </r>
  <r>
    <s v="OFN-49424-848"/>
    <x v="428"/>
    <x v="502"/>
    <s v="R-L-2.5"/>
    <n v="2"/>
    <x v="502"/>
    <s v="isprakesf3@spiegel.de"/>
    <x v="1"/>
    <x v="0"/>
    <x v="0"/>
    <s v="Rob"/>
    <x v="1"/>
    <s v="L"/>
    <x v="2"/>
    <n v="27.484999999999996"/>
    <n v="54.969999999999992"/>
  </r>
  <r>
    <s v="NFA-03411-746"/>
    <x v="383"/>
    <x v="503"/>
    <s v="A-L-0.5"/>
    <n v="2"/>
    <x v="503"/>
    <s v="hfromantf4@ucsd.edu"/>
    <x v="1"/>
    <x v="0"/>
    <x v="2"/>
    <s v="Ara"/>
    <x v="1"/>
    <s v="L"/>
    <x v="1"/>
    <n v="7.77"/>
    <n v="15.54"/>
  </r>
  <r>
    <s v="CYM-74988-450"/>
    <x v="156"/>
    <x v="504"/>
    <s v="L-D-0.2"/>
    <n v="4"/>
    <x v="504"/>
    <s v="rflearf5@artisteer.com"/>
    <x v="1"/>
    <x v="2"/>
    <x v="3"/>
    <s v="Lib"/>
    <x v="2"/>
    <s v="D"/>
    <x v="3"/>
    <n v="3.8849999999999998"/>
    <n v="15.54"/>
  </r>
  <r>
    <s v="WTV-24996-658"/>
    <x v="429"/>
    <x v="505"/>
    <s v="E-D-2.5"/>
    <n v="3"/>
    <x v="505"/>
    <s v=""/>
    <x v="1"/>
    <x v="1"/>
    <x v="1"/>
    <s v="Exc"/>
    <x v="2"/>
    <s v="D"/>
    <x v="2"/>
    <n v="27.945"/>
    <n v="83.835000000000008"/>
  </r>
  <r>
    <s v="DSL-69915-544"/>
    <x v="103"/>
    <x v="506"/>
    <s v="R-L-0.2"/>
    <n v="3"/>
    <x v="506"/>
    <s v="wlightollersf9@baidu.com"/>
    <x v="0"/>
    <x v="0"/>
    <x v="0"/>
    <s v="Rob"/>
    <x v="1"/>
    <s v="L"/>
    <x v="3"/>
    <n v="3.5849999999999995"/>
    <n v="10.754999999999999"/>
  </r>
  <r>
    <s v="NBT-35757-542"/>
    <x v="361"/>
    <x v="507"/>
    <s v="E-L-0.2"/>
    <n v="3"/>
    <x v="507"/>
    <s v="bmundenf8@elpais.com"/>
    <x v="0"/>
    <x v="0"/>
    <x v="1"/>
    <s v="Exc"/>
    <x v="1"/>
    <s v="L"/>
    <x v="3"/>
    <n v="4.4550000000000001"/>
    <n v="13.365"/>
  </r>
  <r>
    <s v="OYU-25085-528"/>
    <x v="120"/>
    <x v="506"/>
    <s v="E-L-0.2"/>
    <n v="4"/>
    <x v="506"/>
    <s v="wlightollersf9@baidu.com"/>
    <x v="0"/>
    <x v="0"/>
    <x v="1"/>
    <s v="Exc"/>
    <x v="1"/>
    <s v="L"/>
    <x v="3"/>
    <n v="4.4550000000000001"/>
    <n v="17.82"/>
  </r>
  <r>
    <s v="XCG-07109-195"/>
    <x v="430"/>
    <x v="508"/>
    <s v="L-D-0.2"/>
    <n v="6"/>
    <x v="508"/>
    <s v="nbrakespearfa@rediff.com"/>
    <x v="0"/>
    <x v="0"/>
    <x v="3"/>
    <s v="Lib"/>
    <x v="2"/>
    <s v="D"/>
    <x v="3"/>
    <n v="3.8849999999999998"/>
    <n v="23.31"/>
  </r>
  <r>
    <s v="YZA-25234-630"/>
    <x v="125"/>
    <x v="509"/>
    <s v="E-D-0.2"/>
    <n v="2"/>
    <x v="509"/>
    <s v="mglawsopfb@reverbnation.com"/>
    <x v="1"/>
    <x v="0"/>
    <x v="1"/>
    <s v="Exc"/>
    <x v="2"/>
    <s v="D"/>
    <x v="3"/>
    <n v="3.645"/>
    <n v="7.29"/>
  </r>
  <r>
    <s v="OKU-29966-417"/>
    <x v="431"/>
    <x v="510"/>
    <s v="E-L-0.2"/>
    <n v="4"/>
    <x v="510"/>
    <s v="galbertsfc@etsy.com"/>
    <x v="0"/>
    <x v="2"/>
    <x v="1"/>
    <s v="Exc"/>
    <x v="1"/>
    <s v="L"/>
    <x v="3"/>
    <n v="4.4550000000000001"/>
    <n v="17.82"/>
  </r>
  <r>
    <s v="MEX-29350-659"/>
    <x v="40"/>
    <x v="511"/>
    <s v="E-M-1"/>
    <n v="5"/>
    <x v="511"/>
    <s v="vpolglasefd@about.me"/>
    <x v="1"/>
    <x v="0"/>
    <x v="1"/>
    <s v="Exc"/>
    <x v="0"/>
    <s v="M"/>
    <x v="0"/>
    <n v="13.75"/>
    <n v="68.75"/>
  </r>
  <r>
    <s v="NOY-99738-977"/>
    <x v="432"/>
    <x v="512"/>
    <s v="R-L-2.5"/>
    <n v="2"/>
    <x v="512"/>
    <s v=""/>
    <x v="0"/>
    <x v="2"/>
    <x v="0"/>
    <s v="Rob"/>
    <x v="1"/>
    <s v="L"/>
    <x v="2"/>
    <n v="27.484999999999996"/>
    <n v="54.969999999999992"/>
  </r>
  <r>
    <s v="TCR-01064-030"/>
    <x v="254"/>
    <x v="513"/>
    <s v="E-M-1"/>
    <n v="6"/>
    <x v="513"/>
    <s v="sbuschff@so-net.ne.jp"/>
    <x v="1"/>
    <x v="1"/>
    <x v="1"/>
    <s v="Exc"/>
    <x v="0"/>
    <s v="M"/>
    <x v="0"/>
    <n v="13.75"/>
    <n v="82.5"/>
  </r>
  <r>
    <s v="YUL-42750-776"/>
    <x v="219"/>
    <x v="514"/>
    <s v="L-M-0.2"/>
    <n v="2"/>
    <x v="514"/>
    <s v="craisbeckfg@webnode.com"/>
    <x v="0"/>
    <x v="0"/>
    <x v="3"/>
    <s v="Lib"/>
    <x v="0"/>
    <s v="M"/>
    <x v="3"/>
    <n v="4.3650000000000002"/>
    <n v="8.73"/>
  </r>
  <r>
    <s v="XQJ-86887-506"/>
    <x v="433"/>
    <x v="464"/>
    <s v="E-L-1"/>
    <n v="4"/>
    <x v="464"/>
    <s v="murione5@alexa.com"/>
    <x v="0"/>
    <x v="1"/>
    <x v="1"/>
    <s v="Exc"/>
    <x v="1"/>
    <s v="L"/>
    <x v="0"/>
    <n v="14.85"/>
    <n v="59.4"/>
  </r>
  <r>
    <s v="CUN-90044-279"/>
    <x v="434"/>
    <x v="515"/>
    <s v="L-D-0.2"/>
    <n v="4"/>
    <x v="515"/>
    <s v=""/>
    <x v="0"/>
    <x v="0"/>
    <x v="3"/>
    <s v="Lib"/>
    <x v="2"/>
    <s v="D"/>
    <x v="3"/>
    <n v="3.8849999999999998"/>
    <n v="15.54"/>
  </r>
  <r>
    <s v="ICC-73030-502"/>
    <x v="435"/>
    <x v="516"/>
    <s v="A-L-1"/>
    <n v="3"/>
    <x v="516"/>
    <s v="raynoldfj@ustream.tv"/>
    <x v="0"/>
    <x v="0"/>
    <x v="2"/>
    <s v="Ara"/>
    <x v="1"/>
    <s v="L"/>
    <x v="0"/>
    <n v="12.95"/>
    <n v="38.849999999999994"/>
  </r>
  <r>
    <s v="ADP-04506-084"/>
    <x v="436"/>
    <x v="517"/>
    <s v="E-M-2.5"/>
    <n v="6"/>
    <x v="517"/>
    <s v=""/>
    <x v="0"/>
    <x v="0"/>
    <x v="1"/>
    <s v="Exc"/>
    <x v="0"/>
    <s v="M"/>
    <x v="2"/>
    <n v="31.624999999999996"/>
    <n v="189.74999999999997"/>
  </r>
  <r>
    <s v="PNU-22150-408"/>
    <x v="437"/>
    <x v="518"/>
    <s v="A-D-0.2"/>
    <n v="6"/>
    <x v="518"/>
    <s v=""/>
    <x v="0"/>
    <x v="1"/>
    <x v="2"/>
    <s v="Ara"/>
    <x v="2"/>
    <s v="D"/>
    <x v="3"/>
    <n v="2.9849999999999999"/>
    <n v="17.91"/>
  </r>
  <r>
    <s v="VSQ-07182-513"/>
    <x v="438"/>
    <x v="519"/>
    <s v="L-L-0.2"/>
    <n v="6"/>
    <x v="519"/>
    <s v="bgrecefm@naver.com"/>
    <x v="1"/>
    <x v="2"/>
    <x v="3"/>
    <s v="Lib"/>
    <x v="1"/>
    <s v="L"/>
    <x v="3"/>
    <n v="4.7549999999999999"/>
    <n v="28.53"/>
  </r>
  <r>
    <s v="SPF-31673-217"/>
    <x v="439"/>
    <x v="520"/>
    <s v="E-M-1"/>
    <n v="6"/>
    <x v="520"/>
    <s v="dflintiffg1@e-recht24.de"/>
    <x v="1"/>
    <x v="2"/>
    <x v="1"/>
    <s v="Exc"/>
    <x v="0"/>
    <s v="M"/>
    <x v="0"/>
    <n v="13.75"/>
    <n v="82.5"/>
  </r>
  <r>
    <s v="NEX-63825-598"/>
    <x v="175"/>
    <x v="521"/>
    <s v="R-L-0.5"/>
    <n v="2"/>
    <x v="521"/>
    <s v="athysfo@cdc.gov"/>
    <x v="1"/>
    <x v="0"/>
    <x v="0"/>
    <s v="Rob"/>
    <x v="1"/>
    <s v="L"/>
    <x v="1"/>
    <n v="7.169999999999999"/>
    <n v="14.339999999999998"/>
  </r>
  <r>
    <s v="XPG-66112-335"/>
    <x v="440"/>
    <x v="522"/>
    <s v="R-D-2.5"/>
    <n v="4"/>
    <x v="522"/>
    <s v="jchuggfp@about.me"/>
    <x v="1"/>
    <x v="0"/>
    <x v="0"/>
    <s v="Rob"/>
    <x v="2"/>
    <s v="D"/>
    <x v="2"/>
    <n v="20.584999999999997"/>
    <n v="82.339999999999989"/>
  </r>
  <r>
    <s v="NSQ-72210-345"/>
    <x v="441"/>
    <x v="523"/>
    <s v="A-M-0.2"/>
    <n v="6"/>
    <x v="523"/>
    <s v="akelstonfq@sakura.ne.jp"/>
    <x v="0"/>
    <x v="0"/>
    <x v="2"/>
    <s v="Ara"/>
    <x v="0"/>
    <s v="M"/>
    <x v="3"/>
    <n v="3.375"/>
    <n v="20.25"/>
  </r>
  <r>
    <s v="XRR-28376-277"/>
    <x v="442"/>
    <x v="524"/>
    <s v="R-L-2.5"/>
    <n v="6"/>
    <x v="524"/>
    <s v=""/>
    <x v="1"/>
    <x v="1"/>
    <x v="0"/>
    <s v="Rob"/>
    <x v="1"/>
    <s v="L"/>
    <x v="2"/>
    <n v="27.484999999999996"/>
    <n v="164.90999999999997"/>
  </r>
  <r>
    <s v="WHQ-25197-475"/>
    <x v="443"/>
    <x v="525"/>
    <s v="L-L-0.2"/>
    <n v="4"/>
    <x v="525"/>
    <s v="cmottramfs@harvard.edu"/>
    <x v="0"/>
    <x v="0"/>
    <x v="3"/>
    <s v="Lib"/>
    <x v="1"/>
    <s v="L"/>
    <x v="3"/>
    <n v="4.7549999999999999"/>
    <n v="19.02"/>
  </r>
  <r>
    <s v="HMB-30634-745"/>
    <x v="216"/>
    <x v="520"/>
    <s v="A-D-2.5"/>
    <n v="6"/>
    <x v="520"/>
    <s v="dflintiffg1@e-recht24.de"/>
    <x v="1"/>
    <x v="2"/>
    <x v="2"/>
    <s v="Ara"/>
    <x v="2"/>
    <s v="D"/>
    <x v="2"/>
    <n v="22.884999999999998"/>
    <n v="137.31"/>
  </r>
  <r>
    <s v="XTL-68000-371"/>
    <x v="444"/>
    <x v="526"/>
    <s v="A-M-0.5"/>
    <n v="4"/>
    <x v="526"/>
    <s v="dsangwinfu@weebly.com"/>
    <x v="1"/>
    <x v="0"/>
    <x v="2"/>
    <s v="Ara"/>
    <x v="0"/>
    <s v="M"/>
    <x v="1"/>
    <n v="6.75"/>
    <n v="27"/>
  </r>
  <r>
    <s v="YES-51109-625"/>
    <x v="37"/>
    <x v="527"/>
    <s v="E-L-0.5"/>
    <n v="4"/>
    <x v="527"/>
    <s v="eaizikowitzfv@virginia.edu"/>
    <x v="1"/>
    <x v="2"/>
    <x v="1"/>
    <s v="Exc"/>
    <x v="1"/>
    <s v="L"/>
    <x v="1"/>
    <n v="8.91"/>
    <n v="35.64"/>
  </r>
  <r>
    <s v="EAY-89850-211"/>
    <x v="445"/>
    <x v="528"/>
    <s v="A-D-0.2"/>
    <n v="2"/>
    <x v="528"/>
    <s v=""/>
    <x v="0"/>
    <x v="0"/>
    <x v="2"/>
    <s v="Ara"/>
    <x v="2"/>
    <s v="D"/>
    <x v="3"/>
    <n v="2.9849999999999999"/>
    <n v="5.97"/>
  </r>
  <r>
    <s v="IOQ-84840-827"/>
    <x v="446"/>
    <x v="529"/>
    <s v="A-M-1"/>
    <n v="6"/>
    <x v="529"/>
    <s v="cvenourfx@ask.com"/>
    <x v="1"/>
    <x v="0"/>
    <x v="2"/>
    <s v="Ara"/>
    <x v="0"/>
    <s v="M"/>
    <x v="0"/>
    <n v="11.25"/>
    <n v="67.5"/>
  </r>
  <r>
    <s v="FBD-56220-430"/>
    <x v="245"/>
    <x v="530"/>
    <s v="R-L-0.2"/>
    <n v="6"/>
    <x v="530"/>
    <s v="mharbyfy@163.com"/>
    <x v="0"/>
    <x v="0"/>
    <x v="0"/>
    <s v="Rob"/>
    <x v="1"/>
    <s v="L"/>
    <x v="3"/>
    <n v="3.5849999999999995"/>
    <n v="21.509999999999998"/>
  </r>
  <r>
    <s v="COV-52659-202"/>
    <x v="447"/>
    <x v="531"/>
    <s v="L-M-2.5"/>
    <n v="2"/>
    <x v="531"/>
    <s v="rthickpennyfz@cafepress.com"/>
    <x v="1"/>
    <x v="0"/>
    <x v="3"/>
    <s v="Lib"/>
    <x v="0"/>
    <s v="M"/>
    <x v="2"/>
    <n v="33.464999999999996"/>
    <n v="66.929999999999993"/>
  </r>
  <r>
    <s v="YUO-76652-814"/>
    <x v="448"/>
    <x v="532"/>
    <s v="A-D-0.2"/>
    <n v="6"/>
    <x v="532"/>
    <s v="pormerodg0@redcross.org"/>
    <x v="1"/>
    <x v="0"/>
    <x v="2"/>
    <s v="Ara"/>
    <x v="2"/>
    <s v="D"/>
    <x v="3"/>
    <n v="2.9849999999999999"/>
    <n v="17.91"/>
  </r>
  <r>
    <s v="PBT-36926-102"/>
    <x v="344"/>
    <x v="520"/>
    <s v="L-M-1"/>
    <n v="4"/>
    <x v="520"/>
    <s v="dflintiffg1@e-recht24.de"/>
    <x v="1"/>
    <x v="2"/>
    <x v="3"/>
    <s v="Lib"/>
    <x v="0"/>
    <s v="M"/>
    <x v="0"/>
    <n v="14.55"/>
    <n v="58.2"/>
  </r>
  <r>
    <s v="BLV-60087-454"/>
    <x v="152"/>
    <x v="533"/>
    <s v="E-L-0.2"/>
    <n v="3"/>
    <x v="533"/>
    <s v="tzanettig2@gravatar.com"/>
    <x v="1"/>
    <x v="1"/>
    <x v="1"/>
    <s v="Exc"/>
    <x v="1"/>
    <s v="L"/>
    <x v="3"/>
    <n v="4.4550000000000001"/>
    <n v="13.365"/>
  </r>
  <r>
    <s v="BLV-60087-454"/>
    <x v="152"/>
    <x v="533"/>
    <s v="A-M-0.5"/>
    <n v="5"/>
    <x v="533"/>
    <s v="tzanettig2@gravatar.com"/>
    <x v="1"/>
    <x v="1"/>
    <x v="2"/>
    <s v="Ara"/>
    <x v="0"/>
    <s v="M"/>
    <x v="1"/>
    <n v="6.75"/>
    <n v="33.75"/>
  </r>
  <r>
    <s v="QYC-63914-195"/>
    <x v="449"/>
    <x v="534"/>
    <s v="E-L-1"/>
    <n v="3"/>
    <x v="534"/>
    <s v="rkirtleyg4@hatena.ne.jp"/>
    <x v="0"/>
    <x v="0"/>
    <x v="1"/>
    <s v="Exc"/>
    <x v="1"/>
    <s v="L"/>
    <x v="0"/>
    <n v="14.85"/>
    <n v="44.55"/>
  </r>
  <r>
    <s v="OIB-77163-890"/>
    <x v="450"/>
    <x v="535"/>
    <s v="E-L-0.5"/>
    <n v="5"/>
    <x v="535"/>
    <s v="cclemencetg5@weather.com"/>
    <x v="0"/>
    <x v="2"/>
    <x v="1"/>
    <s v="Exc"/>
    <x v="1"/>
    <s v="L"/>
    <x v="1"/>
    <n v="8.91"/>
    <n v="44.55"/>
  </r>
  <r>
    <s v="SGS-87525-238"/>
    <x v="451"/>
    <x v="536"/>
    <s v="E-D-1"/>
    <n v="5"/>
    <x v="536"/>
    <s v="rdonetg6@oakley.com"/>
    <x v="1"/>
    <x v="0"/>
    <x v="1"/>
    <s v="Exc"/>
    <x v="2"/>
    <s v="D"/>
    <x v="0"/>
    <n v="12.15"/>
    <n v="60.75"/>
  </r>
  <r>
    <s v="GQR-12490-152"/>
    <x v="83"/>
    <x v="537"/>
    <s v="R-L-0.2"/>
    <n v="1"/>
    <x v="537"/>
    <s v="sgaweng7@creativecommons.org"/>
    <x v="0"/>
    <x v="0"/>
    <x v="0"/>
    <s v="Rob"/>
    <x v="1"/>
    <s v="L"/>
    <x v="3"/>
    <n v="3.5849999999999995"/>
    <n v="3.5849999999999995"/>
  </r>
  <r>
    <s v="UOJ-28238-299"/>
    <x v="452"/>
    <x v="538"/>
    <s v="R-L-0.2"/>
    <n v="6"/>
    <x v="538"/>
    <s v="rreadieg8@guardian.co.uk"/>
    <x v="1"/>
    <x v="0"/>
    <x v="0"/>
    <s v="Rob"/>
    <x v="1"/>
    <s v="L"/>
    <x v="3"/>
    <n v="3.5849999999999995"/>
    <n v="21.509999999999998"/>
  </r>
  <r>
    <s v="ETD-58130-674"/>
    <x v="453"/>
    <x v="539"/>
    <s v="E-M-0.5"/>
    <n v="2"/>
    <x v="539"/>
    <s v="cverissimogh@theglobeandmail.com"/>
    <x v="0"/>
    <x v="2"/>
    <x v="1"/>
    <s v="Exc"/>
    <x v="0"/>
    <s v="M"/>
    <x v="1"/>
    <n v="8.25"/>
    <n v="16.5"/>
  </r>
  <r>
    <s v="UPF-60123-025"/>
    <x v="454"/>
    <x v="540"/>
    <s v="R-L-2.5"/>
    <n v="3"/>
    <x v="540"/>
    <s v=""/>
    <x v="1"/>
    <x v="0"/>
    <x v="0"/>
    <s v="Rob"/>
    <x v="1"/>
    <s v="L"/>
    <x v="2"/>
    <n v="27.484999999999996"/>
    <n v="82.454999999999984"/>
  </r>
  <r>
    <s v="NQS-01613-687"/>
    <x v="455"/>
    <x v="541"/>
    <s v="L-D-0.5"/>
    <n v="1"/>
    <x v="541"/>
    <s v="bogb@elpais.com"/>
    <x v="0"/>
    <x v="0"/>
    <x v="3"/>
    <s v="Lib"/>
    <x v="2"/>
    <s v="D"/>
    <x v="1"/>
    <n v="7.77"/>
    <n v="7.77"/>
  </r>
  <r>
    <s v="MGH-36050-573"/>
    <x v="456"/>
    <x v="542"/>
    <s v="R-M-0.5"/>
    <n v="2"/>
    <x v="542"/>
    <s v="vstansburygc@unblog.fr"/>
    <x v="0"/>
    <x v="0"/>
    <x v="0"/>
    <s v="Rob"/>
    <x v="0"/>
    <s v="M"/>
    <x v="1"/>
    <n v="5.97"/>
    <n v="11.94"/>
  </r>
  <r>
    <s v="UVF-59322-459"/>
    <x v="373"/>
    <x v="543"/>
    <s v="E-L-2.5"/>
    <n v="6"/>
    <x v="543"/>
    <s v="dheinonengd@printfriendly.com"/>
    <x v="1"/>
    <x v="0"/>
    <x v="1"/>
    <s v="Exc"/>
    <x v="1"/>
    <s v="L"/>
    <x v="2"/>
    <n v="34.154999999999994"/>
    <n v="204.92999999999995"/>
  </r>
  <r>
    <s v="VET-41158-896"/>
    <x v="457"/>
    <x v="544"/>
    <s v="E-M-2.5"/>
    <n v="2"/>
    <x v="544"/>
    <s v="jshentonge@google.com.hk"/>
    <x v="0"/>
    <x v="0"/>
    <x v="1"/>
    <s v="Exc"/>
    <x v="0"/>
    <s v="M"/>
    <x v="2"/>
    <n v="31.624999999999996"/>
    <n v="63.249999999999993"/>
  </r>
  <r>
    <s v="XYL-52196-459"/>
    <x v="458"/>
    <x v="545"/>
    <s v="R-D-0.2"/>
    <n v="3"/>
    <x v="545"/>
    <s v="jwilkissongf@nba.com"/>
    <x v="0"/>
    <x v="0"/>
    <x v="0"/>
    <s v="Rob"/>
    <x v="2"/>
    <s v="D"/>
    <x v="3"/>
    <n v="2.6849999999999996"/>
    <n v="8.0549999999999997"/>
  </r>
  <r>
    <s v="BPZ-51283-916"/>
    <x v="264"/>
    <x v="546"/>
    <s v="A-M-2.5"/>
    <n v="2"/>
    <x v="546"/>
    <s v=""/>
    <x v="1"/>
    <x v="0"/>
    <x v="2"/>
    <s v="Ara"/>
    <x v="0"/>
    <s v="M"/>
    <x v="2"/>
    <n v="25.874999999999996"/>
    <n v="51.749999999999993"/>
  </r>
  <r>
    <s v="VQW-91903-926"/>
    <x v="459"/>
    <x v="539"/>
    <s v="E-D-2.5"/>
    <n v="1"/>
    <x v="539"/>
    <s v="cverissimogh@theglobeandmail.com"/>
    <x v="0"/>
    <x v="2"/>
    <x v="1"/>
    <s v="Exc"/>
    <x v="2"/>
    <s v="D"/>
    <x v="2"/>
    <n v="27.945"/>
    <n v="27.945"/>
  </r>
  <r>
    <s v="OLF-77983-457"/>
    <x v="460"/>
    <x v="547"/>
    <s v="A-L-2.5"/>
    <n v="2"/>
    <x v="547"/>
    <s v="gstarcksgi@abc.net.au"/>
    <x v="1"/>
    <x v="0"/>
    <x v="2"/>
    <s v="Ara"/>
    <x v="1"/>
    <s v="L"/>
    <x v="2"/>
    <n v="29.784999999999997"/>
    <n v="59.569999999999993"/>
  </r>
  <r>
    <s v="MVI-04946-827"/>
    <x v="461"/>
    <x v="548"/>
    <s v="E-L-1"/>
    <n v="1"/>
    <x v="548"/>
    <s v=""/>
    <x v="1"/>
    <x v="2"/>
    <x v="1"/>
    <s v="Exc"/>
    <x v="1"/>
    <s v="L"/>
    <x v="0"/>
    <n v="14.85"/>
    <n v="14.85"/>
  </r>
  <r>
    <s v="UOG-94188-104"/>
    <x v="219"/>
    <x v="549"/>
    <s v="A-M-0.5"/>
    <n v="5"/>
    <x v="549"/>
    <s v="kscholardgk@sbwire.com"/>
    <x v="1"/>
    <x v="0"/>
    <x v="2"/>
    <s v="Ara"/>
    <x v="0"/>
    <s v="M"/>
    <x v="1"/>
    <n v="6.75"/>
    <n v="33.75"/>
  </r>
  <r>
    <s v="DSN-15872-519"/>
    <x v="462"/>
    <x v="550"/>
    <s v="L-L-2.5"/>
    <n v="4"/>
    <x v="550"/>
    <s v="bkindleygl@wikimedia.org"/>
    <x v="0"/>
    <x v="0"/>
    <x v="3"/>
    <s v="Lib"/>
    <x v="1"/>
    <s v="L"/>
    <x v="2"/>
    <n v="36.454999999999998"/>
    <n v="145.82"/>
  </r>
  <r>
    <s v="OUQ-73954-002"/>
    <x v="463"/>
    <x v="551"/>
    <s v="R-M-0.2"/>
    <n v="4"/>
    <x v="551"/>
    <s v="khammettgm@dmoz.org"/>
    <x v="0"/>
    <x v="0"/>
    <x v="0"/>
    <s v="Rob"/>
    <x v="0"/>
    <s v="M"/>
    <x v="3"/>
    <n v="2.9849999999999999"/>
    <n v="11.94"/>
  </r>
  <r>
    <s v="LGL-16843-667"/>
    <x v="464"/>
    <x v="552"/>
    <s v="A-D-0.2"/>
    <n v="4"/>
    <x v="552"/>
    <s v="ahulburtgn@fda.gov"/>
    <x v="0"/>
    <x v="0"/>
    <x v="2"/>
    <s v="Ara"/>
    <x v="2"/>
    <s v="D"/>
    <x v="3"/>
    <n v="2.9849999999999999"/>
    <n v="11.94"/>
  </r>
  <r>
    <s v="TCC-89722-031"/>
    <x v="465"/>
    <x v="553"/>
    <s v="L-D-0.5"/>
    <n v="1"/>
    <x v="553"/>
    <s v="plauritzengo@photobucket.com"/>
    <x v="1"/>
    <x v="0"/>
    <x v="3"/>
    <s v="Lib"/>
    <x v="2"/>
    <s v="D"/>
    <x v="1"/>
    <n v="7.77"/>
    <n v="7.77"/>
  </r>
  <r>
    <s v="TRA-79507-007"/>
    <x v="466"/>
    <x v="554"/>
    <s v="R-L-2.5"/>
    <n v="4"/>
    <x v="554"/>
    <s v="aburgwingp@redcross.org"/>
    <x v="0"/>
    <x v="0"/>
    <x v="0"/>
    <s v="Rob"/>
    <x v="1"/>
    <s v="L"/>
    <x v="2"/>
    <n v="27.484999999999996"/>
    <n v="109.93999999999998"/>
  </r>
  <r>
    <s v="MZJ-77284-941"/>
    <x v="467"/>
    <x v="555"/>
    <s v="E-L-0.2"/>
    <n v="5"/>
    <x v="555"/>
    <s v="erolingq@google.fr"/>
    <x v="0"/>
    <x v="0"/>
    <x v="1"/>
    <s v="Exc"/>
    <x v="1"/>
    <s v="L"/>
    <x v="3"/>
    <n v="4.4550000000000001"/>
    <n v="22.274999999999999"/>
  </r>
  <r>
    <s v="AXN-57779-891"/>
    <x v="468"/>
    <x v="556"/>
    <s v="R-M-0.2"/>
    <n v="3"/>
    <x v="556"/>
    <s v="dfowlegr@epa.gov"/>
    <x v="1"/>
    <x v="0"/>
    <x v="0"/>
    <s v="Rob"/>
    <x v="0"/>
    <s v="M"/>
    <x v="3"/>
    <n v="2.9849999999999999"/>
    <n v="8.9550000000000001"/>
  </r>
  <r>
    <s v="PJB-15659-994"/>
    <x v="469"/>
    <x v="557"/>
    <s v="L-D-2.5"/>
    <n v="4"/>
    <x v="557"/>
    <s v=""/>
    <x v="1"/>
    <x v="1"/>
    <x v="3"/>
    <s v="Lib"/>
    <x v="2"/>
    <s v="D"/>
    <x v="2"/>
    <n v="29.784999999999997"/>
    <n v="119.13999999999999"/>
  </r>
  <r>
    <s v="LTS-03470-353"/>
    <x v="470"/>
    <x v="558"/>
    <s v="A-L-2.5"/>
    <n v="5"/>
    <x v="558"/>
    <s v="wpowleslandgt@soundcloud.com"/>
    <x v="0"/>
    <x v="0"/>
    <x v="2"/>
    <s v="Ara"/>
    <x v="1"/>
    <s v="L"/>
    <x v="2"/>
    <n v="29.784999999999997"/>
    <n v="148.92499999999998"/>
  </r>
  <r>
    <s v="UMM-28497-689"/>
    <x v="471"/>
    <x v="539"/>
    <s v="L-L-2.5"/>
    <n v="3"/>
    <x v="539"/>
    <s v="cverissimogh@theglobeandmail.com"/>
    <x v="0"/>
    <x v="2"/>
    <x v="3"/>
    <s v="Lib"/>
    <x v="1"/>
    <s v="L"/>
    <x v="2"/>
    <n v="36.454999999999998"/>
    <n v="109.36499999999999"/>
  </r>
  <r>
    <s v="MJZ-93232-402"/>
    <x v="472"/>
    <x v="559"/>
    <s v="E-D-0.2"/>
    <n v="1"/>
    <x v="559"/>
    <s v="lellinghamgv@sciencedaily.com"/>
    <x v="0"/>
    <x v="0"/>
    <x v="1"/>
    <s v="Exc"/>
    <x v="2"/>
    <s v="D"/>
    <x v="3"/>
    <n v="3.645"/>
    <n v="3.645"/>
  </r>
  <r>
    <s v="UHW-74617-126"/>
    <x v="173"/>
    <x v="560"/>
    <s v="E-D-2.5"/>
    <n v="2"/>
    <x v="560"/>
    <s v=""/>
    <x v="1"/>
    <x v="0"/>
    <x v="1"/>
    <s v="Exc"/>
    <x v="2"/>
    <s v="D"/>
    <x v="2"/>
    <n v="27.945"/>
    <n v="55.89"/>
  </r>
  <r>
    <s v="RIK-61730-794"/>
    <x v="473"/>
    <x v="561"/>
    <s v="L-M-0.2"/>
    <n v="6"/>
    <x v="561"/>
    <s v="afendtgx@forbes.com"/>
    <x v="0"/>
    <x v="0"/>
    <x v="3"/>
    <s v="Lib"/>
    <x v="0"/>
    <s v="M"/>
    <x v="3"/>
    <n v="4.3650000000000002"/>
    <n v="26.19"/>
  </r>
  <r>
    <s v="IDJ-55379-750"/>
    <x v="474"/>
    <x v="562"/>
    <s v="R-M-1"/>
    <n v="4"/>
    <x v="562"/>
    <s v="acleyburngy@lycos.com"/>
    <x v="1"/>
    <x v="0"/>
    <x v="0"/>
    <s v="Rob"/>
    <x v="0"/>
    <s v="M"/>
    <x v="0"/>
    <n v="9.9499999999999993"/>
    <n v="39.799999999999997"/>
  </r>
  <r>
    <s v="OHX-11953-965"/>
    <x v="475"/>
    <x v="563"/>
    <s v="E-L-2.5"/>
    <n v="2"/>
    <x v="563"/>
    <s v="tcastiglionegz@xing.com"/>
    <x v="1"/>
    <x v="0"/>
    <x v="1"/>
    <s v="Exc"/>
    <x v="1"/>
    <s v="L"/>
    <x v="2"/>
    <n v="34.154999999999994"/>
    <n v="68.309999999999988"/>
  </r>
  <r>
    <s v="TVV-42245-088"/>
    <x v="476"/>
    <x v="564"/>
    <s v="A-M-0.2"/>
    <n v="4"/>
    <x v="564"/>
    <s v=""/>
    <x v="1"/>
    <x v="1"/>
    <x v="2"/>
    <s v="Ara"/>
    <x v="0"/>
    <s v="M"/>
    <x v="3"/>
    <n v="3.375"/>
    <n v="13.5"/>
  </r>
  <r>
    <s v="DYP-74337-787"/>
    <x v="431"/>
    <x v="565"/>
    <s v="R-M-0.5"/>
    <n v="1"/>
    <x v="565"/>
    <s v=""/>
    <x v="1"/>
    <x v="0"/>
    <x v="0"/>
    <s v="Rob"/>
    <x v="0"/>
    <s v="M"/>
    <x v="1"/>
    <n v="5.97"/>
    <n v="5.97"/>
  </r>
  <r>
    <s v="OKA-93124-100"/>
    <x v="477"/>
    <x v="539"/>
    <s v="R-M-0.5"/>
    <n v="5"/>
    <x v="539"/>
    <s v="cverissimogh@theglobeandmail.com"/>
    <x v="0"/>
    <x v="2"/>
    <x v="0"/>
    <s v="Rob"/>
    <x v="0"/>
    <s v="M"/>
    <x v="1"/>
    <n v="5.97"/>
    <n v="29.849999999999998"/>
  </r>
  <r>
    <s v="IXW-20780-268"/>
    <x v="478"/>
    <x v="566"/>
    <s v="L-L-2.5"/>
    <n v="2"/>
    <x v="566"/>
    <s v="scouronneh3@mozilla.org"/>
    <x v="0"/>
    <x v="0"/>
    <x v="3"/>
    <s v="Lib"/>
    <x v="1"/>
    <s v="L"/>
    <x v="2"/>
    <n v="36.454999999999998"/>
    <n v="72.91"/>
  </r>
  <r>
    <s v="NGG-24006-937"/>
    <x v="45"/>
    <x v="567"/>
    <s v="E-M-2.5"/>
    <n v="4"/>
    <x v="567"/>
    <s v="lflippellih4@github.io"/>
    <x v="1"/>
    <x v="2"/>
    <x v="1"/>
    <s v="Exc"/>
    <x v="0"/>
    <s v="M"/>
    <x v="2"/>
    <n v="31.624999999999996"/>
    <n v="126.49999999999999"/>
  </r>
  <r>
    <s v="JZC-31180-557"/>
    <x v="444"/>
    <x v="568"/>
    <s v="L-M-2.5"/>
    <n v="1"/>
    <x v="568"/>
    <s v="relizabethh5@live.com"/>
    <x v="1"/>
    <x v="0"/>
    <x v="3"/>
    <s v="Lib"/>
    <x v="0"/>
    <s v="M"/>
    <x v="2"/>
    <n v="33.464999999999996"/>
    <n v="33.464999999999996"/>
  </r>
  <r>
    <s v="ZMU-63715-204"/>
    <x v="479"/>
    <x v="569"/>
    <s v="E-D-1"/>
    <n v="6"/>
    <x v="569"/>
    <s v="irenhardh6@i2i.jp"/>
    <x v="0"/>
    <x v="0"/>
    <x v="1"/>
    <s v="Exc"/>
    <x v="2"/>
    <s v="D"/>
    <x v="0"/>
    <n v="12.15"/>
    <n v="72.900000000000006"/>
  </r>
  <r>
    <s v="GND-08192-056"/>
    <x v="480"/>
    <x v="570"/>
    <s v="L-D-0.5"/>
    <n v="2"/>
    <x v="570"/>
    <s v="wrocheh7@xinhuanet.com"/>
    <x v="0"/>
    <x v="0"/>
    <x v="3"/>
    <s v="Lib"/>
    <x v="2"/>
    <s v="D"/>
    <x v="1"/>
    <n v="7.77"/>
    <n v="15.54"/>
  </r>
  <r>
    <s v="RYY-38961-093"/>
    <x v="481"/>
    <x v="571"/>
    <s v="A-M-0.2"/>
    <n v="6"/>
    <x v="571"/>
    <s v="lalawayhh@weather.com"/>
    <x v="1"/>
    <x v="0"/>
    <x v="2"/>
    <s v="Ara"/>
    <x v="0"/>
    <s v="M"/>
    <x v="3"/>
    <n v="3.375"/>
    <n v="20.25"/>
  </r>
  <r>
    <s v="CVA-64996-969"/>
    <x v="478"/>
    <x v="572"/>
    <s v="A-L-1"/>
    <n v="6"/>
    <x v="572"/>
    <s v="codgaardh9@nsw.gov.au"/>
    <x v="1"/>
    <x v="0"/>
    <x v="2"/>
    <s v="Ara"/>
    <x v="1"/>
    <s v="L"/>
    <x v="0"/>
    <n v="12.95"/>
    <n v="77.699999999999989"/>
  </r>
  <r>
    <s v="XTH-67276-442"/>
    <x v="482"/>
    <x v="573"/>
    <s v="L-M-2.5"/>
    <n v="4"/>
    <x v="573"/>
    <s v="bbyrdha@4shared.com"/>
    <x v="1"/>
    <x v="0"/>
    <x v="3"/>
    <s v="Lib"/>
    <x v="0"/>
    <s v="M"/>
    <x v="2"/>
    <n v="33.464999999999996"/>
    <n v="133.85999999999999"/>
  </r>
  <r>
    <s v="PVU-02950-470"/>
    <x v="353"/>
    <x v="574"/>
    <s v="E-D-1"/>
    <n v="1"/>
    <x v="574"/>
    <s v=""/>
    <x v="1"/>
    <x v="2"/>
    <x v="1"/>
    <s v="Exc"/>
    <x v="2"/>
    <s v="D"/>
    <x v="0"/>
    <n v="12.15"/>
    <n v="12.15"/>
  </r>
  <r>
    <s v="XSN-26809-910"/>
    <x v="199"/>
    <x v="575"/>
    <s v="E-M-2.5"/>
    <n v="2"/>
    <x v="575"/>
    <s v="dchardinhc@nhs.uk"/>
    <x v="0"/>
    <x v="1"/>
    <x v="1"/>
    <s v="Exc"/>
    <x v="0"/>
    <s v="M"/>
    <x v="2"/>
    <n v="31.624999999999996"/>
    <n v="63.249999999999993"/>
  </r>
  <r>
    <s v="UDN-88321-005"/>
    <x v="372"/>
    <x v="576"/>
    <s v="R-L-0.5"/>
    <n v="5"/>
    <x v="576"/>
    <s v="hradbonehd@newsvine.com"/>
    <x v="1"/>
    <x v="0"/>
    <x v="0"/>
    <s v="Rob"/>
    <x v="1"/>
    <s v="L"/>
    <x v="1"/>
    <n v="7.169999999999999"/>
    <n v="35.849999999999994"/>
  </r>
  <r>
    <s v="EXP-21628-670"/>
    <x v="267"/>
    <x v="577"/>
    <s v="A-M-2.5"/>
    <n v="3"/>
    <x v="577"/>
    <s v="wbernthhe@miitbeian.gov.cn"/>
    <x v="1"/>
    <x v="0"/>
    <x v="2"/>
    <s v="Ara"/>
    <x v="0"/>
    <s v="M"/>
    <x v="2"/>
    <n v="25.874999999999996"/>
    <n v="77.624999999999986"/>
  </r>
  <r>
    <s v="VGM-24161-361"/>
    <x v="480"/>
    <x v="578"/>
    <s v="E-M-2.5"/>
    <n v="2"/>
    <x v="578"/>
    <s v="bacarsonhf@cnn.com"/>
    <x v="0"/>
    <x v="0"/>
    <x v="1"/>
    <s v="Exc"/>
    <x v="0"/>
    <s v="M"/>
    <x v="2"/>
    <n v="31.624999999999996"/>
    <n v="63.249999999999993"/>
  </r>
  <r>
    <s v="PKN-19556-918"/>
    <x v="483"/>
    <x v="579"/>
    <s v="E-L-0.2"/>
    <n v="6"/>
    <x v="579"/>
    <s v="fbrighamhg@blog.com"/>
    <x v="0"/>
    <x v="1"/>
    <x v="1"/>
    <s v="Exc"/>
    <x v="1"/>
    <s v="L"/>
    <x v="3"/>
    <n v="4.4550000000000001"/>
    <n v="26.73"/>
  </r>
  <r>
    <s v="PKN-19556-918"/>
    <x v="483"/>
    <x v="579"/>
    <s v="L-D-0.5"/>
    <n v="4"/>
    <x v="579"/>
    <s v="fbrighamhg@blog.com"/>
    <x v="0"/>
    <x v="1"/>
    <x v="3"/>
    <s v="Lib"/>
    <x v="2"/>
    <s v="D"/>
    <x v="1"/>
    <n v="7.77"/>
    <n v="31.08"/>
  </r>
  <r>
    <s v="PKN-19556-918"/>
    <x v="483"/>
    <x v="579"/>
    <s v="A-D-0.2"/>
    <n v="1"/>
    <x v="579"/>
    <s v="fbrighamhg@blog.com"/>
    <x v="0"/>
    <x v="1"/>
    <x v="2"/>
    <s v="Ara"/>
    <x v="2"/>
    <s v="D"/>
    <x v="3"/>
    <n v="2.9849999999999999"/>
    <n v="2.9849999999999999"/>
  </r>
  <r>
    <s v="PKN-19556-918"/>
    <x v="483"/>
    <x v="579"/>
    <s v="R-D-2.5"/>
    <n v="5"/>
    <x v="579"/>
    <s v="fbrighamhg@blog.com"/>
    <x v="0"/>
    <x v="1"/>
    <x v="0"/>
    <s v="Rob"/>
    <x v="2"/>
    <s v="D"/>
    <x v="2"/>
    <n v="20.584999999999997"/>
    <n v="102.92499999999998"/>
  </r>
  <r>
    <s v="DXQ-44537-297"/>
    <x v="484"/>
    <x v="580"/>
    <s v="E-L-0.5"/>
    <n v="4"/>
    <x v="580"/>
    <s v="myoxenhk@google.com"/>
    <x v="1"/>
    <x v="0"/>
    <x v="1"/>
    <s v="Exc"/>
    <x v="1"/>
    <s v="L"/>
    <x v="1"/>
    <n v="8.91"/>
    <n v="35.64"/>
  </r>
  <r>
    <s v="BPC-54727-307"/>
    <x v="485"/>
    <x v="581"/>
    <s v="R-L-1"/>
    <n v="4"/>
    <x v="581"/>
    <s v="gmcgavinhl@histats.com"/>
    <x v="1"/>
    <x v="0"/>
    <x v="0"/>
    <s v="Rob"/>
    <x v="1"/>
    <s v="L"/>
    <x v="0"/>
    <n v="11.95"/>
    <n v="47.8"/>
  </r>
  <r>
    <s v="KSH-47717-456"/>
    <x v="486"/>
    <x v="582"/>
    <s v="L-M-1"/>
    <n v="3"/>
    <x v="582"/>
    <s v="luttermarehm@engadget.com"/>
    <x v="1"/>
    <x v="0"/>
    <x v="3"/>
    <s v="Lib"/>
    <x v="0"/>
    <s v="M"/>
    <x v="0"/>
    <n v="14.55"/>
    <n v="43.650000000000006"/>
  </r>
  <r>
    <s v="ANK-59436-446"/>
    <x v="487"/>
    <x v="583"/>
    <s v="E-L-0.5"/>
    <n v="4"/>
    <x v="583"/>
    <s v="edambrogiohn@techcrunch.com"/>
    <x v="0"/>
    <x v="0"/>
    <x v="1"/>
    <s v="Exc"/>
    <x v="1"/>
    <s v="L"/>
    <x v="1"/>
    <n v="8.91"/>
    <n v="35.64"/>
  </r>
  <r>
    <s v="AYY-83051-752"/>
    <x v="488"/>
    <x v="584"/>
    <s v="L-L-1"/>
    <n v="6"/>
    <x v="584"/>
    <s v="cwinchcombeho@jiathis.com"/>
    <x v="0"/>
    <x v="0"/>
    <x v="3"/>
    <s v="Lib"/>
    <x v="1"/>
    <s v="L"/>
    <x v="0"/>
    <n v="15.85"/>
    <n v="95.1"/>
  </r>
  <r>
    <s v="CSW-59644-267"/>
    <x v="489"/>
    <x v="585"/>
    <s v="E-M-2.5"/>
    <n v="1"/>
    <x v="585"/>
    <s v="bpaumierhp@umn.edu"/>
    <x v="0"/>
    <x v="1"/>
    <x v="1"/>
    <s v="Exc"/>
    <x v="0"/>
    <s v="M"/>
    <x v="2"/>
    <n v="31.624999999999996"/>
    <n v="31.624999999999996"/>
  </r>
  <r>
    <s v="ITY-92466-909"/>
    <x v="162"/>
    <x v="586"/>
    <s v="A-M-2.5"/>
    <n v="3"/>
    <x v="586"/>
    <s v=""/>
    <x v="0"/>
    <x v="1"/>
    <x v="2"/>
    <s v="Ara"/>
    <x v="0"/>
    <s v="M"/>
    <x v="2"/>
    <n v="25.874999999999996"/>
    <n v="77.624999999999986"/>
  </r>
  <r>
    <s v="IGW-04801-466"/>
    <x v="490"/>
    <x v="587"/>
    <s v="L-D-0.2"/>
    <n v="1"/>
    <x v="587"/>
    <s v="jcapeyhr@bravesites.com"/>
    <x v="0"/>
    <x v="0"/>
    <x v="3"/>
    <s v="Lib"/>
    <x v="2"/>
    <s v="D"/>
    <x v="3"/>
    <n v="3.8849999999999998"/>
    <n v="3.8849999999999998"/>
  </r>
  <r>
    <s v="LJN-34281-921"/>
    <x v="491"/>
    <x v="588"/>
    <s v="R-L-2.5"/>
    <n v="5"/>
    <x v="588"/>
    <s v="tmathonneti0@google.co.jp"/>
    <x v="1"/>
    <x v="0"/>
    <x v="0"/>
    <s v="Rob"/>
    <x v="1"/>
    <s v="L"/>
    <x v="2"/>
    <n v="27.484999999999996"/>
    <n v="137.42499999999998"/>
  </r>
  <r>
    <s v="BWZ-46364-547"/>
    <x v="301"/>
    <x v="589"/>
    <s v="R-L-1"/>
    <n v="3"/>
    <x v="589"/>
    <s v="ybasillht@theguardian.com"/>
    <x v="0"/>
    <x v="0"/>
    <x v="0"/>
    <s v="Rob"/>
    <x v="1"/>
    <s v="L"/>
    <x v="0"/>
    <n v="11.95"/>
    <n v="35.849999999999994"/>
  </r>
  <r>
    <s v="SBC-95710-706"/>
    <x v="194"/>
    <x v="590"/>
    <s v="E-M-0.2"/>
    <n v="2"/>
    <x v="590"/>
    <s v="mbaistowhu@i2i.jp"/>
    <x v="0"/>
    <x v="2"/>
    <x v="1"/>
    <s v="Exc"/>
    <x v="0"/>
    <s v="M"/>
    <x v="3"/>
    <n v="4.125"/>
    <n v="8.25"/>
  </r>
  <r>
    <s v="WRN-55114-031"/>
    <x v="26"/>
    <x v="591"/>
    <s v="E-L-2.5"/>
    <n v="3"/>
    <x v="591"/>
    <s v="cpallanthv@typepad.com"/>
    <x v="0"/>
    <x v="0"/>
    <x v="1"/>
    <s v="Exc"/>
    <x v="1"/>
    <s v="L"/>
    <x v="2"/>
    <n v="34.154999999999994"/>
    <n v="102.46499999999997"/>
  </r>
  <r>
    <s v="TZU-64255-831"/>
    <x v="125"/>
    <x v="592"/>
    <s v="R-D-2.5"/>
    <n v="2"/>
    <x v="592"/>
    <s v=""/>
    <x v="1"/>
    <x v="0"/>
    <x v="0"/>
    <s v="Rob"/>
    <x v="2"/>
    <s v="D"/>
    <x v="2"/>
    <n v="20.584999999999997"/>
    <n v="41.169999999999995"/>
  </r>
  <r>
    <s v="JVF-91003-729"/>
    <x v="492"/>
    <x v="593"/>
    <s v="A-D-2.5"/>
    <n v="3"/>
    <x v="593"/>
    <s v="dohx@redcross.org"/>
    <x v="0"/>
    <x v="0"/>
    <x v="2"/>
    <s v="Ara"/>
    <x v="2"/>
    <s v="D"/>
    <x v="2"/>
    <n v="22.884999999999998"/>
    <n v="68.655000000000001"/>
  </r>
  <r>
    <s v="MVB-22135-665"/>
    <x v="462"/>
    <x v="594"/>
    <s v="A-D-1"/>
    <n v="1"/>
    <x v="594"/>
    <s v="drallinhy@howstuffworks.com"/>
    <x v="0"/>
    <x v="0"/>
    <x v="2"/>
    <s v="Ara"/>
    <x v="2"/>
    <s v="D"/>
    <x v="0"/>
    <n v="9.9499999999999993"/>
    <n v="9.9499999999999993"/>
  </r>
  <r>
    <s v="CKS-47815-571"/>
    <x v="493"/>
    <x v="595"/>
    <s v="L-L-0.5"/>
    <n v="3"/>
    <x v="595"/>
    <s v="achillhz@epa.gov"/>
    <x v="0"/>
    <x v="2"/>
    <x v="3"/>
    <s v="Lib"/>
    <x v="1"/>
    <s v="L"/>
    <x v="1"/>
    <n v="9.51"/>
    <n v="28.53"/>
  </r>
  <r>
    <s v="OAW-17338-101"/>
    <x v="494"/>
    <x v="588"/>
    <s v="R-D-0.2"/>
    <n v="6"/>
    <x v="588"/>
    <s v="tmathonneti0@google.co.jp"/>
    <x v="1"/>
    <x v="0"/>
    <x v="0"/>
    <s v="Rob"/>
    <x v="2"/>
    <s v="D"/>
    <x v="3"/>
    <n v="2.6849999999999996"/>
    <n v="16.11"/>
  </r>
  <r>
    <s v="ALP-37623-536"/>
    <x v="495"/>
    <x v="596"/>
    <s v="L-L-1"/>
    <n v="6"/>
    <x v="596"/>
    <s v="cdenysi1@is.gd"/>
    <x v="1"/>
    <x v="2"/>
    <x v="3"/>
    <s v="Lib"/>
    <x v="1"/>
    <s v="L"/>
    <x v="0"/>
    <n v="15.85"/>
    <n v="95.1"/>
  </r>
  <r>
    <s v="WMU-87639-108"/>
    <x v="496"/>
    <x v="597"/>
    <s v="R-D-0.5"/>
    <n v="1"/>
    <x v="597"/>
    <s v="cstebbingsi2@drupal.org"/>
    <x v="0"/>
    <x v="0"/>
    <x v="0"/>
    <s v="Rob"/>
    <x v="2"/>
    <s v="D"/>
    <x v="1"/>
    <n v="5.3699999999999992"/>
    <n v="5.3699999999999992"/>
  </r>
  <r>
    <s v="USN-44968-231"/>
    <x v="497"/>
    <x v="598"/>
    <s v="R-L-1"/>
    <n v="4"/>
    <x v="598"/>
    <s v=""/>
    <x v="1"/>
    <x v="0"/>
    <x v="0"/>
    <s v="Rob"/>
    <x v="1"/>
    <s v="L"/>
    <x v="0"/>
    <n v="11.95"/>
    <n v="47.8"/>
  </r>
  <r>
    <s v="YZG-20575-451"/>
    <x v="498"/>
    <x v="599"/>
    <s v="L-L-1"/>
    <n v="4"/>
    <x v="599"/>
    <s v="rzywickii4@ifeng.com"/>
    <x v="1"/>
    <x v="1"/>
    <x v="3"/>
    <s v="Lib"/>
    <x v="1"/>
    <s v="L"/>
    <x v="0"/>
    <n v="15.85"/>
    <n v="63.4"/>
  </r>
  <r>
    <s v="HTH-52867-812"/>
    <x v="382"/>
    <x v="600"/>
    <s v="A-M-2.5"/>
    <n v="4"/>
    <x v="600"/>
    <s v="aburgetti5@moonfruit.com"/>
    <x v="1"/>
    <x v="0"/>
    <x v="2"/>
    <s v="Ara"/>
    <x v="0"/>
    <s v="M"/>
    <x v="2"/>
    <n v="25.874999999999996"/>
    <n v="103.49999999999999"/>
  </r>
  <r>
    <s v="FWU-44971-444"/>
    <x v="499"/>
    <x v="601"/>
    <s v="A-D-2.5"/>
    <n v="3"/>
    <x v="601"/>
    <s v="mmalloyi6@seattletimes.com"/>
    <x v="1"/>
    <x v="0"/>
    <x v="2"/>
    <s v="Ara"/>
    <x v="2"/>
    <s v="D"/>
    <x v="2"/>
    <n v="22.884999999999998"/>
    <n v="68.655000000000001"/>
  </r>
  <r>
    <s v="EQI-82205-066"/>
    <x v="500"/>
    <x v="602"/>
    <s v="R-M-2.5"/>
    <n v="2"/>
    <x v="602"/>
    <s v="mmcparlandi7@w3.org"/>
    <x v="0"/>
    <x v="0"/>
    <x v="0"/>
    <s v="Rob"/>
    <x v="0"/>
    <s v="M"/>
    <x v="2"/>
    <n v="22.884999999999998"/>
    <n v="45.769999999999996"/>
  </r>
  <r>
    <s v="NAR-00747-074"/>
    <x v="501"/>
    <x v="603"/>
    <s v="L-D-1"/>
    <n v="4"/>
    <x v="603"/>
    <s v="sjennaroyi8@purevolume.com"/>
    <x v="1"/>
    <x v="0"/>
    <x v="3"/>
    <s v="Lib"/>
    <x v="2"/>
    <s v="D"/>
    <x v="0"/>
    <n v="12.95"/>
    <n v="51.8"/>
  </r>
  <r>
    <s v="JYR-22052-185"/>
    <x v="502"/>
    <x v="604"/>
    <s v="A-M-0.5"/>
    <n v="2"/>
    <x v="604"/>
    <s v="wplacei9@wsj.com"/>
    <x v="0"/>
    <x v="0"/>
    <x v="2"/>
    <s v="Ara"/>
    <x v="0"/>
    <s v="M"/>
    <x v="1"/>
    <n v="6.75"/>
    <n v="13.5"/>
  </r>
  <r>
    <s v="XKO-54097-932"/>
    <x v="503"/>
    <x v="605"/>
    <s v="E-M-0.5"/>
    <n v="3"/>
    <x v="605"/>
    <s v="jmillettik@addtoany.com"/>
    <x v="0"/>
    <x v="0"/>
    <x v="1"/>
    <s v="Exc"/>
    <x v="0"/>
    <s v="M"/>
    <x v="1"/>
    <n v="8.25"/>
    <n v="24.75"/>
  </r>
  <r>
    <s v="HXA-72415-025"/>
    <x v="504"/>
    <x v="606"/>
    <s v="A-D-2.5"/>
    <n v="2"/>
    <x v="606"/>
    <s v="dgadsdenib@google.com.hk"/>
    <x v="0"/>
    <x v="1"/>
    <x v="2"/>
    <s v="Ara"/>
    <x v="2"/>
    <s v="D"/>
    <x v="2"/>
    <n v="22.884999999999998"/>
    <n v="45.769999999999996"/>
  </r>
  <r>
    <s v="MJF-20065-335"/>
    <x v="497"/>
    <x v="607"/>
    <s v="E-L-0.5"/>
    <n v="6"/>
    <x v="607"/>
    <s v="vwakelinic@unesco.org"/>
    <x v="1"/>
    <x v="0"/>
    <x v="1"/>
    <s v="Exc"/>
    <x v="1"/>
    <s v="L"/>
    <x v="1"/>
    <n v="8.91"/>
    <n v="53.46"/>
  </r>
  <r>
    <s v="GFI-83300-059"/>
    <x v="501"/>
    <x v="608"/>
    <s v="A-M-0.2"/>
    <n v="6"/>
    <x v="608"/>
    <s v="acampsallid@zimbio.com"/>
    <x v="0"/>
    <x v="0"/>
    <x v="2"/>
    <s v="Ara"/>
    <x v="0"/>
    <s v="M"/>
    <x v="3"/>
    <n v="3.375"/>
    <n v="20.25"/>
  </r>
  <r>
    <s v="WJR-51493-682"/>
    <x v="1"/>
    <x v="609"/>
    <s v="L-D-2.5"/>
    <n v="5"/>
    <x v="609"/>
    <s v="smosebyie@stanford.edu"/>
    <x v="1"/>
    <x v="0"/>
    <x v="3"/>
    <s v="Lib"/>
    <x v="2"/>
    <s v="D"/>
    <x v="2"/>
    <n v="29.784999999999997"/>
    <n v="148.92499999999998"/>
  </r>
  <r>
    <s v="SHP-55648-472"/>
    <x v="505"/>
    <x v="610"/>
    <s v="A-M-1"/>
    <n v="6"/>
    <x v="610"/>
    <s v="cwassif@prweb.com"/>
    <x v="1"/>
    <x v="0"/>
    <x v="2"/>
    <s v="Ara"/>
    <x v="0"/>
    <s v="M"/>
    <x v="0"/>
    <n v="11.25"/>
    <n v="67.5"/>
  </r>
  <r>
    <s v="HYR-03455-684"/>
    <x v="506"/>
    <x v="611"/>
    <s v="E-D-1"/>
    <n v="6"/>
    <x v="611"/>
    <s v="isjostromig@pbs.org"/>
    <x v="1"/>
    <x v="0"/>
    <x v="1"/>
    <s v="Exc"/>
    <x v="2"/>
    <s v="D"/>
    <x v="0"/>
    <n v="12.15"/>
    <n v="72.900000000000006"/>
  </r>
  <r>
    <s v="HYR-03455-684"/>
    <x v="506"/>
    <x v="611"/>
    <s v="L-D-0.2"/>
    <n v="2"/>
    <x v="611"/>
    <s v="isjostromig@pbs.org"/>
    <x v="1"/>
    <x v="0"/>
    <x v="3"/>
    <s v="Lib"/>
    <x v="2"/>
    <s v="D"/>
    <x v="3"/>
    <n v="3.8849999999999998"/>
    <n v="7.77"/>
  </r>
  <r>
    <s v="HUG-52766-375"/>
    <x v="507"/>
    <x v="612"/>
    <s v="A-D-2.5"/>
    <n v="4"/>
    <x v="612"/>
    <s v="jbranchettii@bravesites.com"/>
    <x v="1"/>
    <x v="0"/>
    <x v="2"/>
    <s v="Ara"/>
    <x v="2"/>
    <s v="D"/>
    <x v="2"/>
    <n v="22.884999999999998"/>
    <n v="91.539999999999992"/>
  </r>
  <r>
    <s v="DAH-46595-917"/>
    <x v="508"/>
    <x v="613"/>
    <s v="A-D-1"/>
    <n v="6"/>
    <x v="613"/>
    <s v="nrudlandij@blogs.com"/>
    <x v="1"/>
    <x v="1"/>
    <x v="2"/>
    <s v="Ara"/>
    <x v="2"/>
    <s v="D"/>
    <x v="0"/>
    <n v="9.9499999999999993"/>
    <n v="59.699999999999996"/>
  </r>
  <r>
    <s v="VEM-79839-466"/>
    <x v="509"/>
    <x v="605"/>
    <s v="R-L-2.5"/>
    <n v="5"/>
    <x v="605"/>
    <s v="jmillettik@addtoany.com"/>
    <x v="0"/>
    <x v="0"/>
    <x v="0"/>
    <s v="Rob"/>
    <x v="1"/>
    <s v="L"/>
    <x v="2"/>
    <n v="27.484999999999996"/>
    <n v="137.42499999999998"/>
  </r>
  <r>
    <s v="OWH-11126-533"/>
    <x v="131"/>
    <x v="614"/>
    <s v="L-M-2.5"/>
    <n v="2"/>
    <x v="614"/>
    <s v="ftourryil@google.de"/>
    <x v="1"/>
    <x v="0"/>
    <x v="3"/>
    <s v="Lib"/>
    <x v="0"/>
    <s v="M"/>
    <x v="2"/>
    <n v="33.464999999999996"/>
    <n v="66.929999999999993"/>
  </r>
  <r>
    <s v="UMT-26130-151"/>
    <x v="510"/>
    <x v="615"/>
    <s v="L-M-0.2"/>
    <n v="3"/>
    <x v="615"/>
    <s v="cweatherallim@toplist.cz"/>
    <x v="0"/>
    <x v="0"/>
    <x v="3"/>
    <s v="Lib"/>
    <x v="0"/>
    <s v="M"/>
    <x v="3"/>
    <n v="4.3650000000000002"/>
    <n v="13.095000000000001"/>
  </r>
  <r>
    <s v="JKA-27899-806"/>
    <x v="511"/>
    <x v="616"/>
    <s v="R-L-1"/>
    <n v="5"/>
    <x v="616"/>
    <s v="gheindrickin@usda.gov"/>
    <x v="1"/>
    <x v="0"/>
    <x v="0"/>
    <s v="Rob"/>
    <x v="1"/>
    <s v="L"/>
    <x v="0"/>
    <n v="11.95"/>
    <n v="59.75"/>
  </r>
  <r>
    <s v="ULU-07744-724"/>
    <x v="512"/>
    <x v="617"/>
    <s v="L-M-0.5"/>
    <n v="5"/>
    <x v="617"/>
    <s v="limasonio@discuz.net"/>
    <x v="0"/>
    <x v="0"/>
    <x v="3"/>
    <s v="Lib"/>
    <x v="0"/>
    <s v="M"/>
    <x v="1"/>
    <n v="8.73"/>
    <n v="43.650000000000006"/>
  </r>
  <r>
    <s v="NOM-56457-507"/>
    <x v="513"/>
    <x v="618"/>
    <s v="E-M-1"/>
    <n v="6"/>
    <x v="618"/>
    <s v="hsaillip@odnoklassniki.ru"/>
    <x v="0"/>
    <x v="0"/>
    <x v="1"/>
    <s v="Exc"/>
    <x v="0"/>
    <s v="M"/>
    <x v="0"/>
    <n v="13.75"/>
    <n v="82.5"/>
  </r>
  <r>
    <s v="NZN-71683-705"/>
    <x v="514"/>
    <x v="619"/>
    <s v="A-L-2.5"/>
    <n v="6"/>
    <x v="619"/>
    <s v="hlarvoriq@last.fm"/>
    <x v="0"/>
    <x v="0"/>
    <x v="2"/>
    <s v="Ara"/>
    <x v="1"/>
    <s v="L"/>
    <x v="2"/>
    <n v="29.784999999999997"/>
    <n v="178.70999999999998"/>
  </r>
  <r>
    <s v="WMA-34232-850"/>
    <x v="7"/>
    <x v="620"/>
    <s v="L-D-2.5"/>
    <n v="4"/>
    <x v="620"/>
    <s v=""/>
    <x v="0"/>
    <x v="0"/>
    <x v="3"/>
    <s v="Lib"/>
    <x v="2"/>
    <s v="D"/>
    <x v="2"/>
    <n v="29.784999999999997"/>
    <n v="119.13999999999999"/>
  </r>
  <r>
    <s v="EZL-27919-704"/>
    <x v="481"/>
    <x v="621"/>
    <s v="L-L-0.5"/>
    <n v="5"/>
    <x v="621"/>
    <s v=""/>
    <x v="1"/>
    <x v="0"/>
    <x v="3"/>
    <s v="Lib"/>
    <x v="1"/>
    <s v="L"/>
    <x v="1"/>
    <n v="9.51"/>
    <n v="47.55"/>
  </r>
  <r>
    <s v="ZYU-11345-774"/>
    <x v="515"/>
    <x v="622"/>
    <s v="L-M-0.5"/>
    <n v="5"/>
    <x v="622"/>
    <s v="cpenwardenit@mlb.com"/>
    <x v="1"/>
    <x v="1"/>
    <x v="3"/>
    <s v="Lib"/>
    <x v="0"/>
    <s v="M"/>
    <x v="1"/>
    <n v="8.73"/>
    <n v="43.650000000000006"/>
  </r>
  <r>
    <s v="CPW-34587-459"/>
    <x v="516"/>
    <x v="623"/>
    <s v="A-L-2.5"/>
    <n v="6"/>
    <x v="623"/>
    <s v="mmiddisiu@dmoz.org"/>
    <x v="0"/>
    <x v="0"/>
    <x v="2"/>
    <s v="Ara"/>
    <x v="1"/>
    <s v="L"/>
    <x v="2"/>
    <n v="29.784999999999997"/>
    <n v="178.70999999999998"/>
  </r>
  <r>
    <s v="NQZ-82067-394"/>
    <x v="517"/>
    <x v="624"/>
    <s v="R-L-2.5"/>
    <n v="1"/>
    <x v="624"/>
    <s v="avairowiv@studiopress.com"/>
    <x v="1"/>
    <x v="2"/>
    <x v="0"/>
    <s v="Rob"/>
    <x v="1"/>
    <s v="L"/>
    <x v="2"/>
    <n v="27.484999999999996"/>
    <n v="27.484999999999996"/>
  </r>
  <r>
    <s v="JBW-95055-851"/>
    <x v="518"/>
    <x v="625"/>
    <s v="A-M-1"/>
    <n v="5"/>
    <x v="625"/>
    <s v="agoldieiw@goo.gl"/>
    <x v="1"/>
    <x v="0"/>
    <x v="2"/>
    <s v="Ara"/>
    <x v="0"/>
    <s v="M"/>
    <x v="0"/>
    <n v="11.25"/>
    <n v="56.25"/>
  </r>
  <r>
    <s v="AHY-20324-088"/>
    <x v="519"/>
    <x v="626"/>
    <s v="L-L-0.2"/>
    <n v="2"/>
    <x v="626"/>
    <s v="nayrisix@t-online.de"/>
    <x v="0"/>
    <x v="2"/>
    <x v="3"/>
    <s v="Lib"/>
    <x v="1"/>
    <s v="L"/>
    <x v="3"/>
    <n v="4.7549999999999999"/>
    <n v="9.51"/>
  </r>
  <r>
    <s v="ZSL-66684-103"/>
    <x v="520"/>
    <x v="627"/>
    <s v="E-M-0.2"/>
    <n v="2"/>
    <x v="627"/>
    <s v="lbenediktovichiy@wunderground.com"/>
    <x v="0"/>
    <x v="0"/>
    <x v="1"/>
    <s v="Exc"/>
    <x v="0"/>
    <s v="M"/>
    <x v="3"/>
    <n v="4.125"/>
    <n v="8.25"/>
  </r>
  <r>
    <s v="WNE-73911-475"/>
    <x v="521"/>
    <x v="628"/>
    <s v="L-D-0.5"/>
    <n v="6"/>
    <x v="628"/>
    <s v="tjacobovitziz@cbc.ca"/>
    <x v="1"/>
    <x v="0"/>
    <x v="3"/>
    <s v="Lib"/>
    <x v="2"/>
    <s v="D"/>
    <x v="1"/>
    <n v="7.77"/>
    <n v="46.62"/>
  </r>
  <r>
    <s v="EZB-68383-559"/>
    <x v="418"/>
    <x v="629"/>
    <s v="R-L-1"/>
    <n v="6"/>
    <x v="629"/>
    <s v=""/>
    <x v="1"/>
    <x v="0"/>
    <x v="0"/>
    <s v="Rob"/>
    <x v="1"/>
    <s v="L"/>
    <x v="0"/>
    <n v="11.95"/>
    <n v="71.699999999999989"/>
  </r>
  <r>
    <s v="OVO-01283-090"/>
    <x v="122"/>
    <x v="630"/>
    <s v="L-L-2.5"/>
    <n v="2"/>
    <x v="630"/>
    <s v="jdruittj1@feedburner.com"/>
    <x v="0"/>
    <x v="0"/>
    <x v="3"/>
    <s v="Lib"/>
    <x v="1"/>
    <s v="L"/>
    <x v="2"/>
    <n v="36.454999999999998"/>
    <n v="72.91"/>
  </r>
  <r>
    <s v="TXH-78646-919"/>
    <x v="423"/>
    <x v="631"/>
    <s v="R-D-0.2"/>
    <n v="3"/>
    <x v="631"/>
    <s v="dshortallj2@wikipedia.org"/>
    <x v="0"/>
    <x v="0"/>
    <x v="0"/>
    <s v="Rob"/>
    <x v="2"/>
    <s v="D"/>
    <x v="3"/>
    <n v="2.6849999999999996"/>
    <n v="8.0549999999999997"/>
  </r>
  <r>
    <s v="CYZ-37122-164"/>
    <x v="463"/>
    <x v="632"/>
    <s v="E-M-0.5"/>
    <n v="2"/>
    <x v="632"/>
    <s v="wcottierj3@cafepress.com"/>
    <x v="1"/>
    <x v="0"/>
    <x v="1"/>
    <s v="Exc"/>
    <x v="0"/>
    <s v="M"/>
    <x v="1"/>
    <n v="8.25"/>
    <n v="16.5"/>
  </r>
  <r>
    <s v="AGQ-06534-750"/>
    <x v="273"/>
    <x v="633"/>
    <s v="A-L-1"/>
    <n v="5"/>
    <x v="633"/>
    <s v="kgrinstedj4@google.com.br"/>
    <x v="1"/>
    <x v="1"/>
    <x v="2"/>
    <s v="Ara"/>
    <x v="1"/>
    <s v="L"/>
    <x v="0"/>
    <n v="12.95"/>
    <n v="64.75"/>
  </r>
  <r>
    <s v="QVL-32245-818"/>
    <x v="522"/>
    <x v="634"/>
    <s v="A-M-0.5"/>
    <n v="5"/>
    <x v="634"/>
    <s v="dskynerj5@hubpages.com"/>
    <x v="1"/>
    <x v="0"/>
    <x v="2"/>
    <s v="Ara"/>
    <x v="0"/>
    <s v="M"/>
    <x v="1"/>
    <n v="6.75"/>
    <n v="33.75"/>
  </r>
  <r>
    <s v="LTD-96842-834"/>
    <x v="523"/>
    <x v="635"/>
    <s v="L-D-2.5"/>
    <n v="6"/>
    <x v="635"/>
    <s v=""/>
    <x v="1"/>
    <x v="0"/>
    <x v="3"/>
    <s v="Lib"/>
    <x v="2"/>
    <s v="D"/>
    <x v="2"/>
    <n v="29.784999999999997"/>
    <n v="178.70999999999998"/>
  </r>
  <r>
    <s v="SEC-91807-425"/>
    <x v="260"/>
    <x v="636"/>
    <s v="A-M-1"/>
    <n v="2"/>
    <x v="636"/>
    <s v="jdymokeje@prnewswire.com"/>
    <x v="1"/>
    <x v="1"/>
    <x v="2"/>
    <s v="Ara"/>
    <x v="0"/>
    <s v="M"/>
    <x v="0"/>
    <n v="11.25"/>
    <n v="22.5"/>
  </r>
  <r>
    <s v="MHM-44857-599"/>
    <x v="331"/>
    <x v="637"/>
    <s v="L-D-1"/>
    <n v="1"/>
    <x v="637"/>
    <s v="aweinmannj8@shinystat.com"/>
    <x v="1"/>
    <x v="0"/>
    <x v="3"/>
    <s v="Lib"/>
    <x v="2"/>
    <s v="D"/>
    <x v="0"/>
    <n v="12.95"/>
    <n v="12.95"/>
  </r>
  <r>
    <s v="KGC-95046-911"/>
    <x v="524"/>
    <x v="638"/>
    <s v="A-M-2.5"/>
    <n v="2"/>
    <x v="638"/>
    <s v="eandriessenj9@europa.eu"/>
    <x v="0"/>
    <x v="0"/>
    <x v="2"/>
    <s v="Ara"/>
    <x v="0"/>
    <s v="M"/>
    <x v="2"/>
    <n v="25.874999999999996"/>
    <n v="51.749999999999993"/>
  </r>
  <r>
    <s v="RZC-75150-413"/>
    <x v="525"/>
    <x v="639"/>
    <s v="E-D-0.5"/>
    <n v="5"/>
    <x v="639"/>
    <s v="rdeaconsonja@archive.org"/>
    <x v="1"/>
    <x v="0"/>
    <x v="1"/>
    <s v="Exc"/>
    <x v="2"/>
    <s v="D"/>
    <x v="1"/>
    <n v="7.29"/>
    <n v="36.450000000000003"/>
  </r>
  <r>
    <s v="EYH-88288-452"/>
    <x v="526"/>
    <x v="640"/>
    <s v="L-L-2.5"/>
    <n v="5"/>
    <x v="640"/>
    <s v="dcarojb@twitter.com"/>
    <x v="0"/>
    <x v="0"/>
    <x v="3"/>
    <s v="Lib"/>
    <x v="1"/>
    <s v="L"/>
    <x v="2"/>
    <n v="36.454999999999998"/>
    <n v="182.27499999999998"/>
  </r>
  <r>
    <s v="NYQ-24237-772"/>
    <x v="104"/>
    <x v="641"/>
    <s v="L-D-0.5"/>
    <n v="4"/>
    <x v="641"/>
    <s v="jbluckjc@imageshack.us"/>
    <x v="1"/>
    <x v="0"/>
    <x v="3"/>
    <s v="Lib"/>
    <x v="2"/>
    <s v="D"/>
    <x v="1"/>
    <n v="7.77"/>
    <n v="31.08"/>
  </r>
  <r>
    <s v="WKB-21680-566"/>
    <x v="491"/>
    <x v="642"/>
    <s v="A-M-0.5"/>
    <n v="3"/>
    <x v="642"/>
    <s v=""/>
    <x v="1"/>
    <x v="1"/>
    <x v="2"/>
    <s v="Ara"/>
    <x v="0"/>
    <s v="M"/>
    <x v="1"/>
    <n v="6.75"/>
    <n v="20.25"/>
  </r>
  <r>
    <s v="THE-61147-027"/>
    <x v="157"/>
    <x v="636"/>
    <s v="L-D-1"/>
    <n v="2"/>
    <x v="636"/>
    <s v="jdymokeje@prnewswire.com"/>
    <x v="1"/>
    <x v="1"/>
    <x v="3"/>
    <s v="Lib"/>
    <x v="2"/>
    <s v="D"/>
    <x v="0"/>
    <n v="12.95"/>
    <n v="25.9"/>
  </r>
  <r>
    <s v="PTY-86420-119"/>
    <x v="527"/>
    <x v="643"/>
    <s v="A-D-0.5"/>
    <n v="4"/>
    <x v="643"/>
    <s v="otadmanjf@ft.com"/>
    <x v="0"/>
    <x v="0"/>
    <x v="2"/>
    <s v="Ara"/>
    <x v="2"/>
    <s v="D"/>
    <x v="1"/>
    <n v="5.97"/>
    <n v="23.88"/>
  </r>
  <r>
    <s v="QHL-27188-431"/>
    <x v="528"/>
    <x v="644"/>
    <s v="L-L-0.5"/>
    <n v="2"/>
    <x v="644"/>
    <s v="bguddejg@dailymotion.com"/>
    <x v="1"/>
    <x v="0"/>
    <x v="3"/>
    <s v="Lib"/>
    <x v="1"/>
    <s v="L"/>
    <x v="1"/>
    <n v="9.51"/>
    <n v="19.02"/>
  </r>
  <r>
    <s v="MIS-54381-047"/>
    <x v="99"/>
    <x v="645"/>
    <s v="A-D-0.5"/>
    <n v="5"/>
    <x v="645"/>
    <s v="nsictornesjh@buzzfeed.com"/>
    <x v="0"/>
    <x v="1"/>
    <x v="2"/>
    <s v="Ara"/>
    <x v="2"/>
    <s v="D"/>
    <x v="1"/>
    <n v="5.97"/>
    <n v="29.849999999999998"/>
  </r>
  <r>
    <s v="TBB-29780-459"/>
    <x v="529"/>
    <x v="646"/>
    <s v="A-L-0.5"/>
    <n v="1"/>
    <x v="646"/>
    <s v="vdunningji@independent.co.uk"/>
    <x v="0"/>
    <x v="0"/>
    <x v="2"/>
    <s v="Ara"/>
    <x v="1"/>
    <s v="L"/>
    <x v="1"/>
    <n v="7.77"/>
    <n v="7.77"/>
  </r>
  <r>
    <s v="QLC-52637-305"/>
    <x v="530"/>
    <x v="647"/>
    <s v="L-D-2.5"/>
    <n v="4"/>
    <x v="647"/>
    <s v=""/>
    <x v="0"/>
    <x v="1"/>
    <x v="3"/>
    <s v="Lib"/>
    <x v="2"/>
    <s v="D"/>
    <x v="2"/>
    <n v="29.784999999999997"/>
    <n v="119.13999999999999"/>
  </r>
  <r>
    <s v="CWT-27056-328"/>
    <x v="531"/>
    <x v="648"/>
    <s v="E-D-0.2"/>
    <n v="6"/>
    <x v="648"/>
    <s v=""/>
    <x v="0"/>
    <x v="0"/>
    <x v="1"/>
    <s v="Exc"/>
    <x v="2"/>
    <s v="D"/>
    <x v="3"/>
    <n v="3.645"/>
    <n v="21.87"/>
  </r>
  <r>
    <s v="ASS-05878-128"/>
    <x v="210"/>
    <x v="649"/>
    <s v="E-L-0.5"/>
    <n v="2"/>
    <x v="649"/>
    <s v="sgehringjl@gnu.org"/>
    <x v="1"/>
    <x v="0"/>
    <x v="1"/>
    <s v="Exc"/>
    <x v="1"/>
    <s v="L"/>
    <x v="1"/>
    <n v="8.91"/>
    <n v="17.82"/>
  </r>
  <r>
    <s v="EGK-03027-418"/>
    <x v="532"/>
    <x v="650"/>
    <s v="E-M-0.2"/>
    <n v="3"/>
    <x v="650"/>
    <s v="bfallowesjm@purevolume.com"/>
    <x v="1"/>
    <x v="0"/>
    <x v="1"/>
    <s v="Exc"/>
    <x v="0"/>
    <s v="M"/>
    <x v="3"/>
    <n v="4.125"/>
    <n v="12.375"/>
  </r>
  <r>
    <s v="KCY-61732-849"/>
    <x v="533"/>
    <x v="651"/>
    <s v="L-D-1"/>
    <n v="2"/>
    <x v="651"/>
    <s v=""/>
    <x v="1"/>
    <x v="1"/>
    <x v="3"/>
    <s v="Lib"/>
    <x v="2"/>
    <s v="D"/>
    <x v="0"/>
    <n v="12.95"/>
    <n v="25.9"/>
  </r>
  <r>
    <s v="BLI-21697-702"/>
    <x v="534"/>
    <x v="652"/>
    <s v="A-M-0.5"/>
    <n v="2"/>
    <x v="652"/>
    <s v="sdejo@newsvine.com"/>
    <x v="0"/>
    <x v="0"/>
    <x v="2"/>
    <s v="Ara"/>
    <x v="0"/>
    <s v="M"/>
    <x v="1"/>
    <n v="6.75"/>
    <n v="13.5"/>
  </r>
  <r>
    <s v="KFJ-46568-890"/>
    <x v="535"/>
    <x v="653"/>
    <s v="E-L-0.5"/>
    <n v="2"/>
    <x v="653"/>
    <s v=""/>
    <x v="0"/>
    <x v="0"/>
    <x v="1"/>
    <s v="Exc"/>
    <x v="1"/>
    <s v="L"/>
    <x v="1"/>
    <n v="8.91"/>
    <n v="17.82"/>
  </r>
  <r>
    <s v="SOK-43535-680"/>
    <x v="536"/>
    <x v="654"/>
    <s v="E-M-0.5"/>
    <n v="3"/>
    <x v="654"/>
    <s v="scountjq@nba.com"/>
    <x v="1"/>
    <x v="0"/>
    <x v="1"/>
    <s v="Exc"/>
    <x v="0"/>
    <s v="M"/>
    <x v="1"/>
    <n v="8.25"/>
    <n v="24.75"/>
  </r>
  <r>
    <s v="XUE-87260-201"/>
    <x v="537"/>
    <x v="655"/>
    <s v="R-M-0.2"/>
    <n v="6"/>
    <x v="655"/>
    <s v="sraglesjr@blogtalkradio.com"/>
    <x v="1"/>
    <x v="0"/>
    <x v="0"/>
    <s v="Rob"/>
    <x v="0"/>
    <s v="M"/>
    <x v="3"/>
    <n v="2.9849999999999999"/>
    <n v="17.91"/>
  </r>
  <r>
    <s v="CZF-40873-691"/>
    <x v="61"/>
    <x v="656"/>
    <s v="E-M-0.5"/>
    <n v="2"/>
    <x v="656"/>
    <s v=""/>
    <x v="1"/>
    <x v="2"/>
    <x v="1"/>
    <s v="Exc"/>
    <x v="0"/>
    <s v="M"/>
    <x v="1"/>
    <n v="8.25"/>
    <n v="16.5"/>
  </r>
  <r>
    <s v="AIA-98989-755"/>
    <x v="242"/>
    <x v="657"/>
    <s v="R-M-0.2"/>
    <n v="1"/>
    <x v="657"/>
    <s v="sbruunjt@blogtalkradio.com"/>
    <x v="1"/>
    <x v="0"/>
    <x v="0"/>
    <s v="Rob"/>
    <x v="0"/>
    <s v="M"/>
    <x v="3"/>
    <n v="2.9849999999999999"/>
    <n v="2.9849999999999999"/>
  </r>
  <r>
    <s v="ITZ-21793-986"/>
    <x v="299"/>
    <x v="658"/>
    <s v="E-D-0.2"/>
    <n v="4"/>
    <x v="658"/>
    <s v="aplluju@dagondesign.com"/>
    <x v="0"/>
    <x v="1"/>
    <x v="1"/>
    <s v="Exc"/>
    <x v="2"/>
    <s v="D"/>
    <x v="3"/>
    <n v="3.645"/>
    <n v="14.58"/>
  </r>
  <r>
    <s v="YOK-93322-608"/>
    <x v="343"/>
    <x v="659"/>
    <s v="E-L-1"/>
    <n v="6"/>
    <x v="659"/>
    <s v="gcornierjv@techcrunch.com"/>
    <x v="1"/>
    <x v="0"/>
    <x v="1"/>
    <s v="Exc"/>
    <x v="1"/>
    <s v="L"/>
    <x v="0"/>
    <n v="14.85"/>
    <n v="89.1"/>
  </r>
  <r>
    <s v="LXK-00634-611"/>
    <x v="538"/>
    <x v="636"/>
    <s v="R-L-1"/>
    <n v="3"/>
    <x v="636"/>
    <s v="jdymokeje@prnewswire.com"/>
    <x v="1"/>
    <x v="1"/>
    <x v="0"/>
    <s v="Rob"/>
    <x v="1"/>
    <s v="L"/>
    <x v="0"/>
    <n v="11.95"/>
    <n v="35.849999999999994"/>
  </r>
  <r>
    <s v="CQW-37388-302"/>
    <x v="539"/>
    <x v="660"/>
    <s v="A-D-2.5"/>
    <n v="3"/>
    <x v="660"/>
    <s v="wharvisonjx@gizmodo.com"/>
    <x v="1"/>
    <x v="0"/>
    <x v="2"/>
    <s v="Ara"/>
    <x v="2"/>
    <s v="D"/>
    <x v="2"/>
    <n v="22.884999999999998"/>
    <n v="68.655000000000001"/>
  </r>
  <r>
    <s v="SPA-79365-334"/>
    <x v="27"/>
    <x v="661"/>
    <s v="L-D-1"/>
    <n v="3"/>
    <x v="661"/>
    <s v="dheafordjy@twitpic.com"/>
    <x v="1"/>
    <x v="0"/>
    <x v="3"/>
    <s v="Lib"/>
    <x v="2"/>
    <s v="D"/>
    <x v="0"/>
    <n v="12.95"/>
    <n v="38.849999999999994"/>
  </r>
  <r>
    <s v="VPX-08817-517"/>
    <x v="540"/>
    <x v="662"/>
    <s v="L-L-1"/>
    <n v="5"/>
    <x v="662"/>
    <s v="gfanthamjz@hexun.com"/>
    <x v="0"/>
    <x v="0"/>
    <x v="3"/>
    <s v="Lib"/>
    <x v="1"/>
    <s v="L"/>
    <x v="0"/>
    <n v="15.85"/>
    <n v="79.25"/>
  </r>
  <r>
    <s v="PBP-87115-410"/>
    <x v="541"/>
    <x v="663"/>
    <s v="E-D-0.5"/>
    <n v="5"/>
    <x v="663"/>
    <s v="rcrookshanksk0@unc.edu"/>
    <x v="0"/>
    <x v="0"/>
    <x v="1"/>
    <s v="Exc"/>
    <x v="2"/>
    <s v="D"/>
    <x v="1"/>
    <n v="7.29"/>
    <n v="36.450000000000003"/>
  </r>
  <r>
    <s v="SFB-93752-440"/>
    <x v="390"/>
    <x v="664"/>
    <s v="R-M-0.2"/>
    <n v="3"/>
    <x v="664"/>
    <s v="nleakek1@cmu.edu"/>
    <x v="0"/>
    <x v="0"/>
    <x v="0"/>
    <s v="Rob"/>
    <x v="0"/>
    <s v="M"/>
    <x v="3"/>
    <n v="2.9849999999999999"/>
    <n v="8.9550000000000001"/>
  </r>
  <r>
    <s v="TBU-65158-068"/>
    <x v="396"/>
    <x v="665"/>
    <s v="E-D-1"/>
    <n v="2"/>
    <x v="665"/>
    <s v=""/>
    <x v="1"/>
    <x v="0"/>
    <x v="1"/>
    <s v="Exc"/>
    <x v="2"/>
    <s v="D"/>
    <x v="0"/>
    <n v="12.15"/>
    <n v="24.3"/>
  </r>
  <r>
    <s v="TEH-08414-216"/>
    <x v="185"/>
    <x v="666"/>
    <s v="E-M-2.5"/>
    <n v="2"/>
    <x v="666"/>
    <s v="geilhersenk3@networksolutions.com"/>
    <x v="1"/>
    <x v="0"/>
    <x v="1"/>
    <s v="Exc"/>
    <x v="0"/>
    <s v="M"/>
    <x v="2"/>
    <n v="31.624999999999996"/>
    <n v="63.249999999999993"/>
  </r>
  <r>
    <s v="MAY-77231-536"/>
    <x v="542"/>
    <x v="667"/>
    <s v="A-M-0.2"/>
    <n v="2"/>
    <x v="667"/>
    <s v=""/>
    <x v="0"/>
    <x v="0"/>
    <x v="2"/>
    <s v="Ara"/>
    <x v="0"/>
    <s v="M"/>
    <x v="3"/>
    <n v="3.375"/>
    <n v="6.75"/>
  </r>
  <r>
    <s v="ATY-28980-884"/>
    <x v="117"/>
    <x v="668"/>
    <s v="A-L-0.2"/>
    <n v="6"/>
    <x v="668"/>
    <s v="caleixok5@globo.com"/>
    <x v="1"/>
    <x v="0"/>
    <x v="2"/>
    <s v="Ara"/>
    <x v="1"/>
    <s v="L"/>
    <x v="3"/>
    <n v="3.8849999999999998"/>
    <n v="23.31"/>
  </r>
  <r>
    <s v="SWP-88281-918"/>
    <x v="543"/>
    <x v="669"/>
    <s v="L-L-2.5"/>
    <n v="4"/>
    <x v="669"/>
    <s v=""/>
    <x v="1"/>
    <x v="0"/>
    <x v="3"/>
    <s v="Lib"/>
    <x v="1"/>
    <s v="L"/>
    <x v="2"/>
    <n v="36.454999999999998"/>
    <n v="145.82"/>
  </r>
  <r>
    <s v="VCE-56531-986"/>
    <x v="544"/>
    <x v="670"/>
    <s v="R-M-0.5"/>
    <n v="5"/>
    <x v="670"/>
    <s v="rtomkowiczk7@bravesites.com"/>
    <x v="0"/>
    <x v="1"/>
    <x v="0"/>
    <s v="Rob"/>
    <x v="0"/>
    <s v="M"/>
    <x v="1"/>
    <n v="5.97"/>
    <n v="29.849999999999998"/>
  </r>
  <r>
    <s v="FVV-75700-005"/>
    <x v="545"/>
    <x v="671"/>
    <s v="E-D-0.5"/>
    <n v="3"/>
    <x v="671"/>
    <s v="rhuscroftk8@jimdo.com"/>
    <x v="0"/>
    <x v="0"/>
    <x v="1"/>
    <s v="Exc"/>
    <x v="2"/>
    <s v="D"/>
    <x v="1"/>
    <n v="7.29"/>
    <n v="21.87"/>
  </r>
  <r>
    <s v="CFZ-53492-600"/>
    <x v="546"/>
    <x v="672"/>
    <s v="L-M-0.2"/>
    <n v="1"/>
    <x v="672"/>
    <s v="sscurrerk9@flavors.me"/>
    <x v="1"/>
    <x v="2"/>
    <x v="3"/>
    <s v="Lib"/>
    <x v="0"/>
    <s v="M"/>
    <x v="3"/>
    <n v="4.3650000000000002"/>
    <n v="4.3650000000000002"/>
  </r>
  <r>
    <s v="LDK-71031-121"/>
    <x v="420"/>
    <x v="673"/>
    <s v="L-L-2.5"/>
    <n v="1"/>
    <x v="673"/>
    <s v="arudramka@prnewswire.com"/>
    <x v="1"/>
    <x v="0"/>
    <x v="3"/>
    <s v="Lib"/>
    <x v="1"/>
    <s v="L"/>
    <x v="2"/>
    <n v="36.454999999999998"/>
    <n v="36.454999999999998"/>
  </r>
  <r>
    <s v="EBA-82404-343"/>
    <x v="547"/>
    <x v="674"/>
    <s v="L-D-0.2"/>
    <n v="4"/>
    <x v="674"/>
    <s v=""/>
    <x v="0"/>
    <x v="0"/>
    <x v="3"/>
    <s v="Lib"/>
    <x v="2"/>
    <s v="D"/>
    <x v="3"/>
    <n v="3.8849999999999998"/>
    <n v="15.54"/>
  </r>
  <r>
    <s v="USA-42811-560"/>
    <x v="548"/>
    <x v="675"/>
    <s v="E-L-0.2"/>
    <n v="2"/>
    <x v="675"/>
    <s v="jmahakc@cyberchimps.com"/>
    <x v="1"/>
    <x v="0"/>
    <x v="1"/>
    <s v="Exc"/>
    <x v="1"/>
    <s v="L"/>
    <x v="3"/>
    <n v="4.4550000000000001"/>
    <n v="8.91"/>
  </r>
  <r>
    <s v="SNL-83703-516"/>
    <x v="549"/>
    <x v="676"/>
    <s v="L-M-2.5"/>
    <n v="3"/>
    <x v="676"/>
    <s v="gclemonkd@networksolutions.com"/>
    <x v="0"/>
    <x v="0"/>
    <x v="3"/>
    <s v="Lib"/>
    <x v="0"/>
    <s v="M"/>
    <x v="2"/>
    <n v="33.464999999999996"/>
    <n v="100.39499999999998"/>
  </r>
  <r>
    <s v="SUZ-83036-175"/>
    <x v="550"/>
    <x v="677"/>
    <s v="R-D-0.2"/>
    <n v="5"/>
    <x v="677"/>
    <s v=""/>
    <x v="1"/>
    <x v="0"/>
    <x v="0"/>
    <s v="Rob"/>
    <x v="2"/>
    <s v="D"/>
    <x v="3"/>
    <n v="2.6849999999999996"/>
    <n v="13.424999999999997"/>
  </r>
  <r>
    <s v="RGM-01187-513"/>
    <x v="551"/>
    <x v="678"/>
    <s v="E-D-0.2"/>
    <n v="6"/>
    <x v="678"/>
    <s v="bpollinskf@shinystat.com"/>
    <x v="1"/>
    <x v="0"/>
    <x v="1"/>
    <s v="Exc"/>
    <x v="2"/>
    <s v="D"/>
    <x v="3"/>
    <n v="3.645"/>
    <n v="21.87"/>
  </r>
  <r>
    <s v="CZG-01299-952"/>
    <x v="552"/>
    <x v="679"/>
    <s v="L-D-1"/>
    <n v="2"/>
    <x v="679"/>
    <s v="jtoyekg@pinterest.com"/>
    <x v="0"/>
    <x v="1"/>
    <x v="3"/>
    <s v="Lib"/>
    <x v="2"/>
    <s v="D"/>
    <x v="0"/>
    <n v="12.95"/>
    <n v="25.9"/>
  </r>
  <r>
    <s v="KLD-88731-484"/>
    <x v="553"/>
    <x v="680"/>
    <s v="A-M-1"/>
    <n v="5"/>
    <x v="680"/>
    <s v="clinskillkh@sphinn.com"/>
    <x v="1"/>
    <x v="0"/>
    <x v="2"/>
    <s v="Ara"/>
    <x v="0"/>
    <s v="M"/>
    <x v="0"/>
    <n v="11.25"/>
    <n v="56.25"/>
  </r>
  <r>
    <s v="BQK-38412-229"/>
    <x v="554"/>
    <x v="681"/>
    <s v="R-L-0.2"/>
    <n v="3"/>
    <x v="681"/>
    <s v="nvigrasski@ezinearticles.com"/>
    <x v="1"/>
    <x v="2"/>
    <x v="0"/>
    <s v="Rob"/>
    <x v="1"/>
    <s v="L"/>
    <x v="3"/>
    <n v="3.5849999999999995"/>
    <n v="10.754999999999999"/>
  </r>
  <r>
    <s v="TCX-76953-071"/>
    <x v="555"/>
    <x v="636"/>
    <s v="E-D-0.2"/>
    <n v="5"/>
    <x v="636"/>
    <s v="jdymokeje@prnewswire.com"/>
    <x v="1"/>
    <x v="1"/>
    <x v="1"/>
    <s v="Exc"/>
    <x v="2"/>
    <s v="D"/>
    <x v="3"/>
    <n v="3.645"/>
    <n v="18.225000000000001"/>
  </r>
  <r>
    <s v="LIN-88046-551"/>
    <x v="150"/>
    <x v="682"/>
    <s v="R-L-0.5"/>
    <n v="4"/>
    <x v="682"/>
    <s v="kcragellkk@google.com"/>
    <x v="1"/>
    <x v="1"/>
    <x v="0"/>
    <s v="Rob"/>
    <x v="1"/>
    <s v="L"/>
    <x v="1"/>
    <n v="7.169999999999999"/>
    <n v="28.679999999999996"/>
  </r>
  <r>
    <s v="PMV-54491-220"/>
    <x v="556"/>
    <x v="683"/>
    <s v="L-M-0.2"/>
    <n v="2"/>
    <x v="683"/>
    <s v="libertkl@huffingtonpost.com"/>
    <x v="1"/>
    <x v="0"/>
    <x v="3"/>
    <s v="Lib"/>
    <x v="0"/>
    <s v="M"/>
    <x v="3"/>
    <n v="4.3650000000000002"/>
    <n v="8.73"/>
  </r>
  <r>
    <s v="SKA-73676-005"/>
    <x v="327"/>
    <x v="684"/>
    <s v="L-M-1"/>
    <n v="4"/>
    <x v="684"/>
    <s v="rlidgeykm@vimeo.com"/>
    <x v="1"/>
    <x v="0"/>
    <x v="3"/>
    <s v="Lib"/>
    <x v="0"/>
    <s v="M"/>
    <x v="0"/>
    <n v="14.55"/>
    <n v="58.2"/>
  </r>
  <r>
    <s v="TKH-62197-239"/>
    <x v="557"/>
    <x v="685"/>
    <s v="A-D-0.5"/>
    <n v="3"/>
    <x v="685"/>
    <s v="tcastagnekn@wikia.com"/>
    <x v="1"/>
    <x v="0"/>
    <x v="2"/>
    <s v="Ara"/>
    <x v="2"/>
    <s v="D"/>
    <x v="1"/>
    <n v="5.97"/>
    <n v="17.91"/>
  </r>
  <r>
    <s v="YXF-57218-272"/>
    <x v="333"/>
    <x v="686"/>
    <s v="R-M-0.2"/>
    <n v="6"/>
    <x v="686"/>
    <s v=""/>
    <x v="0"/>
    <x v="0"/>
    <x v="0"/>
    <s v="Rob"/>
    <x v="0"/>
    <s v="M"/>
    <x v="3"/>
    <n v="2.9849999999999999"/>
    <n v="17.91"/>
  </r>
  <r>
    <s v="PKJ-30083-501"/>
    <x v="558"/>
    <x v="687"/>
    <s v="E-D-0.5"/>
    <n v="2"/>
    <x v="687"/>
    <s v="jhaldenkp@comcast.net"/>
    <x v="1"/>
    <x v="1"/>
    <x v="1"/>
    <s v="Exc"/>
    <x v="2"/>
    <s v="D"/>
    <x v="1"/>
    <n v="7.29"/>
    <n v="14.58"/>
  </r>
  <r>
    <s v="WTT-91832-645"/>
    <x v="559"/>
    <x v="688"/>
    <s v="A-M-1"/>
    <n v="3"/>
    <x v="688"/>
    <s v="holliffkq@sciencedirect.com"/>
    <x v="1"/>
    <x v="1"/>
    <x v="2"/>
    <s v="Ara"/>
    <x v="0"/>
    <s v="M"/>
    <x v="0"/>
    <n v="11.25"/>
    <n v="33.75"/>
  </r>
  <r>
    <s v="TRZ-94735-865"/>
    <x v="310"/>
    <x v="689"/>
    <s v="L-M-0.5"/>
    <n v="4"/>
    <x v="689"/>
    <s v="tquadrikr@opensource.org"/>
    <x v="0"/>
    <x v="1"/>
    <x v="3"/>
    <s v="Lib"/>
    <x v="0"/>
    <s v="M"/>
    <x v="1"/>
    <n v="8.73"/>
    <n v="34.92"/>
  </r>
  <r>
    <s v="UDB-09651-780"/>
    <x v="560"/>
    <x v="690"/>
    <s v="E-D-0.5"/>
    <n v="2"/>
    <x v="690"/>
    <s v="feshmadeks@umn.edu"/>
    <x v="1"/>
    <x v="0"/>
    <x v="1"/>
    <s v="Exc"/>
    <x v="2"/>
    <s v="D"/>
    <x v="1"/>
    <n v="7.29"/>
    <n v="14.58"/>
  </r>
  <r>
    <s v="EHJ-82097-549"/>
    <x v="561"/>
    <x v="691"/>
    <s v="R-D-0.2"/>
    <n v="2"/>
    <x v="691"/>
    <s v="moilierkt@paginegialle.it"/>
    <x v="0"/>
    <x v="1"/>
    <x v="0"/>
    <s v="Rob"/>
    <x v="2"/>
    <s v="D"/>
    <x v="3"/>
    <n v="2.6849999999999996"/>
    <n v="5.3699999999999992"/>
  </r>
  <r>
    <s v="ZFR-79447-696"/>
    <x v="562"/>
    <x v="692"/>
    <s v="R-M-0.5"/>
    <n v="1"/>
    <x v="692"/>
    <s v=""/>
    <x v="0"/>
    <x v="0"/>
    <x v="0"/>
    <s v="Rob"/>
    <x v="0"/>
    <s v="M"/>
    <x v="1"/>
    <n v="5.97"/>
    <n v="5.97"/>
  </r>
  <r>
    <s v="NUU-03893-975"/>
    <x v="563"/>
    <x v="693"/>
    <s v="L-L-0.5"/>
    <n v="2"/>
    <x v="693"/>
    <s v="vshoebothamkv@redcross.org"/>
    <x v="1"/>
    <x v="0"/>
    <x v="3"/>
    <s v="Lib"/>
    <x v="1"/>
    <s v="L"/>
    <x v="1"/>
    <n v="9.51"/>
    <n v="19.02"/>
  </r>
  <r>
    <s v="GVG-59542-307"/>
    <x v="564"/>
    <x v="694"/>
    <s v="E-M-1"/>
    <n v="2"/>
    <x v="694"/>
    <s v="bsterkekw@biblegateway.com"/>
    <x v="0"/>
    <x v="0"/>
    <x v="1"/>
    <s v="Exc"/>
    <x v="0"/>
    <s v="M"/>
    <x v="0"/>
    <n v="13.75"/>
    <n v="27.5"/>
  </r>
  <r>
    <s v="YLY-35287-172"/>
    <x v="565"/>
    <x v="695"/>
    <s v="A-D-0.5"/>
    <n v="5"/>
    <x v="695"/>
    <s v="scaponkx@craigslist.org"/>
    <x v="1"/>
    <x v="0"/>
    <x v="2"/>
    <s v="Ara"/>
    <x v="2"/>
    <s v="D"/>
    <x v="1"/>
    <n v="5.97"/>
    <n v="29.849999999999998"/>
  </r>
  <r>
    <s v="DCI-96254-548"/>
    <x v="566"/>
    <x v="636"/>
    <s v="A-D-0.2"/>
    <n v="6"/>
    <x v="636"/>
    <s v="jdymokeje@prnewswire.com"/>
    <x v="1"/>
    <x v="1"/>
    <x v="2"/>
    <s v="Ara"/>
    <x v="2"/>
    <s v="D"/>
    <x v="3"/>
    <n v="2.9849999999999999"/>
    <n v="17.91"/>
  </r>
  <r>
    <s v="KHZ-26264-253"/>
    <x v="160"/>
    <x v="696"/>
    <s v="L-L-0.2"/>
    <n v="6"/>
    <x v="696"/>
    <s v="fconstancekz@ifeng.com"/>
    <x v="1"/>
    <x v="0"/>
    <x v="3"/>
    <s v="Lib"/>
    <x v="1"/>
    <s v="L"/>
    <x v="3"/>
    <n v="4.7549999999999999"/>
    <n v="28.53"/>
  </r>
  <r>
    <s v="AAQ-13644-699"/>
    <x v="567"/>
    <x v="697"/>
    <s v="R-D-1"/>
    <n v="4"/>
    <x v="697"/>
    <s v="fsulmanl0@washington.edu"/>
    <x v="0"/>
    <x v="0"/>
    <x v="0"/>
    <s v="Rob"/>
    <x v="2"/>
    <s v="D"/>
    <x v="0"/>
    <n v="8.9499999999999993"/>
    <n v="35.799999999999997"/>
  </r>
  <r>
    <s v="LWL-68108-794"/>
    <x v="568"/>
    <x v="698"/>
    <s v="A-D-0.5"/>
    <n v="3"/>
    <x v="698"/>
    <s v="dhollymanl1@ibm.com"/>
    <x v="0"/>
    <x v="0"/>
    <x v="2"/>
    <s v="Ara"/>
    <x v="2"/>
    <s v="D"/>
    <x v="1"/>
    <n v="5.97"/>
    <n v="17.91"/>
  </r>
  <r>
    <s v="JQT-14347-517"/>
    <x v="569"/>
    <x v="699"/>
    <s v="R-D-1"/>
    <n v="1"/>
    <x v="699"/>
    <s v="lnardonil2@hao123.com"/>
    <x v="1"/>
    <x v="0"/>
    <x v="0"/>
    <s v="Rob"/>
    <x v="2"/>
    <s v="D"/>
    <x v="0"/>
    <n v="8.9499999999999993"/>
    <n v="8.9499999999999993"/>
  </r>
  <r>
    <s v="BMM-86471-923"/>
    <x v="570"/>
    <x v="700"/>
    <s v="L-D-2.5"/>
    <n v="1"/>
    <x v="700"/>
    <s v="dyarhaml3@moonfruit.com"/>
    <x v="0"/>
    <x v="0"/>
    <x v="3"/>
    <s v="Lib"/>
    <x v="2"/>
    <s v="D"/>
    <x v="2"/>
    <n v="29.784999999999997"/>
    <n v="29.784999999999997"/>
  </r>
  <r>
    <s v="IXU-67272-326"/>
    <x v="571"/>
    <x v="701"/>
    <s v="E-L-0.5"/>
    <n v="5"/>
    <x v="701"/>
    <s v="aferreal4@wikia.com"/>
    <x v="1"/>
    <x v="0"/>
    <x v="1"/>
    <s v="Exc"/>
    <x v="1"/>
    <s v="L"/>
    <x v="1"/>
    <n v="8.91"/>
    <n v="44.55"/>
  </r>
  <r>
    <s v="ITE-28312-615"/>
    <x v="139"/>
    <x v="702"/>
    <s v="E-L-1"/>
    <n v="6"/>
    <x v="702"/>
    <s v="ckendrickl5@webnode.com"/>
    <x v="0"/>
    <x v="0"/>
    <x v="1"/>
    <s v="Exc"/>
    <x v="1"/>
    <s v="L"/>
    <x v="0"/>
    <n v="14.85"/>
    <n v="89.1"/>
  </r>
  <r>
    <s v="ZHQ-30471-635"/>
    <x v="303"/>
    <x v="703"/>
    <s v="L-M-0.5"/>
    <n v="5"/>
    <x v="703"/>
    <s v="sdanilchikl6@mit.edu"/>
    <x v="1"/>
    <x v="2"/>
    <x v="3"/>
    <s v="Lib"/>
    <x v="0"/>
    <s v="M"/>
    <x v="1"/>
    <n v="8.73"/>
    <n v="43.650000000000006"/>
  </r>
  <r>
    <s v="LTP-31133-134"/>
    <x v="572"/>
    <x v="704"/>
    <s v="A-L-0.5"/>
    <n v="3"/>
    <x v="704"/>
    <s v=""/>
    <x v="1"/>
    <x v="0"/>
    <x v="2"/>
    <s v="Ara"/>
    <x v="1"/>
    <s v="L"/>
    <x v="1"/>
    <n v="7.77"/>
    <n v="23.31"/>
  </r>
  <r>
    <s v="ZVQ-26122-859"/>
    <x v="573"/>
    <x v="705"/>
    <s v="A-L-2.5"/>
    <n v="6"/>
    <x v="705"/>
    <s v="bfolomkinl8@yolasite.com"/>
    <x v="0"/>
    <x v="0"/>
    <x v="2"/>
    <s v="Ara"/>
    <x v="1"/>
    <s v="L"/>
    <x v="2"/>
    <n v="29.784999999999997"/>
    <n v="178.70999999999998"/>
  </r>
  <r>
    <s v="MIU-01481-194"/>
    <x v="574"/>
    <x v="706"/>
    <s v="R-M-1"/>
    <n v="6"/>
    <x v="706"/>
    <s v="rpursglovel9@biblegateway.com"/>
    <x v="0"/>
    <x v="0"/>
    <x v="0"/>
    <s v="Rob"/>
    <x v="0"/>
    <s v="M"/>
    <x v="0"/>
    <n v="9.9499999999999993"/>
    <n v="59.699999999999996"/>
  </r>
  <r>
    <s v="MIU-01481-194"/>
    <x v="574"/>
    <x v="706"/>
    <s v="A-L-0.5"/>
    <n v="2"/>
    <x v="706"/>
    <s v="rpursglovel9@biblegateway.com"/>
    <x v="0"/>
    <x v="0"/>
    <x v="2"/>
    <s v="Ara"/>
    <x v="1"/>
    <s v="L"/>
    <x v="1"/>
    <n v="7.77"/>
    <n v="15.54"/>
  </r>
  <r>
    <s v="UEA-72681-629"/>
    <x v="455"/>
    <x v="696"/>
    <s v="A-L-2.5"/>
    <n v="3"/>
    <x v="696"/>
    <s v="fconstancekz@ifeng.com"/>
    <x v="1"/>
    <x v="0"/>
    <x v="2"/>
    <s v="Ara"/>
    <x v="1"/>
    <s v="L"/>
    <x v="2"/>
    <n v="29.784999999999997"/>
    <n v="89.35499999999999"/>
  </r>
  <r>
    <s v="CVE-15042-481"/>
    <x v="575"/>
    <x v="696"/>
    <s v="R-L-1"/>
    <n v="2"/>
    <x v="696"/>
    <s v="fconstancekz@ifeng.com"/>
    <x v="1"/>
    <x v="0"/>
    <x v="0"/>
    <s v="Rob"/>
    <x v="1"/>
    <s v="L"/>
    <x v="0"/>
    <n v="11.95"/>
    <n v="23.9"/>
  </r>
  <r>
    <s v="EJA-79176-833"/>
    <x v="576"/>
    <x v="707"/>
    <s v="R-M-2.5"/>
    <n v="6"/>
    <x v="707"/>
    <s v="deburahld@google.co.jp"/>
    <x v="1"/>
    <x v="2"/>
    <x v="0"/>
    <s v="Rob"/>
    <x v="0"/>
    <s v="M"/>
    <x v="2"/>
    <n v="22.884999999999998"/>
    <n v="137.31"/>
  </r>
  <r>
    <s v="AHQ-40440-522"/>
    <x v="577"/>
    <x v="708"/>
    <s v="A-D-1"/>
    <n v="1"/>
    <x v="708"/>
    <s v="mbrimilcombele@cnn.com"/>
    <x v="1"/>
    <x v="0"/>
    <x v="2"/>
    <s v="Ara"/>
    <x v="2"/>
    <s v="D"/>
    <x v="0"/>
    <n v="9.9499999999999993"/>
    <n v="9.9499999999999993"/>
  </r>
  <r>
    <s v="TID-21626-411"/>
    <x v="578"/>
    <x v="709"/>
    <s v="R-L-0.5"/>
    <n v="3"/>
    <x v="709"/>
    <s v="sbollamlf@list-manage.com"/>
    <x v="1"/>
    <x v="0"/>
    <x v="0"/>
    <s v="Rob"/>
    <x v="1"/>
    <s v="L"/>
    <x v="1"/>
    <n v="7.169999999999999"/>
    <n v="21.509999999999998"/>
  </r>
  <r>
    <s v="RSR-96390-187"/>
    <x v="579"/>
    <x v="710"/>
    <s v="E-M-1"/>
    <n v="6"/>
    <x v="710"/>
    <s v=""/>
    <x v="1"/>
    <x v="0"/>
    <x v="1"/>
    <s v="Exc"/>
    <x v="0"/>
    <s v="M"/>
    <x v="0"/>
    <n v="13.75"/>
    <n v="82.5"/>
  </r>
  <r>
    <s v="BZE-96093-118"/>
    <x v="91"/>
    <x v="711"/>
    <s v="L-M-0.2"/>
    <n v="2"/>
    <x v="711"/>
    <s v="afilipczaklh@ning.com"/>
    <x v="1"/>
    <x v="1"/>
    <x v="3"/>
    <s v="Lib"/>
    <x v="0"/>
    <s v="M"/>
    <x v="3"/>
    <n v="4.3650000000000002"/>
    <n v="8.73"/>
  </r>
  <r>
    <s v="LOU-41819-242"/>
    <x v="272"/>
    <x v="712"/>
    <s v="R-M-1"/>
    <n v="2"/>
    <x v="712"/>
    <s v=""/>
    <x v="0"/>
    <x v="0"/>
    <x v="0"/>
    <s v="Rob"/>
    <x v="0"/>
    <s v="M"/>
    <x v="0"/>
    <n v="9.9499999999999993"/>
    <n v="19.899999999999999"/>
  </r>
  <r>
    <s v="FND-99527-640"/>
    <x v="65"/>
    <x v="713"/>
    <s v="E-L-0.5"/>
    <n v="2"/>
    <x v="713"/>
    <s v="relnaughlj@comsenz.com"/>
    <x v="0"/>
    <x v="0"/>
    <x v="1"/>
    <s v="Exc"/>
    <x v="1"/>
    <s v="L"/>
    <x v="1"/>
    <n v="8.91"/>
    <n v="17.82"/>
  </r>
  <r>
    <s v="ASG-27179-958"/>
    <x v="580"/>
    <x v="714"/>
    <s v="A-M-0.5"/>
    <n v="3"/>
    <x v="714"/>
    <s v="jdeehanlk@about.me"/>
    <x v="1"/>
    <x v="0"/>
    <x v="2"/>
    <s v="Ara"/>
    <x v="0"/>
    <s v="M"/>
    <x v="1"/>
    <n v="6.75"/>
    <n v="20.25"/>
  </r>
  <r>
    <s v="YKX-23510-272"/>
    <x v="581"/>
    <x v="715"/>
    <s v="A-L-2.5"/>
    <n v="2"/>
    <x v="715"/>
    <s v="jedenll@e-recht24.de"/>
    <x v="1"/>
    <x v="0"/>
    <x v="2"/>
    <s v="Ara"/>
    <x v="1"/>
    <s v="L"/>
    <x v="2"/>
    <n v="29.784999999999997"/>
    <n v="59.569999999999993"/>
  </r>
  <r>
    <s v="FSA-98650-921"/>
    <x v="489"/>
    <x v="716"/>
    <s v="L-L-0.5"/>
    <n v="2"/>
    <x v="716"/>
    <s v="cjewsterlu@moonfruit.com"/>
    <x v="0"/>
    <x v="0"/>
    <x v="3"/>
    <s v="Lib"/>
    <x v="1"/>
    <s v="L"/>
    <x v="1"/>
    <n v="9.51"/>
    <n v="19.02"/>
  </r>
  <r>
    <s v="ZUR-55774-294"/>
    <x v="234"/>
    <x v="717"/>
    <s v="L-D-1"/>
    <n v="6"/>
    <x v="717"/>
    <s v="usoutherdenln@hao123.com"/>
    <x v="0"/>
    <x v="0"/>
    <x v="3"/>
    <s v="Lib"/>
    <x v="2"/>
    <s v="D"/>
    <x v="0"/>
    <n v="12.95"/>
    <n v="77.699999999999989"/>
  </r>
  <r>
    <s v="FUO-99821-974"/>
    <x v="175"/>
    <x v="718"/>
    <s v="E-M-1"/>
    <n v="3"/>
    <x v="718"/>
    <s v=""/>
    <x v="1"/>
    <x v="0"/>
    <x v="1"/>
    <s v="Exc"/>
    <x v="0"/>
    <s v="M"/>
    <x v="0"/>
    <n v="13.75"/>
    <n v="41.25"/>
  </r>
  <r>
    <s v="YVH-19865-819"/>
    <x v="582"/>
    <x v="719"/>
    <s v="L-L-2.5"/>
    <n v="4"/>
    <x v="719"/>
    <s v="lburtenshawlp@shinystat.com"/>
    <x v="1"/>
    <x v="0"/>
    <x v="3"/>
    <s v="Lib"/>
    <x v="1"/>
    <s v="L"/>
    <x v="2"/>
    <n v="36.454999999999998"/>
    <n v="145.82"/>
  </r>
  <r>
    <s v="NNF-47422-501"/>
    <x v="583"/>
    <x v="720"/>
    <s v="E-L-0.2"/>
    <n v="6"/>
    <x v="720"/>
    <s v="agregorattilq@vistaprint.com"/>
    <x v="1"/>
    <x v="1"/>
    <x v="1"/>
    <s v="Exc"/>
    <x v="1"/>
    <s v="L"/>
    <x v="3"/>
    <n v="4.4550000000000001"/>
    <n v="26.73"/>
  </r>
  <r>
    <s v="RJI-71409-490"/>
    <x v="548"/>
    <x v="721"/>
    <s v="L-M-0.5"/>
    <n v="5"/>
    <x v="721"/>
    <s v="ccrosterlr@gov.uk"/>
    <x v="0"/>
    <x v="0"/>
    <x v="3"/>
    <s v="Lib"/>
    <x v="0"/>
    <s v="M"/>
    <x v="1"/>
    <n v="8.73"/>
    <n v="43.650000000000006"/>
  </r>
  <r>
    <s v="UZL-46108-213"/>
    <x v="584"/>
    <x v="722"/>
    <s v="L-L-1"/>
    <n v="2"/>
    <x v="722"/>
    <s v="gwhiteheadls@hp.com"/>
    <x v="1"/>
    <x v="0"/>
    <x v="3"/>
    <s v="Lib"/>
    <x v="1"/>
    <s v="L"/>
    <x v="0"/>
    <n v="15.85"/>
    <n v="31.7"/>
  </r>
  <r>
    <s v="AOX-44467-109"/>
    <x v="64"/>
    <x v="723"/>
    <s v="A-D-2.5"/>
    <n v="1"/>
    <x v="723"/>
    <s v="hjodrellelt@samsung.com"/>
    <x v="1"/>
    <x v="0"/>
    <x v="2"/>
    <s v="Ara"/>
    <x v="2"/>
    <s v="D"/>
    <x v="2"/>
    <n v="22.884999999999998"/>
    <n v="22.884999999999998"/>
  </r>
  <r>
    <s v="TZD-67261-174"/>
    <x v="585"/>
    <x v="716"/>
    <s v="E-D-2.5"/>
    <n v="1"/>
    <x v="716"/>
    <s v="cjewsterlu@moonfruit.com"/>
    <x v="0"/>
    <x v="0"/>
    <x v="1"/>
    <s v="Exc"/>
    <x v="2"/>
    <s v="D"/>
    <x v="2"/>
    <n v="27.945"/>
    <n v="27.945"/>
  </r>
  <r>
    <s v="TBU-64277-625"/>
    <x v="32"/>
    <x v="724"/>
    <s v="E-M-1"/>
    <n v="6"/>
    <x v="724"/>
    <s v=""/>
    <x v="0"/>
    <x v="0"/>
    <x v="1"/>
    <s v="Exc"/>
    <x v="0"/>
    <s v="M"/>
    <x v="0"/>
    <n v="13.75"/>
    <n v="82.5"/>
  </r>
  <r>
    <s v="TYP-85767-944"/>
    <x v="586"/>
    <x v="725"/>
    <s v="R-M-2.5"/>
    <n v="2"/>
    <x v="725"/>
    <s v="knottramlw@odnoklassniki.ru"/>
    <x v="0"/>
    <x v="1"/>
    <x v="0"/>
    <s v="Rob"/>
    <x v="0"/>
    <s v="M"/>
    <x v="2"/>
    <n v="22.884999999999998"/>
    <n v="45.769999999999996"/>
  </r>
  <r>
    <s v="GTT-73214-334"/>
    <x v="535"/>
    <x v="726"/>
    <s v="A-L-1"/>
    <n v="6"/>
    <x v="726"/>
    <s v="nbuneylx@jugem.jp"/>
    <x v="1"/>
    <x v="0"/>
    <x v="2"/>
    <s v="Ara"/>
    <x v="1"/>
    <s v="L"/>
    <x v="0"/>
    <n v="12.95"/>
    <n v="77.699999999999989"/>
  </r>
  <r>
    <s v="WAI-89905-069"/>
    <x v="587"/>
    <x v="727"/>
    <s v="A-L-0.5"/>
    <n v="3"/>
    <x v="727"/>
    <s v="smcshealy@photobucket.com"/>
    <x v="1"/>
    <x v="0"/>
    <x v="2"/>
    <s v="Ara"/>
    <x v="1"/>
    <s v="L"/>
    <x v="1"/>
    <n v="7.77"/>
    <n v="23.31"/>
  </r>
  <r>
    <s v="OJL-96844-459"/>
    <x v="393"/>
    <x v="728"/>
    <s v="L-L-0.2"/>
    <n v="5"/>
    <x v="728"/>
    <s v="khuddartlz@about.com"/>
    <x v="0"/>
    <x v="0"/>
    <x v="3"/>
    <s v="Lib"/>
    <x v="1"/>
    <s v="L"/>
    <x v="3"/>
    <n v="4.7549999999999999"/>
    <n v="23.774999999999999"/>
  </r>
  <r>
    <s v="VGI-33205-360"/>
    <x v="588"/>
    <x v="729"/>
    <s v="L-M-0.5"/>
    <n v="6"/>
    <x v="729"/>
    <s v="jgippesm0@cloudflare.com"/>
    <x v="0"/>
    <x v="2"/>
    <x v="3"/>
    <s v="Lib"/>
    <x v="0"/>
    <s v="M"/>
    <x v="1"/>
    <n v="8.73"/>
    <n v="52.38"/>
  </r>
  <r>
    <s v="PCA-14081-576"/>
    <x v="15"/>
    <x v="730"/>
    <s v="R-L-0.2"/>
    <n v="5"/>
    <x v="730"/>
    <s v="lwhittleseem1@e-recht24.de"/>
    <x v="1"/>
    <x v="0"/>
    <x v="0"/>
    <s v="Rob"/>
    <x v="1"/>
    <s v="L"/>
    <x v="3"/>
    <n v="3.5849999999999995"/>
    <n v="17.924999999999997"/>
  </r>
  <r>
    <s v="SCS-67069-962"/>
    <x v="507"/>
    <x v="731"/>
    <s v="A-L-2.5"/>
    <n v="5"/>
    <x v="731"/>
    <s v="gtrengrovem2@elpais.com"/>
    <x v="1"/>
    <x v="0"/>
    <x v="2"/>
    <s v="Ara"/>
    <x v="1"/>
    <s v="L"/>
    <x v="2"/>
    <n v="29.784999999999997"/>
    <n v="148.92499999999998"/>
  </r>
  <r>
    <s v="BDM-03174-485"/>
    <x v="533"/>
    <x v="732"/>
    <s v="R-L-0.5"/>
    <n v="4"/>
    <x v="732"/>
    <s v="wcalderom3@stumbleupon.com"/>
    <x v="1"/>
    <x v="0"/>
    <x v="0"/>
    <s v="Rob"/>
    <x v="1"/>
    <s v="L"/>
    <x v="1"/>
    <n v="7.169999999999999"/>
    <n v="28.679999999999996"/>
  </r>
  <r>
    <s v="UJV-32333-364"/>
    <x v="589"/>
    <x v="733"/>
    <s v="L-L-0.5"/>
    <n v="1"/>
    <x v="733"/>
    <s v=""/>
    <x v="1"/>
    <x v="0"/>
    <x v="3"/>
    <s v="Lib"/>
    <x v="1"/>
    <s v="L"/>
    <x v="1"/>
    <n v="9.51"/>
    <n v="9.51"/>
  </r>
  <r>
    <s v="FLI-11493-954"/>
    <x v="590"/>
    <x v="734"/>
    <s v="A-L-0.5"/>
    <n v="4"/>
    <x v="734"/>
    <s v="jkennicottm5@yahoo.co.jp"/>
    <x v="1"/>
    <x v="0"/>
    <x v="2"/>
    <s v="Ara"/>
    <x v="1"/>
    <s v="L"/>
    <x v="1"/>
    <n v="7.77"/>
    <n v="31.08"/>
  </r>
  <r>
    <s v="IWL-13117-537"/>
    <x v="457"/>
    <x v="735"/>
    <s v="R-D-0.2"/>
    <n v="3"/>
    <x v="735"/>
    <s v="gruggenm6@nymag.com"/>
    <x v="0"/>
    <x v="0"/>
    <x v="0"/>
    <s v="Rob"/>
    <x v="2"/>
    <s v="D"/>
    <x v="3"/>
    <n v="2.6849999999999996"/>
    <n v="8.0549999999999997"/>
  </r>
  <r>
    <s v="OAM-76916-748"/>
    <x v="591"/>
    <x v="736"/>
    <s v="E-D-1"/>
    <n v="3"/>
    <x v="736"/>
    <s v=""/>
    <x v="0"/>
    <x v="0"/>
    <x v="1"/>
    <s v="Exc"/>
    <x v="2"/>
    <s v="D"/>
    <x v="0"/>
    <n v="12.15"/>
    <n v="36.450000000000003"/>
  </r>
  <r>
    <s v="UMB-11223-710"/>
    <x v="592"/>
    <x v="737"/>
    <s v="R-D-0.2"/>
    <n v="6"/>
    <x v="737"/>
    <s v="mfrightm8@harvard.edu"/>
    <x v="1"/>
    <x v="1"/>
    <x v="0"/>
    <s v="Rob"/>
    <x v="2"/>
    <s v="D"/>
    <x v="3"/>
    <n v="2.6849999999999996"/>
    <n v="16.11"/>
  </r>
  <r>
    <s v="LXR-09892-726"/>
    <x v="402"/>
    <x v="738"/>
    <s v="R-D-2.5"/>
    <n v="2"/>
    <x v="738"/>
    <s v="btartem9@aol.com"/>
    <x v="0"/>
    <x v="0"/>
    <x v="0"/>
    <s v="Rob"/>
    <x v="2"/>
    <s v="D"/>
    <x v="2"/>
    <n v="20.584999999999997"/>
    <n v="41.169999999999995"/>
  </r>
  <r>
    <s v="QXX-89943-393"/>
    <x v="593"/>
    <x v="739"/>
    <s v="R-D-0.2"/>
    <n v="4"/>
    <x v="739"/>
    <s v="ckrzysztofiakma@skyrock.com"/>
    <x v="1"/>
    <x v="0"/>
    <x v="0"/>
    <s v="Rob"/>
    <x v="2"/>
    <s v="D"/>
    <x v="3"/>
    <n v="2.6849999999999996"/>
    <n v="10.739999999999998"/>
  </r>
  <r>
    <s v="WVS-57822-366"/>
    <x v="594"/>
    <x v="740"/>
    <s v="E-M-2.5"/>
    <n v="4"/>
    <x v="740"/>
    <s v="dpenquetmb@diigo.com"/>
    <x v="1"/>
    <x v="0"/>
    <x v="1"/>
    <s v="Exc"/>
    <x v="0"/>
    <s v="M"/>
    <x v="2"/>
    <n v="31.624999999999996"/>
    <n v="126.49999999999999"/>
  </r>
  <r>
    <s v="CLJ-23403-689"/>
    <x v="77"/>
    <x v="741"/>
    <s v="R-L-1"/>
    <n v="2"/>
    <x v="741"/>
    <s v=""/>
    <x v="1"/>
    <x v="2"/>
    <x v="0"/>
    <s v="Rob"/>
    <x v="1"/>
    <s v="L"/>
    <x v="0"/>
    <n v="11.95"/>
    <n v="23.9"/>
  </r>
  <r>
    <s v="XNU-83276-288"/>
    <x v="595"/>
    <x v="742"/>
    <s v="R-M-0.5"/>
    <n v="1"/>
    <x v="742"/>
    <s v=""/>
    <x v="1"/>
    <x v="0"/>
    <x v="0"/>
    <s v="Rob"/>
    <x v="0"/>
    <s v="M"/>
    <x v="1"/>
    <n v="5.97"/>
    <n v="5.97"/>
  </r>
  <r>
    <s v="YOG-94666-679"/>
    <x v="596"/>
    <x v="743"/>
    <s v="L-D-0.2"/>
    <n v="2"/>
    <x v="743"/>
    <s v=""/>
    <x v="0"/>
    <x v="2"/>
    <x v="3"/>
    <s v="Lib"/>
    <x v="2"/>
    <s v="D"/>
    <x v="3"/>
    <n v="3.8849999999999998"/>
    <n v="7.77"/>
  </r>
  <r>
    <s v="KHG-33953-115"/>
    <x v="514"/>
    <x v="744"/>
    <s v="L-D-0.5"/>
    <n v="3"/>
    <x v="744"/>
    <s v="kferrettimf@huffingtonpost.com"/>
    <x v="1"/>
    <x v="1"/>
    <x v="3"/>
    <s v="Lib"/>
    <x v="2"/>
    <s v="D"/>
    <x v="1"/>
    <n v="7.77"/>
    <n v="23.31"/>
  </r>
  <r>
    <s v="MHD-95615-696"/>
    <x v="54"/>
    <x v="745"/>
    <s v="R-L-2.5"/>
    <n v="5"/>
    <x v="745"/>
    <s v=""/>
    <x v="1"/>
    <x v="0"/>
    <x v="0"/>
    <s v="Rob"/>
    <x v="1"/>
    <s v="L"/>
    <x v="2"/>
    <n v="27.484999999999996"/>
    <n v="137.42499999999998"/>
  </r>
  <r>
    <s v="HBH-64794-080"/>
    <x v="597"/>
    <x v="746"/>
    <s v="R-D-0.2"/>
    <n v="3"/>
    <x v="746"/>
    <s v=""/>
    <x v="0"/>
    <x v="0"/>
    <x v="0"/>
    <s v="Rob"/>
    <x v="2"/>
    <s v="D"/>
    <x v="3"/>
    <n v="2.6849999999999996"/>
    <n v="8.0549999999999997"/>
  </r>
  <r>
    <s v="CNJ-56058-223"/>
    <x v="105"/>
    <x v="747"/>
    <s v="L-L-0.5"/>
    <n v="3"/>
    <x v="747"/>
    <s v="abalsdonemi@toplist.cz"/>
    <x v="1"/>
    <x v="0"/>
    <x v="3"/>
    <s v="Lib"/>
    <x v="1"/>
    <s v="L"/>
    <x v="1"/>
    <n v="9.51"/>
    <n v="28.53"/>
  </r>
  <r>
    <s v="KHO-27106-786"/>
    <x v="210"/>
    <x v="748"/>
    <s v="A-M-1"/>
    <n v="6"/>
    <x v="748"/>
    <s v="bromeramj@list-manage.com"/>
    <x v="0"/>
    <x v="1"/>
    <x v="2"/>
    <s v="Ara"/>
    <x v="0"/>
    <s v="M"/>
    <x v="0"/>
    <n v="11.25"/>
    <n v="67.5"/>
  </r>
  <r>
    <s v="KHO-27106-786"/>
    <x v="210"/>
    <x v="748"/>
    <s v="L-D-2.5"/>
    <n v="6"/>
    <x v="748"/>
    <s v="bromeramj@list-manage.com"/>
    <x v="0"/>
    <x v="1"/>
    <x v="3"/>
    <s v="Lib"/>
    <x v="2"/>
    <s v="D"/>
    <x v="2"/>
    <n v="29.784999999999997"/>
    <n v="178.70999999999998"/>
  </r>
  <r>
    <s v="YAC-50329-982"/>
    <x v="598"/>
    <x v="749"/>
    <s v="E-M-2.5"/>
    <n v="1"/>
    <x v="749"/>
    <s v="cbrydeml@tuttocitta.it"/>
    <x v="0"/>
    <x v="0"/>
    <x v="1"/>
    <s v="Exc"/>
    <x v="0"/>
    <s v="M"/>
    <x v="2"/>
    <n v="31.624999999999996"/>
    <n v="31.624999999999996"/>
  </r>
  <r>
    <s v="VVL-95291-039"/>
    <x v="360"/>
    <x v="750"/>
    <s v="E-L-0.2"/>
    <n v="2"/>
    <x v="750"/>
    <s v="senefermm@blog.com"/>
    <x v="1"/>
    <x v="0"/>
    <x v="1"/>
    <s v="Exc"/>
    <x v="1"/>
    <s v="L"/>
    <x v="3"/>
    <n v="4.4550000000000001"/>
    <n v="8.91"/>
  </r>
  <r>
    <s v="VUT-20974-364"/>
    <x v="62"/>
    <x v="751"/>
    <s v="R-M-0.5"/>
    <n v="6"/>
    <x v="751"/>
    <s v="lhaggerstonemn@independent.co.uk"/>
    <x v="1"/>
    <x v="0"/>
    <x v="0"/>
    <s v="Rob"/>
    <x v="0"/>
    <s v="M"/>
    <x v="1"/>
    <n v="5.97"/>
    <n v="35.82"/>
  </r>
  <r>
    <s v="SFC-34054-213"/>
    <x v="599"/>
    <x v="752"/>
    <s v="L-L-0.5"/>
    <n v="4"/>
    <x v="752"/>
    <s v="mgundrymo@omniture.com"/>
    <x v="1"/>
    <x v="1"/>
    <x v="3"/>
    <s v="Lib"/>
    <x v="1"/>
    <s v="L"/>
    <x v="1"/>
    <n v="9.51"/>
    <n v="38.04"/>
  </r>
  <r>
    <s v="UDS-04807-593"/>
    <x v="600"/>
    <x v="753"/>
    <s v="L-D-0.5"/>
    <n v="2"/>
    <x v="753"/>
    <s v="bwellanmp@cafepress.com"/>
    <x v="1"/>
    <x v="0"/>
    <x v="3"/>
    <s v="Lib"/>
    <x v="2"/>
    <s v="D"/>
    <x v="1"/>
    <n v="7.77"/>
    <n v="15.54"/>
  </r>
  <r>
    <s v="FWE-98471-488"/>
    <x v="601"/>
    <x v="745"/>
    <s v="L-L-1"/>
    <n v="5"/>
    <x v="745"/>
    <s v=""/>
    <x v="1"/>
    <x v="0"/>
    <x v="3"/>
    <s v="Lib"/>
    <x v="1"/>
    <s v="L"/>
    <x v="0"/>
    <n v="15.85"/>
    <n v="79.25"/>
  </r>
  <r>
    <s v="RAU-17060-674"/>
    <x v="602"/>
    <x v="754"/>
    <s v="L-L-0.2"/>
    <n v="1"/>
    <x v="754"/>
    <s v="catchesonmr@xinhuanet.com"/>
    <x v="0"/>
    <x v="0"/>
    <x v="3"/>
    <s v="Lib"/>
    <x v="1"/>
    <s v="L"/>
    <x v="3"/>
    <n v="4.7549999999999999"/>
    <n v="4.7549999999999999"/>
  </r>
  <r>
    <s v="AOL-13866-711"/>
    <x v="603"/>
    <x v="755"/>
    <s v="E-M-1"/>
    <n v="4"/>
    <x v="755"/>
    <s v="estentonms@google.it"/>
    <x v="0"/>
    <x v="0"/>
    <x v="1"/>
    <s v="Exc"/>
    <x v="0"/>
    <s v="M"/>
    <x v="0"/>
    <n v="13.75"/>
    <n v="55"/>
  </r>
  <r>
    <s v="NOA-79645-377"/>
    <x v="604"/>
    <x v="756"/>
    <s v="R-D-0.5"/>
    <n v="5"/>
    <x v="756"/>
    <s v="etrippmt@wp.com"/>
    <x v="1"/>
    <x v="0"/>
    <x v="0"/>
    <s v="Rob"/>
    <x v="2"/>
    <s v="D"/>
    <x v="1"/>
    <n v="5.3699999999999992"/>
    <n v="26.849999999999994"/>
  </r>
  <r>
    <s v="KMS-49214-806"/>
    <x v="605"/>
    <x v="757"/>
    <s v="E-L-2.5"/>
    <n v="4"/>
    <x v="757"/>
    <s v="lmacmanusmu@imdb.com"/>
    <x v="1"/>
    <x v="0"/>
    <x v="1"/>
    <s v="Exc"/>
    <x v="1"/>
    <s v="L"/>
    <x v="2"/>
    <n v="34.154999999999994"/>
    <n v="136.61999999999998"/>
  </r>
  <r>
    <s v="ABK-08091-531"/>
    <x v="606"/>
    <x v="758"/>
    <s v="L-L-1"/>
    <n v="3"/>
    <x v="758"/>
    <s v="tbenediktovichmv@ebay.com"/>
    <x v="0"/>
    <x v="0"/>
    <x v="3"/>
    <s v="Lib"/>
    <x v="1"/>
    <s v="L"/>
    <x v="0"/>
    <n v="15.85"/>
    <n v="47.55"/>
  </r>
  <r>
    <s v="GPT-67705-953"/>
    <x v="446"/>
    <x v="759"/>
    <s v="A-M-0.2"/>
    <n v="5"/>
    <x v="759"/>
    <s v="cbournermw@chronoengine.com"/>
    <x v="0"/>
    <x v="0"/>
    <x v="2"/>
    <s v="Ara"/>
    <x v="0"/>
    <s v="M"/>
    <x v="3"/>
    <n v="3.375"/>
    <n v="16.875"/>
  </r>
  <r>
    <s v="JNA-21450-177"/>
    <x v="18"/>
    <x v="760"/>
    <s v="A-D-1"/>
    <n v="3"/>
    <x v="760"/>
    <s v="oskermen3@hatena.ne.jp"/>
    <x v="0"/>
    <x v="0"/>
    <x v="2"/>
    <s v="Ara"/>
    <x v="2"/>
    <s v="D"/>
    <x v="0"/>
    <n v="9.9499999999999993"/>
    <n v="29.849999999999998"/>
  </r>
  <r>
    <s v="MPQ-23421-608"/>
    <x v="180"/>
    <x v="761"/>
    <s v="E-M-0.5"/>
    <n v="5"/>
    <x v="761"/>
    <s v="kheddanmy@icq.com"/>
    <x v="0"/>
    <x v="0"/>
    <x v="1"/>
    <s v="Exc"/>
    <x v="0"/>
    <s v="M"/>
    <x v="1"/>
    <n v="8.25"/>
    <n v="41.25"/>
  </r>
  <r>
    <s v="NLI-63891-565"/>
    <x v="580"/>
    <x v="762"/>
    <s v="E-M-0.2"/>
    <n v="5"/>
    <x v="762"/>
    <s v="ichartersmz@abc.net.au"/>
    <x v="1"/>
    <x v="0"/>
    <x v="1"/>
    <s v="Exc"/>
    <x v="0"/>
    <s v="M"/>
    <x v="3"/>
    <n v="4.125"/>
    <n v="20.625"/>
  </r>
  <r>
    <s v="HHF-36647-854"/>
    <x v="453"/>
    <x v="763"/>
    <s v="A-D-2.5"/>
    <n v="6"/>
    <x v="763"/>
    <s v="aroubertn0@tmall.com"/>
    <x v="0"/>
    <x v="0"/>
    <x v="2"/>
    <s v="Ara"/>
    <x v="2"/>
    <s v="D"/>
    <x v="2"/>
    <n v="22.884999999999998"/>
    <n v="137.31"/>
  </r>
  <r>
    <s v="SBN-16537-046"/>
    <x v="259"/>
    <x v="764"/>
    <s v="A-D-0.2"/>
    <n v="1"/>
    <x v="764"/>
    <s v="hmairsn1@so-net.ne.jp"/>
    <x v="1"/>
    <x v="0"/>
    <x v="2"/>
    <s v="Ara"/>
    <x v="2"/>
    <s v="D"/>
    <x v="3"/>
    <n v="2.9849999999999999"/>
    <n v="2.9849999999999999"/>
  </r>
  <r>
    <s v="XZD-44484-632"/>
    <x v="607"/>
    <x v="765"/>
    <s v="E-M-1"/>
    <n v="2"/>
    <x v="765"/>
    <s v="hrainforthn2@blog.com"/>
    <x v="1"/>
    <x v="0"/>
    <x v="1"/>
    <s v="Exc"/>
    <x v="0"/>
    <s v="M"/>
    <x v="0"/>
    <n v="13.75"/>
    <n v="27.5"/>
  </r>
  <r>
    <s v="XZD-44484-632"/>
    <x v="607"/>
    <x v="765"/>
    <s v="A-D-0.2"/>
    <n v="2"/>
    <x v="765"/>
    <s v="hrainforthn2@blog.com"/>
    <x v="1"/>
    <x v="0"/>
    <x v="2"/>
    <s v="Ara"/>
    <x v="2"/>
    <s v="D"/>
    <x v="3"/>
    <n v="2.9849999999999999"/>
    <n v="5.97"/>
  </r>
  <r>
    <s v="IKQ-39946-768"/>
    <x v="385"/>
    <x v="766"/>
    <s v="R-M-1"/>
    <n v="6"/>
    <x v="766"/>
    <s v="ijespern4@theglobeandmail.com"/>
    <x v="1"/>
    <x v="0"/>
    <x v="0"/>
    <s v="Rob"/>
    <x v="0"/>
    <s v="M"/>
    <x v="0"/>
    <n v="9.9499999999999993"/>
    <n v="59.699999999999996"/>
  </r>
  <r>
    <s v="KMB-95211-174"/>
    <x v="608"/>
    <x v="767"/>
    <s v="R-D-2.5"/>
    <n v="4"/>
    <x v="767"/>
    <s v="ldwerryhousen5@gravatar.com"/>
    <x v="0"/>
    <x v="0"/>
    <x v="0"/>
    <s v="Rob"/>
    <x v="2"/>
    <s v="D"/>
    <x v="2"/>
    <n v="20.584999999999997"/>
    <n v="82.339999999999989"/>
  </r>
  <r>
    <s v="QWY-99467-368"/>
    <x v="609"/>
    <x v="768"/>
    <s v="A-D-2.5"/>
    <n v="1"/>
    <x v="768"/>
    <s v="nbroomern6@examiner.com"/>
    <x v="1"/>
    <x v="0"/>
    <x v="2"/>
    <s v="Ara"/>
    <x v="2"/>
    <s v="D"/>
    <x v="2"/>
    <n v="22.884999999999998"/>
    <n v="22.884999999999998"/>
  </r>
  <r>
    <s v="SRG-76791-614"/>
    <x v="147"/>
    <x v="769"/>
    <s v="E-L-0.5"/>
    <n v="1"/>
    <x v="769"/>
    <s v="kthoumassonn7@bloglovin.com"/>
    <x v="0"/>
    <x v="0"/>
    <x v="1"/>
    <s v="Exc"/>
    <x v="1"/>
    <s v="L"/>
    <x v="1"/>
    <n v="8.91"/>
    <n v="8.91"/>
  </r>
  <r>
    <s v="VSN-94485-621"/>
    <x v="172"/>
    <x v="770"/>
    <s v="A-D-0.2"/>
    <n v="4"/>
    <x v="770"/>
    <s v="fhabberghamn8@discovery.com"/>
    <x v="1"/>
    <x v="0"/>
    <x v="2"/>
    <s v="Ara"/>
    <x v="2"/>
    <s v="D"/>
    <x v="3"/>
    <n v="2.9849999999999999"/>
    <n v="11.94"/>
  </r>
  <r>
    <s v="UFZ-24348-219"/>
    <x v="610"/>
    <x v="745"/>
    <s v="L-M-2.5"/>
    <n v="3"/>
    <x v="745"/>
    <s v=""/>
    <x v="1"/>
    <x v="0"/>
    <x v="3"/>
    <s v="Lib"/>
    <x v="0"/>
    <s v="M"/>
    <x v="2"/>
    <n v="33.464999999999996"/>
    <n v="100.39499999999998"/>
  </r>
  <r>
    <s v="UKS-93055-397"/>
    <x v="611"/>
    <x v="771"/>
    <s v="A-D-2.5"/>
    <n v="5"/>
    <x v="771"/>
    <s v="ravrashinna@tamu.edu"/>
    <x v="1"/>
    <x v="0"/>
    <x v="2"/>
    <s v="Ara"/>
    <x v="2"/>
    <s v="D"/>
    <x v="2"/>
    <n v="22.884999999999998"/>
    <n v="114.42499999999998"/>
  </r>
  <r>
    <s v="AVH-56062-335"/>
    <x v="612"/>
    <x v="772"/>
    <s v="E-M-0.5"/>
    <n v="5"/>
    <x v="772"/>
    <s v="mdoidgenb@etsy.com"/>
    <x v="1"/>
    <x v="0"/>
    <x v="1"/>
    <s v="Exc"/>
    <x v="0"/>
    <s v="M"/>
    <x v="1"/>
    <n v="8.25"/>
    <n v="41.25"/>
  </r>
  <r>
    <s v="HGE-19842-613"/>
    <x v="613"/>
    <x v="773"/>
    <s v="R-L-0.5"/>
    <n v="4"/>
    <x v="773"/>
    <s v="jedinboronc@reverbnation.com"/>
    <x v="0"/>
    <x v="0"/>
    <x v="0"/>
    <s v="Rob"/>
    <x v="1"/>
    <s v="L"/>
    <x v="1"/>
    <n v="7.169999999999999"/>
    <n v="28.679999999999996"/>
  </r>
  <r>
    <s v="WBA-85905-175"/>
    <x v="611"/>
    <x v="774"/>
    <s v="L-M-0.2"/>
    <n v="1"/>
    <x v="774"/>
    <s v="ttewelsonnd@cdbaby.com"/>
    <x v="1"/>
    <x v="0"/>
    <x v="3"/>
    <s v="Lib"/>
    <x v="0"/>
    <s v="M"/>
    <x v="3"/>
    <n v="4.3650000000000002"/>
    <n v="4.3650000000000002"/>
  </r>
  <r>
    <s v="DZI-35365-596"/>
    <x v="493"/>
    <x v="760"/>
    <s v="E-M-0.2"/>
    <n v="2"/>
    <x v="760"/>
    <s v="oskermen3@hatena.ne.jp"/>
    <x v="0"/>
    <x v="0"/>
    <x v="1"/>
    <s v="Exc"/>
    <x v="0"/>
    <s v="M"/>
    <x v="3"/>
    <n v="4.125"/>
    <n v="8.25"/>
  </r>
  <r>
    <s v="XIR-88982-743"/>
    <x v="614"/>
    <x v="775"/>
    <s v="E-M-0.2"/>
    <n v="2"/>
    <x v="775"/>
    <s v="ddrewittnf@mapquest.com"/>
    <x v="0"/>
    <x v="0"/>
    <x v="1"/>
    <s v="Exc"/>
    <x v="0"/>
    <s v="M"/>
    <x v="3"/>
    <n v="4.125"/>
    <n v="8.25"/>
  </r>
  <r>
    <s v="VUC-72395-865"/>
    <x v="151"/>
    <x v="776"/>
    <s v="A-D-0.5"/>
    <n v="6"/>
    <x v="776"/>
    <s v="agladhillng@stanford.edu"/>
    <x v="0"/>
    <x v="0"/>
    <x v="2"/>
    <s v="Ara"/>
    <x v="2"/>
    <s v="D"/>
    <x v="1"/>
    <n v="5.97"/>
    <n v="35.82"/>
  </r>
  <r>
    <s v="BQJ-44755-910"/>
    <x v="489"/>
    <x v="777"/>
    <s v="E-D-2.5"/>
    <n v="6"/>
    <x v="777"/>
    <s v="mlorineznh@whitehouse.gov"/>
    <x v="1"/>
    <x v="0"/>
    <x v="1"/>
    <s v="Exc"/>
    <x v="2"/>
    <s v="D"/>
    <x v="2"/>
    <n v="27.945"/>
    <n v="167.67000000000002"/>
  </r>
  <r>
    <s v="JKC-64636-831"/>
    <x v="615"/>
    <x v="778"/>
    <s v="A-M-2.5"/>
    <n v="2"/>
    <x v="778"/>
    <s v=""/>
    <x v="0"/>
    <x v="0"/>
    <x v="2"/>
    <s v="Ara"/>
    <x v="0"/>
    <s v="M"/>
    <x v="2"/>
    <n v="25.874999999999996"/>
    <n v="51.749999999999993"/>
  </r>
  <r>
    <s v="ZKI-78561-066"/>
    <x v="616"/>
    <x v="779"/>
    <s v="A-D-0.2"/>
    <n v="3"/>
    <x v="779"/>
    <s v="mvannj@wikipedia.org"/>
    <x v="0"/>
    <x v="0"/>
    <x v="2"/>
    <s v="Ara"/>
    <x v="2"/>
    <s v="D"/>
    <x v="3"/>
    <n v="2.9849999999999999"/>
    <n v="8.9550000000000001"/>
  </r>
  <r>
    <s v="IMP-12563-728"/>
    <x v="578"/>
    <x v="780"/>
    <s v="E-L-0.5"/>
    <n v="6"/>
    <x v="780"/>
    <s v=""/>
    <x v="1"/>
    <x v="0"/>
    <x v="1"/>
    <s v="Exc"/>
    <x v="1"/>
    <s v="L"/>
    <x v="1"/>
    <n v="8.91"/>
    <n v="53.46"/>
  </r>
  <r>
    <s v="MZL-81126-390"/>
    <x v="617"/>
    <x v="781"/>
    <s v="A-L-0.2"/>
    <n v="6"/>
    <x v="781"/>
    <s v="jethelstonnl@creativecommons.org"/>
    <x v="0"/>
    <x v="0"/>
    <x v="2"/>
    <s v="Ara"/>
    <x v="1"/>
    <s v="L"/>
    <x v="3"/>
    <n v="3.8849999999999998"/>
    <n v="23.31"/>
  </r>
  <r>
    <s v="MZL-81126-390"/>
    <x v="617"/>
    <x v="781"/>
    <s v="A-M-0.2"/>
    <n v="2"/>
    <x v="781"/>
    <s v="jethelstonnl@creativecommons.org"/>
    <x v="0"/>
    <x v="0"/>
    <x v="2"/>
    <s v="Ara"/>
    <x v="0"/>
    <s v="M"/>
    <x v="3"/>
    <n v="3.375"/>
    <n v="6.75"/>
  </r>
  <r>
    <s v="TVF-57766-608"/>
    <x v="155"/>
    <x v="782"/>
    <s v="L-D-0.5"/>
    <n v="1"/>
    <x v="782"/>
    <s v="peberznn@woothemes.com"/>
    <x v="0"/>
    <x v="0"/>
    <x v="3"/>
    <s v="Lib"/>
    <x v="2"/>
    <s v="D"/>
    <x v="1"/>
    <n v="7.77"/>
    <n v="7.77"/>
  </r>
  <r>
    <s v="RUX-37995-892"/>
    <x v="461"/>
    <x v="783"/>
    <s v="L-D-2.5"/>
    <n v="4"/>
    <x v="783"/>
    <s v="bgaishno@altervista.org"/>
    <x v="0"/>
    <x v="0"/>
    <x v="3"/>
    <s v="Lib"/>
    <x v="2"/>
    <s v="D"/>
    <x v="2"/>
    <n v="29.784999999999997"/>
    <n v="119.13999999999999"/>
  </r>
  <r>
    <s v="AVK-76526-953"/>
    <x v="87"/>
    <x v="784"/>
    <s v="A-D-1"/>
    <n v="2"/>
    <x v="784"/>
    <s v="ldantonnp@miitbeian.gov.cn"/>
    <x v="1"/>
    <x v="0"/>
    <x v="2"/>
    <s v="Ara"/>
    <x v="2"/>
    <s v="D"/>
    <x v="0"/>
    <n v="9.9499999999999993"/>
    <n v="19.899999999999999"/>
  </r>
  <r>
    <s v="RIU-02231-623"/>
    <x v="618"/>
    <x v="785"/>
    <s v="R-L-0.5"/>
    <n v="5"/>
    <x v="785"/>
    <s v="smorrallnq@answers.com"/>
    <x v="0"/>
    <x v="0"/>
    <x v="0"/>
    <s v="Rob"/>
    <x v="1"/>
    <s v="L"/>
    <x v="1"/>
    <n v="7.169999999999999"/>
    <n v="35.849999999999994"/>
  </r>
  <r>
    <s v="WFK-99317-827"/>
    <x v="619"/>
    <x v="786"/>
    <s v="L-D-2.5"/>
    <n v="3"/>
    <x v="786"/>
    <s v="dcrownshawnr@photobucket.com"/>
    <x v="1"/>
    <x v="0"/>
    <x v="3"/>
    <s v="Lib"/>
    <x v="2"/>
    <s v="D"/>
    <x v="2"/>
    <n v="29.784999999999997"/>
    <n v="89.35499999999999"/>
  </r>
  <r>
    <s v="SFD-00372-284"/>
    <x v="440"/>
    <x v="760"/>
    <s v="L-M-0.2"/>
    <n v="2"/>
    <x v="760"/>
    <s v="oskermen3@hatena.ne.jp"/>
    <x v="0"/>
    <x v="0"/>
    <x v="3"/>
    <s v="Lib"/>
    <x v="0"/>
    <s v="M"/>
    <x v="3"/>
    <n v="4.3650000000000002"/>
    <n v="8.73"/>
  </r>
  <r>
    <s v="SXC-62166-515"/>
    <x v="489"/>
    <x v="787"/>
    <s v="R-L-2.5"/>
    <n v="5"/>
    <x v="787"/>
    <s v="jreddochnt@sun.com"/>
    <x v="1"/>
    <x v="0"/>
    <x v="0"/>
    <s v="Rob"/>
    <x v="1"/>
    <s v="L"/>
    <x v="2"/>
    <n v="27.484999999999996"/>
    <n v="137.42499999999998"/>
  </r>
  <r>
    <s v="YIE-87008-621"/>
    <x v="620"/>
    <x v="788"/>
    <s v="L-M-0.5"/>
    <n v="4"/>
    <x v="788"/>
    <s v="stitleynu@whitehouse.gov"/>
    <x v="1"/>
    <x v="0"/>
    <x v="3"/>
    <s v="Lib"/>
    <x v="0"/>
    <s v="M"/>
    <x v="1"/>
    <n v="8.73"/>
    <n v="34.92"/>
  </r>
  <r>
    <s v="HRM-94548-288"/>
    <x v="621"/>
    <x v="789"/>
    <s v="A-L-2.5"/>
    <n v="6"/>
    <x v="789"/>
    <s v="rsimaonv@simplemachines.org"/>
    <x v="1"/>
    <x v="0"/>
    <x v="2"/>
    <s v="Ara"/>
    <x v="1"/>
    <s v="L"/>
    <x v="2"/>
    <n v="29.784999999999997"/>
    <n v="178.70999999999998"/>
  </r>
  <r>
    <s v="UJG-34731-295"/>
    <x v="374"/>
    <x v="790"/>
    <s v="A-M-2.5"/>
    <n v="1"/>
    <x v="790"/>
    <s v=""/>
    <x v="1"/>
    <x v="0"/>
    <x v="2"/>
    <s v="Ara"/>
    <x v="0"/>
    <s v="M"/>
    <x v="2"/>
    <n v="25.874999999999996"/>
    <n v="25.874999999999996"/>
  </r>
  <r>
    <s v="TWD-70988-853"/>
    <x v="345"/>
    <x v="791"/>
    <s v="L-D-1"/>
    <n v="6"/>
    <x v="791"/>
    <s v="nchisholmnx@example.com"/>
    <x v="0"/>
    <x v="0"/>
    <x v="3"/>
    <s v="Lib"/>
    <x v="2"/>
    <s v="D"/>
    <x v="0"/>
    <n v="12.95"/>
    <n v="77.699999999999989"/>
  </r>
  <r>
    <s v="CIX-22904-641"/>
    <x v="622"/>
    <x v="792"/>
    <s v="R-M-1"/>
    <n v="1"/>
    <x v="792"/>
    <s v="goatsny@live.com"/>
    <x v="0"/>
    <x v="0"/>
    <x v="0"/>
    <s v="Rob"/>
    <x v="0"/>
    <s v="M"/>
    <x v="0"/>
    <n v="9.9499999999999993"/>
    <n v="9.9499999999999993"/>
  </r>
  <r>
    <s v="DLV-65840-759"/>
    <x v="623"/>
    <x v="793"/>
    <s v="L-M-1"/>
    <n v="2"/>
    <x v="793"/>
    <s v="mbirkinnz@java.com"/>
    <x v="0"/>
    <x v="0"/>
    <x v="3"/>
    <s v="Lib"/>
    <x v="0"/>
    <s v="M"/>
    <x v="0"/>
    <n v="14.55"/>
    <n v="29.1"/>
  </r>
  <r>
    <s v="RXN-55491-201"/>
    <x v="354"/>
    <x v="794"/>
    <s v="R-L-0.2"/>
    <n v="6"/>
    <x v="794"/>
    <s v="rpysono0@constantcontact.com"/>
    <x v="1"/>
    <x v="1"/>
    <x v="0"/>
    <s v="Rob"/>
    <x v="1"/>
    <s v="L"/>
    <x v="3"/>
    <n v="3.5849999999999995"/>
    <n v="21.509999999999998"/>
  </r>
  <r>
    <s v="UHK-63283-868"/>
    <x v="624"/>
    <x v="795"/>
    <s v="A-M-0.5"/>
    <n v="1"/>
    <x v="795"/>
    <s v="mmacconnechieo9@reuters.com"/>
    <x v="0"/>
    <x v="0"/>
    <x v="2"/>
    <s v="Ara"/>
    <x v="0"/>
    <s v="M"/>
    <x v="1"/>
    <n v="6.75"/>
    <n v="6.75"/>
  </r>
  <r>
    <s v="PJC-31401-893"/>
    <x v="561"/>
    <x v="796"/>
    <s v="A-D-0.5"/>
    <n v="3"/>
    <x v="796"/>
    <s v="rtreachero2@usa.gov"/>
    <x v="1"/>
    <x v="1"/>
    <x v="2"/>
    <s v="Ara"/>
    <x v="2"/>
    <s v="D"/>
    <x v="1"/>
    <n v="5.97"/>
    <n v="17.91"/>
  </r>
  <r>
    <s v="HHO-79903-185"/>
    <x v="42"/>
    <x v="797"/>
    <s v="A-L-2.5"/>
    <n v="1"/>
    <x v="797"/>
    <s v="bfattorinio3@quantcast.com"/>
    <x v="0"/>
    <x v="1"/>
    <x v="2"/>
    <s v="Ara"/>
    <x v="1"/>
    <s v="L"/>
    <x v="2"/>
    <n v="29.784999999999997"/>
    <n v="29.784999999999997"/>
  </r>
  <r>
    <s v="YWM-07310-594"/>
    <x v="267"/>
    <x v="798"/>
    <s v="E-M-0.5"/>
    <n v="5"/>
    <x v="798"/>
    <s v="mpalleskeo4@nyu.edu"/>
    <x v="0"/>
    <x v="0"/>
    <x v="1"/>
    <s v="Exc"/>
    <x v="0"/>
    <s v="M"/>
    <x v="1"/>
    <n v="8.25"/>
    <n v="41.25"/>
  </r>
  <r>
    <s v="FHD-94983-982"/>
    <x v="625"/>
    <x v="799"/>
    <s v="R-M-0.5"/>
    <n v="3"/>
    <x v="799"/>
    <s v=""/>
    <x v="0"/>
    <x v="0"/>
    <x v="0"/>
    <s v="Rob"/>
    <x v="0"/>
    <s v="M"/>
    <x v="1"/>
    <n v="5.97"/>
    <n v="17.91"/>
  </r>
  <r>
    <s v="WQK-10857-119"/>
    <x v="616"/>
    <x v="800"/>
    <s v="E-D-0.5"/>
    <n v="1"/>
    <x v="800"/>
    <s v="fantcliffeo6@amazon.co.jp"/>
    <x v="0"/>
    <x v="1"/>
    <x v="1"/>
    <s v="Exc"/>
    <x v="2"/>
    <s v="D"/>
    <x v="1"/>
    <n v="7.29"/>
    <n v="7.29"/>
  </r>
  <r>
    <s v="DXA-50313-073"/>
    <x v="626"/>
    <x v="801"/>
    <s v="E-L-1"/>
    <n v="2"/>
    <x v="801"/>
    <s v="pmatignono7@harvard.edu"/>
    <x v="0"/>
    <x v="2"/>
    <x v="1"/>
    <s v="Exc"/>
    <x v="1"/>
    <s v="L"/>
    <x v="0"/>
    <n v="14.85"/>
    <n v="29.7"/>
  </r>
  <r>
    <s v="ONW-00560-570"/>
    <x v="52"/>
    <x v="802"/>
    <s v="A-M-1"/>
    <n v="2"/>
    <x v="802"/>
    <s v="cweondo8@theglobeandmail.com"/>
    <x v="1"/>
    <x v="0"/>
    <x v="2"/>
    <s v="Ara"/>
    <x v="0"/>
    <s v="M"/>
    <x v="0"/>
    <n v="11.25"/>
    <n v="22.5"/>
  </r>
  <r>
    <s v="BRJ-19414-277"/>
    <x v="622"/>
    <x v="795"/>
    <s v="R-M-0.2"/>
    <n v="4"/>
    <x v="795"/>
    <s v="mmacconnechieo9@reuters.com"/>
    <x v="0"/>
    <x v="0"/>
    <x v="0"/>
    <s v="Rob"/>
    <x v="0"/>
    <s v="M"/>
    <x v="3"/>
    <n v="2.9849999999999999"/>
    <n v="11.94"/>
  </r>
  <r>
    <s v="MIQ-16322-908"/>
    <x v="627"/>
    <x v="803"/>
    <s v="A-L-1"/>
    <n v="2"/>
    <x v="803"/>
    <s v="jskentelberyoa@paypal.com"/>
    <x v="1"/>
    <x v="0"/>
    <x v="2"/>
    <s v="Ara"/>
    <x v="1"/>
    <s v="L"/>
    <x v="0"/>
    <n v="12.95"/>
    <n v="25.9"/>
  </r>
  <r>
    <s v="MVO-39328-830"/>
    <x v="628"/>
    <x v="804"/>
    <s v="L-M-0.5"/>
    <n v="5"/>
    <x v="804"/>
    <s v="ocomberob@goo.gl"/>
    <x v="1"/>
    <x v="1"/>
    <x v="3"/>
    <s v="Lib"/>
    <x v="0"/>
    <s v="M"/>
    <x v="1"/>
    <n v="8.73"/>
    <n v="43.650000000000006"/>
  </r>
  <r>
    <s v="MVO-39328-830"/>
    <x v="628"/>
    <x v="804"/>
    <s v="A-L-0.5"/>
    <n v="6"/>
    <x v="804"/>
    <s v="ocomberob@goo.gl"/>
    <x v="1"/>
    <x v="1"/>
    <x v="2"/>
    <s v="Ara"/>
    <x v="1"/>
    <s v="L"/>
    <x v="1"/>
    <n v="7.77"/>
    <n v="46.62"/>
  </r>
  <r>
    <s v="NTJ-88319-746"/>
    <x v="629"/>
    <x v="805"/>
    <s v="L-L-0.5"/>
    <n v="3"/>
    <x v="805"/>
    <s v="ztramelod@netlog.com"/>
    <x v="1"/>
    <x v="0"/>
    <x v="3"/>
    <s v="Lib"/>
    <x v="1"/>
    <s v="L"/>
    <x v="1"/>
    <n v="9.51"/>
    <n v="28.53"/>
  </r>
  <r>
    <s v="LCY-24377-948"/>
    <x v="630"/>
    <x v="806"/>
    <s v="R-L-2.5"/>
    <n v="1"/>
    <x v="806"/>
    <s v=""/>
    <x v="0"/>
    <x v="0"/>
    <x v="0"/>
    <s v="Rob"/>
    <x v="1"/>
    <s v="L"/>
    <x v="2"/>
    <n v="27.484999999999996"/>
    <n v="27.484999999999996"/>
  </r>
  <r>
    <s v="FWD-85967-769"/>
    <x v="631"/>
    <x v="807"/>
    <s v="E-D-0.2"/>
    <n v="3"/>
    <x v="807"/>
    <s v=""/>
    <x v="1"/>
    <x v="0"/>
    <x v="1"/>
    <s v="Exc"/>
    <x v="2"/>
    <s v="D"/>
    <x v="3"/>
    <n v="3.645"/>
    <n v="10.935"/>
  </r>
  <r>
    <s v="KTO-53793-109"/>
    <x v="229"/>
    <x v="808"/>
    <s v="R-L-0.2"/>
    <n v="2"/>
    <x v="808"/>
    <s v="chatfullog@ebay.com"/>
    <x v="1"/>
    <x v="0"/>
    <x v="0"/>
    <s v="Rob"/>
    <x v="1"/>
    <s v="L"/>
    <x v="3"/>
    <n v="3.5849999999999995"/>
    <n v="7.169999999999999"/>
  </r>
  <r>
    <s v="OCK-89033-348"/>
    <x v="632"/>
    <x v="809"/>
    <s v="A-L-0.2"/>
    <n v="6"/>
    <x v="809"/>
    <s v=""/>
    <x v="0"/>
    <x v="0"/>
    <x v="2"/>
    <s v="Ara"/>
    <x v="1"/>
    <s v="L"/>
    <x v="3"/>
    <n v="3.8849999999999998"/>
    <n v="23.31"/>
  </r>
  <r>
    <s v="GPZ-36017-366"/>
    <x v="633"/>
    <x v="810"/>
    <s v="A-D-2.5"/>
    <n v="5"/>
    <x v="810"/>
    <s v="kmarrisonoq@dropbox.com"/>
    <x v="0"/>
    <x v="0"/>
    <x v="2"/>
    <s v="Ara"/>
    <x v="2"/>
    <s v="D"/>
    <x v="2"/>
    <n v="22.884999999999998"/>
    <n v="114.42499999999998"/>
  </r>
  <r>
    <s v="BZP-33213-637"/>
    <x v="95"/>
    <x v="811"/>
    <s v="A-M-2.5"/>
    <n v="3"/>
    <x v="811"/>
    <s v="lagnolooj@pinterest.com"/>
    <x v="0"/>
    <x v="0"/>
    <x v="2"/>
    <s v="Ara"/>
    <x v="0"/>
    <s v="M"/>
    <x v="2"/>
    <n v="25.874999999999996"/>
    <n v="77.624999999999986"/>
  </r>
  <r>
    <s v="WFH-21507-708"/>
    <x v="521"/>
    <x v="812"/>
    <s v="R-D-0.5"/>
    <n v="1"/>
    <x v="812"/>
    <s v="dkiddyok@fda.gov"/>
    <x v="0"/>
    <x v="0"/>
    <x v="0"/>
    <s v="Rob"/>
    <x v="2"/>
    <s v="D"/>
    <x v="1"/>
    <n v="5.3699999999999992"/>
    <n v="5.3699999999999992"/>
  </r>
  <r>
    <s v="HST-96923-073"/>
    <x v="76"/>
    <x v="813"/>
    <s v="R-D-2.5"/>
    <n v="6"/>
    <x v="813"/>
    <s v="hpetroulisol@state.tx.us"/>
    <x v="1"/>
    <x v="1"/>
    <x v="0"/>
    <s v="Rob"/>
    <x v="2"/>
    <s v="D"/>
    <x v="2"/>
    <n v="20.584999999999997"/>
    <n v="123.50999999999999"/>
  </r>
  <r>
    <s v="ENN-79947-323"/>
    <x v="634"/>
    <x v="814"/>
    <s v="L-M-0.5"/>
    <n v="2"/>
    <x v="814"/>
    <s v="mschollom@taobao.com"/>
    <x v="1"/>
    <x v="0"/>
    <x v="3"/>
    <s v="Lib"/>
    <x v="0"/>
    <s v="M"/>
    <x v="1"/>
    <n v="8.73"/>
    <n v="17.46"/>
  </r>
  <r>
    <s v="BHA-47429-889"/>
    <x v="635"/>
    <x v="815"/>
    <s v="E-L-0.2"/>
    <n v="3"/>
    <x v="815"/>
    <s v="kfersonon@g.co"/>
    <x v="1"/>
    <x v="0"/>
    <x v="1"/>
    <s v="Exc"/>
    <x v="1"/>
    <s v="L"/>
    <x v="3"/>
    <n v="4.4550000000000001"/>
    <n v="13.365"/>
  </r>
  <r>
    <s v="SZY-63017-318"/>
    <x v="636"/>
    <x v="816"/>
    <s v="A-L-0.2"/>
    <n v="2"/>
    <x v="816"/>
    <s v="bkellowayoo@omniture.com"/>
    <x v="0"/>
    <x v="0"/>
    <x v="2"/>
    <s v="Ara"/>
    <x v="1"/>
    <s v="L"/>
    <x v="3"/>
    <n v="3.8849999999999998"/>
    <n v="7.77"/>
  </r>
  <r>
    <s v="LCU-93317-340"/>
    <x v="637"/>
    <x v="817"/>
    <s v="R-D-0.2"/>
    <n v="1"/>
    <x v="817"/>
    <s v="soliffeop@yellowbook.com"/>
    <x v="0"/>
    <x v="0"/>
    <x v="0"/>
    <s v="Rob"/>
    <x v="2"/>
    <s v="D"/>
    <x v="3"/>
    <n v="2.6849999999999996"/>
    <n v="2.6849999999999996"/>
  </r>
  <r>
    <s v="UOM-71431-481"/>
    <x v="182"/>
    <x v="810"/>
    <s v="R-D-2.5"/>
    <n v="1"/>
    <x v="810"/>
    <s v="kmarrisonoq@dropbox.com"/>
    <x v="0"/>
    <x v="0"/>
    <x v="0"/>
    <s v="Rob"/>
    <x v="2"/>
    <s v="D"/>
    <x v="2"/>
    <n v="20.584999999999997"/>
    <n v="20.584999999999997"/>
  </r>
  <r>
    <s v="PJH-42618-877"/>
    <x v="479"/>
    <x v="818"/>
    <s v="A-D-2.5"/>
    <n v="5"/>
    <x v="818"/>
    <s v="cdolohuntyor@dailymail.co.uk"/>
    <x v="0"/>
    <x v="0"/>
    <x v="2"/>
    <s v="Ara"/>
    <x v="2"/>
    <s v="D"/>
    <x v="2"/>
    <n v="22.884999999999998"/>
    <n v="114.42499999999998"/>
  </r>
  <r>
    <s v="XED-90333-402"/>
    <x v="638"/>
    <x v="819"/>
    <s v="E-M-0.2"/>
    <n v="5"/>
    <x v="819"/>
    <s v="pvasilenkoos@addtoany.com"/>
    <x v="1"/>
    <x v="2"/>
    <x v="1"/>
    <s v="Exc"/>
    <x v="0"/>
    <s v="M"/>
    <x v="3"/>
    <n v="4.125"/>
    <n v="20.625"/>
  </r>
  <r>
    <s v="IKK-62234-199"/>
    <x v="639"/>
    <x v="820"/>
    <s v="L-L-0.5"/>
    <n v="6"/>
    <x v="820"/>
    <s v="rschankelborgot@ameblo.jp"/>
    <x v="0"/>
    <x v="0"/>
    <x v="3"/>
    <s v="Lib"/>
    <x v="1"/>
    <s v="L"/>
    <x v="1"/>
    <n v="9.51"/>
    <n v="57.06"/>
  </r>
  <r>
    <s v="KAW-95195-329"/>
    <x v="640"/>
    <x v="821"/>
    <s v="R-D-2.5"/>
    <n v="4"/>
    <x v="821"/>
    <s v=""/>
    <x v="0"/>
    <x v="1"/>
    <x v="0"/>
    <s v="Rob"/>
    <x v="2"/>
    <s v="D"/>
    <x v="2"/>
    <n v="20.584999999999997"/>
    <n v="82.339999999999989"/>
  </r>
  <r>
    <s v="QDO-57268-842"/>
    <x v="612"/>
    <x v="822"/>
    <s v="E-M-2.5"/>
    <n v="5"/>
    <x v="822"/>
    <s v=""/>
    <x v="1"/>
    <x v="0"/>
    <x v="1"/>
    <s v="Exc"/>
    <x v="0"/>
    <s v="M"/>
    <x v="2"/>
    <n v="31.624999999999996"/>
    <n v="158.12499999999997"/>
  </r>
  <r>
    <s v="IIZ-24416-212"/>
    <x v="641"/>
    <x v="823"/>
    <s v="R-D-0.5"/>
    <n v="6"/>
    <x v="823"/>
    <s v="bcargenow@geocities.jp"/>
    <x v="0"/>
    <x v="0"/>
    <x v="0"/>
    <s v="Rob"/>
    <x v="2"/>
    <s v="D"/>
    <x v="1"/>
    <n v="5.3699999999999992"/>
    <n v="32.22"/>
  </r>
  <r>
    <s v="AWP-11469-510"/>
    <x v="36"/>
    <x v="824"/>
    <s v="E-D-1"/>
    <n v="2"/>
    <x v="824"/>
    <s v="rsticklerox@printfriendly.com"/>
    <x v="1"/>
    <x v="2"/>
    <x v="1"/>
    <s v="Exc"/>
    <x v="2"/>
    <s v="D"/>
    <x v="0"/>
    <n v="12.15"/>
    <n v="24.3"/>
  </r>
  <r>
    <s v="KXA-27983-918"/>
    <x v="642"/>
    <x v="825"/>
    <s v="R-L-0.5"/>
    <n v="5"/>
    <x v="825"/>
    <s v=""/>
    <x v="1"/>
    <x v="0"/>
    <x v="0"/>
    <s v="Rob"/>
    <x v="1"/>
    <s v="L"/>
    <x v="1"/>
    <n v="7.169999999999999"/>
    <n v="35.849999999999994"/>
  </r>
  <r>
    <s v="VKQ-39009-292"/>
    <x v="219"/>
    <x v="822"/>
    <s v="L-M-1"/>
    <n v="5"/>
    <x v="822"/>
    <s v=""/>
    <x v="1"/>
    <x v="0"/>
    <x v="3"/>
    <s v="Lib"/>
    <x v="0"/>
    <s v="M"/>
    <x v="0"/>
    <n v="14.55"/>
    <n v="72.75"/>
  </r>
  <r>
    <s v="PDB-98743-282"/>
    <x v="643"/>
    <x v="826"/>
    <s v="L-L-1"/>
    <n v="3"/>
    <x v="826"/>
    <s v=""/>
    <x v="1"/>
    <x v="1"/>
    <x v="3"/>
    <s v="Lib"/>
    <x v="1"/>
    <s v="L"/>
    <x v="0"/>
    <n v="15.85"/>
    <n v="47.55"/>
  </r>
  <r>
    <s v="SXW-34014-556"/>
    <x v="644"/>
    <x v="827"/>
    <s v="R-L-0.2"/>
    <n v="1"/>
    <x v="827"/>
    <s v="djevonp1@ibm.com"/>
    <x v="0"/>
    <x v="0"/>
    <x v="0"/>
    <s v="Rob"/>
    <x v="1"/>
    <s v="L"/>
    <x v="3"/>
    <n v="3.5849999999999995"/>
    <n v="3.5849999999999995"/>
  </r>
  <r>
    <s v="QOJ-38788-727"/>
    <x v="136"/>
    <x v="828"/>
    <s v="E-M-2.5"/>
    <n v="5"/>
    <x v="828"/>
    <s v="hrannerp2@omniture.com"/>
    <x v="1"/>
    <x v="0"/>
    <x v="1"/>
    <s v="Exc"/>
    <x v="0"/>
    <s v="M"/>
    <x v="2"/>
    <n v="31.624999999999996"/>
    <n v="158.12499999999997"/>
  </r>
  <r>
    <s v="TGF-38649-658"/>
    <x v="645"/>
    <x v="829"/>
    <s v="L-M-0.5"/>
    <n v="2"/>
    <x v="829"/>
    <s v="bimriep3@addtoany.com"/>
    <x v="1"/>
    <x v="0"/>
    <x v="3"/>
    <s v="Lib"/>
    <x v="0"/>
    <s v="M"/>
    <x v="1"/>
    <n v="8.73"/>
    <n v="17.46"/>
  </r>
  <r>
    <s v="EAI-25194-209"/>
    <x v="646"/>
    <x v="830"/>
    <s v="A-L-2.5"/>
    <n v="5"/>
    <x v="830"/>
    <s v="dsopperp4@eventbrite.com"/>
    <x v="1"/>
    <x v="0"/>
    <x v="2"/>
    <s v="Ara"/>
    <x v="1"/>
    <s v="L"/>
    <x v="2"/>
    <n v="29.784999999999997"/>
    <n v="148.92499999999998"/>
  </r>
  <r>
    <s v="IJK-34441-720"/>
    <x v="647"/>
    <x v="831"/>
    <s v="A-M-0.5"/>
    <n v="6"/>
    <x v="831"/>
    <s v=""/>
    <x v="0"/>
    <x v="0"/>
    <x v="2"/>
    <s v="Ara"/>
    <x v="0"/>
    <s v="M"/>
    <x v="1"/>
    <n v="6.75"/>
    <n v="40.5"/>
  </r>
  <r>
    <s v="ZMC-00336-619"/>
    <x v="591"/>
    <x v="832"/>
    <s v="A-M-0.5"/>
    <n v="4"/>
    <x v="832"/>
    <s v="lledgleyp6@de.vu"/>
    <x v="0"/>
    <x v="0"/>
    <x v="2"/>
    <s v="Ara"/>
    <x v="0"/>
    <s v="M"/>
    <x v="1"/>
    <n v="6.75"/>
    <n v="27"/>
  </r>
  <r>
    <s v="UPX-54529-618"/>
    <x v="648"/>
    <x v="833"/>
    <s v="L-D-1"/>
    <n v="3"/>
    <x v="833"/>
    <s v="tmenaryp7@phoca.cz"/>
    <x v="1"/>
    <x v="0"/>
    <x v="3"/>
    <s v="Lib"/>
    <x v="2"/>
    <s v="D"/>
    <x v="0"/>
    <n v="12.95"/>
    <n v="38.849999999999994"/>
  </r>
  <r>
    <s v="DLX-01059-899"/>
    <x v="191"/>
    <x v="834"/>
    <s v="R-L-1"/>
    <n v="5"/>
    <x v="834"/>
    <s v="gciccottip8@so-net.ne.jp"/>
    <x v="1"/>
    <x v="0"/>
    <x v="0"/>
    <s v="Rob"/>
    <x v="1"/>
    <s v="L"/>
    <x v="0"/>
    <n v="11.95"/>
    <n v="59.75"/>
  </r>
  <r>
    <s v="MEK-85120-243"/>
    <x v="649"/>
    <x v="835"/>
    <s v="R-L-0.2"/>
    <n v="3"/>
    <x v="835"/>
    <s v=""/>
    <x v="1"/>
    <x v="0"/>
    <x v="0"/>
    <s v="Rob"/>
    <x v="1"/>
    <s v="L"/>
    <x v="3"/>
    <n v="3.5849999999999995"/>
    <n v="10.754999999999999"/>
  </r>
  <r>
    <s v="NFI-37188-246"/>
    <x v="553"/>
    <x v="836"/>
    <s v="A-D-2.5"/>
    <n v="4"/>
    <x v="836"/>
    <s v="wjallinpa@pcworld.com"/>
    <x v="1"/>
    <x v="0"/>
    <x v="2"/>
    <s v="Ara"/>
    <x v="2"/>
    <s v="D"/>
    <x v="2"/>
    <n v="22.884999999999998"/>
    <n v="91.539999999999992"/>
  </r>
  <r>
    <s v="BXH-62195-013"/>
    <x v="584"/>
    <x v="837"/>
    <s v="A-M-1"/>
    <n v="4"/>
    <x v="837"/>
    <s v="mbogeypb@thetimes.co.uk"/>
    <x v="0"/>
    <x v="0"/>
    <x v="2"/>
    <s v="Ara"/>
    <x v="0"/>
    <s v="M"/>
    <x v="0"/>
    <n v="11.25"/>
    <n v="45"/>
  </r>
  <r>
    <s v="YLK-78851-470"/>
    <x v="650"/>
    <x v="838"/>
    <s v="R-M-2.5"/>
    <n v="6"/>
    <x v="838"/>
    <s v=""/>
    <x v="0"/>
    <x v="0"/>
    <x v="0"/>
    <s v="Rob"/>
    <x v="0"/>
    <s v="M"/>
    <x v="2"/>
    <n v="22.884999999999998"/>
    <n v="137.31"/>
  </r>
  <r>
    <s v="DXY-76225-633"/>
    <x v="121"/>
    <x v="839"/>
    <s v="A-M-0.5"/>
    <n v="1"/>
    <x v="839"/>
    <s v="mcobbledickpd@ucsd.edu"/>
    <x v="1"/>
    <x v="0"/>
    <x v="2"/>
    <s v="Ara"/>
    <x v="0"/>
    <s v="M"/>
    <x v="1"/>
    <n v="6.75"/>
    <n v="6.75"/>
  </r>
  <r>
    <s v="UHP-24614-199"/>
    <x v="472"/>
    <x v="840"/>
    <s v="A-M-1"/>
    <n v="4"/>
    <x v="840"/>
    <s v="alewrype@whitehouse.gov"/>
    <x v="1"/>
    <x v="0"/>
    <x v="2"/>
    <s v="Ara"/>
    <x v="0"/>
    <s v="M"/>
    <x v="0"/>
    <n v="11.25"/>
    <n v="45"/>
  </r>
  <r>
    <s v="HBY-35655-049"/>
    <x v="594"/>
    <x v="841"/>
    <s v="E-D-2.5"/>
    <n v="3"/>
    <x v="841"/>
    <s v="ihesselpf@ox.ac.uk"/>
    <x v="0"/>
    <x v="0"/>
    <x v="1"/>
    <s v="Exc"/>
    <x v="2"/>
    <s v="D"/>
    <x v="2"/>
    <n v="27.945"/>
    <n v="83.835000000000008"/>
  </r>
  <r>
    <s v="DCE-22886-861"/>
    <x v="89"/>
    <x v="842"/>
    <s v="E-D-0.2"/>
    <n v="1"/>
    <x v="842"/>
    <s v=""/>
    <x v="0"/>
    <x v="1"/>
    <x v="1"/>
    <s v="Exc"/>
    <x v="2"/>
    <s v="D"/>
    <x v="3"/>
    <n v="3.645"/>
    <n v="3.645"/>
  </r>
  <r>
    <s v="QTG-93823-843"/>
    <x v="651"/>
    <x v="843"/>
    <s v="A-M-0.5"/>
    <n v="1"/>
    <x v="843"/>
    <s v="csorrellph@amazon.com"/>
    <x v="1"/>
    <x v="2"/>
    <x v="2"/>
    <s v="Ara"/>
    <x v="0"/>
    <s v="M"/>
    <x v="1"/>
    <n v="6.75"/>
    <n v="6.75"/>
  </r>
  <r>
    <s v="QTG-93823-843"/>
    <x v="651"/>
    <x v="843"/>
    <s v="E-D-0.5"/>
    <n v="3"/>
    <x v="843"/>
    <s v="csorrellph@amazon.com"/>
    <x v="1"/>
    <x v="2"/>
    <x v="1"/>
    <s v="Exc"/>
    <x v="2"/>
    <s v="D"/>
    <x v="1"/>
    <n v="7.29"/>
    <n v="21.87"/>
  </r>
  <r>
    <s v="WFT-16178-396"/>
    <x v="249"/>
    <x v="844"/>
    <s v="R-D-0.2"/>
    <n v="5"/>
    <x v="844"/>
    <s v="qheavysidepj@unc.edu"/>
    <x v="0"/>
    <x v="0"/>
    <x v="0"/>
    <s v="Rob"/>
    <x v="2"/>
    <s v="D"/>
    <x v="3"/>
    <n v="2.6849999999999996"/>
    <n v="13.424999999999997"/>
  </r>
  <r>
    <s v="ERC-54560-934"/>
    <x v="652"/>
    <x v="845"/>
    <s v="R-D-2.5"/>
    <n v="6"/>
    <x v="845"/>
    <s v="hreuvenpk@whitehouse.gov"/>
    <x v="1"/>
    <x v="0"/>
    <x v="0"/>
    <s v="Rob"/>
    <x v="2"/>
    <s v="D"/>
    <x v="2"/>
    <n v="20.584999999999997"/>
    <n v="123.50999999999999"/>
  </r>
  <r>
    <s v="RUK-78200-416"/>
    <x v="653"/>
    <x v="846"/>
    <s v="L-D-0.2"/>
    <n v="2"/>
    <x v="846"/>
    <s v="mattwoolpl@nba.com"/>
    <x v="1"/>
    <x v="0"/>
    <x v="3"/>
    <s v="Lib"/>
    <x v="2"/>
    <s v="D"/>
    <x v="3"/>
    <n v="3.8849999999999998"/>
    <n v="7.77"/>
  </r>
  <r>
    <s v="KHK-13105-388"/>
    <x v="177"/>
    <x v="847"/>
    <s v="A-M-1"/>
    <n v="6"/>
    <x v="847"/>
    <s v=""/>
    <x v="0"/>
    <x v="0"/>
    <x v="2"/>
    <s v="Ara"/>
    <x v="0"/>
    <s v="M"/>
    <x v="0"/>
    <n v="11.25"/>
    <n v="67.5"/>
  </r>
  <r>
    <s v="NJR-03699-189"/>
    <x v="22"/>
    <x v="848"/>
    <s v="E-D-2.5"/>
    <n v="1"/>
    <x v="848"/>
    <s v="gwynespn@dagondesign.com"/>
    <x v="1"/>
    <x v="0"/>
    <x v="1"/>
    <s v="Exc"/>
    <x v="2"/>
    <s v="D"/>
    <x v="2"/>
    <n v="27.945"/>
    <n v="27.945"/>
  </r>
  <r>
    <s v="PJV-20427-019"/>
    <x v="508"/>
    <x v="849"/>
    <s v="A-L-2.5"/>
    <n v="3"/>
    <x v="849"/>
    <s v="cmaccourtpo@amazon.com"/>
    <x v="1"/>
    <x v="0"/>
    <x v="2"/>
    <s v="Ara"/>
    <x v="1"/>
    <s v="L"/>
    <x v="2"/>
    <n v="29.784999999999997"/>
    <n v="89.35499999999999"/>
  </r>
  <r>
    <s v="UGK-07613-982"/>
    <x v="654"/>
    <x v="822"/>
    <s v="A-M-0.5"/>
    <n v="3"/>
    <x v="822"/>
    <s v=""/>
    <x v="1"/>
    <x v="0"/>
    <x v="2"/>
    <s v="Ara"/>
    <x v="0"/>
    <s v="M"/>
    <x v="1"/>
    <n v="6.75"/>
    <n v="20.25"/>
  </r>
  <r>
    <s v="OLA-68289-577"/>
    <x v="524"/>
    <x v="850"/>
    <s v="A-M-0.5"/>
    <n v="5"/>
    <x v="850"/>
    <s v="ewilsonepq@eepurl.com"/>
    <x v="0"/>
    <x v="0"/>
    <x v="2"/>
    <s v="Ara"/>
    <x v="0"/>
    <s v="M"/>
    <x v="1"/>
    <n v="6.75"/>
    <n v="33.75"/>
  </r>
  <r>
    <s v="TNR-84447-052"/>
    <x v="655"/>
    <x v="851"/>
    <s v="E-D-2.5"/>
    <n v="4"/>
    <x v="851"/>
    <s v="dduffiepr@time.com"/>
    <x v="1"/>
    <x v="0"/>
    <x v="1"/>
    <s v="Exc"/>
    <x v="2"/>
    <s v="D"/>
    <x v="2"/>
    <n v="27.945"/>
    <n v="111.78"/>
  </r>
  <r>
    <s v="FBZ-64200-586"/>
    <x v="523"/>
    <x v="852"/>
    <s v="E-M-2.5"/>
    <n v="2"/>
    <x v="852"/>
    <s v="mmatiasekps@ucoz.ru"/>
    <x v="0"/>
    <x v="0"/>
    <x v="1"/>
    <s v="Exc"/>
    <x v="0"/>
    <s v="M"/>
    <x v="2"/>
    <n v="31.624999999999996"/>
    <n v="63.249999999999993"/>
  </r>
  <r>
    <s v="OBN-66334-505"/>
    <x v="656"/>
    <x v="853"/>
    <s v="E-L-0.2"/>
    <n v="2"/>
    <x v="853"/>
    <s v="jcamillopt@shinystat.com"/>
    <x v="0"/>
    <x v="0"/>
    <x v="1"/>
    <s v="Exc"/>
    <x v="1"/>
    <s v="L"/>
    <x v="3"/>
    <n v="4.4550000000000001"/>
    <n v="8.91"/>
  </r>
  <r>
    <s v="NXM-89323-646"/>
    <x v="657"/>
    <x v="854"/>
    <s v="E-D-1"/>
    <n v="1"/>
    <x v="854"/>
    <s v="kphilbrickpu@cdc.gov"/>
    <x v="0"/>
    <x v="0"/>
    <x v="1"/>
    <s v="Exc"/>
    <x v="2"/>
    <s v="D"/>
    <x v="0"/>
    <n v="12.15"/>
    <n v="12.15"/>
  </r>
  <r>
    <s v="NHI-23264-055"/>
    <x v="658"/>
    <x v="855"/>
    <s v="A-D-0.5"/>
    <n v="4"/>
    <x v="855"/>
    <s v=""/>
    <x v="0"/>
    <x v="0"/>
    <x v="2"/>
    <s v="Ara"/>
    <x v="2"/>
    <s v="D"/>
    <x v="1"/>
    <n v="5.97"/>
    <n v="23.88"/>
  </r>
  <r>
    <s v="EQH-53569-934"/>
    <x v="659"/>
    <x v="856"/>
    <s v="E-M-1"/>
    <n v="4"/>
    <x v="856"/>
    <s v="bsillispw@istockphoto.com"/>
    <x v="1"/>
    <x v="0"/>
    <x v="1"/>
    <s v="Exc"/>
    <x v="0"/>
    <s v="M"/>
    <x v="0"/>
    <n v="13.75"/>
    <n v="55"/>
  </r>
  <r>
    <s v="XKK-06692-189"/>
    <x v="558"/>
    <x v="857"/>
    <s v="R-D-1"/>
    <n v="3"/>
    <x v="857"/>
    <s v=""/>
    <x v="0"/>
    <x v="0"/>
    <x v="0"/>
    <s v="Rob"/>
    <x v="2"/>
    <s v="D"/>
    <x v="0"/>
    <n v="8.9499999999999993"/>
    <n v="26.849999999999998"/>
  </r>
  <r>
    <s v="BYP-16005-016"/>
    <x v="660"/>
    <x v="858"/>
    <s v="R-M-2.5"/>
    <n v="5"/>
    <x v="858"/>
    <s v="rcuttspy@techcrunch.com"/>
    <x v="1"/>
    <x v="0"/>
    <x v="0"/>
    <s v="Rob"/>
    <x v="0"/>
    <s v="M"/>
    <x v="2"/>
    <n v="22.884999999999998"/>
    <n v="114.42499999999998"/>
  </r>
  <r>
    <s v="LWS-13938-905"/>
    <x v="661"/>
    <x v="859"/>
    <s v="A-M-2.5"/>
    <n v="6"/>
    <x v="859"/>
    <s v="mdelvespz@nature.com"/>
    <x v="0"/>
    <x v="0"/>
    <x v="2"/>
    <s v="Ara"/>
    <x v="0"/>
    <s v="M"/>
    <x v="2"/>
    <n v="25.874999999999996"/>
    <n v="155.24999999999997"/>
  </r>
  <r>
    <s v="OLH-95722-362"/>
    <x v="662"/>
    <x v="860"/>
    <s v="L-D-0.5"/>
    <n v="3"/>
    <x v="860"/>
    <s v="dgrittonq0@nydailynews.com"/>
    <x v="0"/>
    <x v="0"/>
    <x v="3"/>
    <s v="Lib"/>
    <x v="2"/>
    <s v="D"/>
    <x v="1"/>
    <n v="7.77"/>
    <n v="23.31"/>
  </r>
  <r>
    <s v="OLH-95722-362"/>
    <x v="662"/>
    <x v="860"/>
    <s v="R-M-2.5"/>
    <n v="4"/>
    <x v="860"/>
    <s v="dgrittonq0@nydailynews.com"/>
    <x v="0"/>
    <x v="0"/>
    <x v="0"/>
    <s v="Rob"/>
    <x v="0"/>
    <s v="M"/>
    <x v="2"/>
    <n v="22.884999999999998"/>
    <n v="91.539999999999992"/>
  </r>
  <r>
    <s v="KCW-50949-318"/>
    <x v="184"/>
    <x v="861"/>
    <s v="E-L-1"/>
    <n v="5"/>
    <x v="861"/>
    <s v="dgutq2@umich.edu"/>
    <x v="0"/>
    <x v="0"/>
    <x v="1"/>
    <s v="Exc"/>
    <x v="1"/>
    <s v="L"/>
    <x v="0"/>
    <n v="14.85"/>
    <n v="74.25"/>
  </r>
  <r>
    <s v="JGZ-16947-591"/>
    <x v="663"/>
    <x v="862"/>
    <s v="L-L-0.2"/>
    <n v="6"/>
    <x v="862"/>
    <s v="wpummeryq3@topsy.com"/>
    <x v="1"/>
    <x v="0"/>
    <x v="3"/>
    <s v="Lib"/>
    <x v="1"/>
    <s v="L"/>
    <x v="3"/>
    <n v="4.7549999999999999"/>
    <n v="28.53"/>
  </r>
  <r>
    <s v="LXS-63326-144"/>
    <x v="334"/>
    <x v="863"/>
    <s v="R-L-0.5"/>
    <n v="2"/>
    <x v="863"/>
    <s v="gsiudaq4@nytimes.com"/>
    <x v="0"/>
    <x v="0"/>
    <x v="0"/>
    <s v="Rob"/>
    <x v="1"/>
    <s v="L"/>
    <x v="1"/>
    <n v="7.169999999999999"/>
    <n v="14.339999999999998"/>
  </r>
  <r>
    <s v="CZG-86544-655"/>
    <x v="664"/>
    <x v="864"/>
    <s v="A-L-0.5"/>
    <n v="2"/>
    <x v="864"/>
    <s v="hcrowneq5@wufoo.com"/>
    <x v="0"/>
    <x v="1"/>
    <x v="2"/>
    <s v="Ara"/>
    <x v="1"/>
    <s v="L"/>
    <x v="1"/>
    <n v="7.77"/>
    <n v="15.54"/>
  </r>
  <r>
    <s v="WFV-88138-247"/>
    <x v="24"/>
    <x v="865"/>
    <s v="R-L-1"/>
    <n v="3"/>
    <x v="865"/>
    <s v="vpawseyq6@tiny.cc"/>
    <x v="1"/>
    <x v="0"/>
    <x v="0"/>
    <s v="Rob"/>
    <x v="1"/>
    <s v="L"/>
    <x v="0"/>
    <n v="11.95"/>
    <n v="35.849999999999994"/>
  </r>
  <r>
    <s v="RFG-28227-288"/>
    <x v="12"/>
    <x v="866"/>
    <s v="A-L-0.5"/>
    <n v="6"/>
    <x v="866"/>
    <s v="awaterhouseq7@istockphoto.com"/>
    <x v="1"/>
    <x v="0"/>
    <x v="2"/>
    <s v="Ara"/>
    <x v="1"/>
    <s v="L"/>
    <x v="1"/>
    <n v="7.77"/>
    <n v="46.62"/>
  </r>
  <r>
    <s v="QAK-77286-758"/>
    <x v="105"/>
    <x v="867"/>
    <s v="R-L-0.5"/>
    <n v="5"/>
    <x v="867"/>
    <s v="fhaughianq8@1688.com"/>
    <x v="1"/>
    <x v="0"/>
    <x v="0"/>
    <s v="Rob"/>
    <x v="1"/>
    <s v="L"/>
    <x v="1"/>
    <n v="7.169999999999999"/>
    <n v="35.849999999999994"/>
  </r>
  <r>
    <s v="CZD-56716-840"/>
    <x v="665"/>
    <x v="868"/>
    <s v="L-D-2.5"/>
    <n v="4"/>
    <x v="868"/>
    <s v=""/>
    <x v="1"/>
    <x v="0"/>
    <x v="3"/>
    <s v="Lib"/>
    <x v="2"/>
    <s v="D"/>
    <x v="2"/>
    <n v="29.784999999999997"/>
    <n v="119.13999999999999"/>
  </r>
  <r>
    <s v="UBI-59229-277"/>
    <x v="44"/>
    <x v="869"/>
    <s v="L-D-0.5"/>
    <n v="3"/>
    <x v="869"/>
    <s v=""/>
    <x v="1"/>
    <x v="0"/>
    <x v="3"/>
    <s v="Lib"/>
    <x v="2"/>
    <s v="D"/>
    <x v="1"/>
    <n v="7.77"/>
    <n v="23.31"/>
  </r>
  <r>
    <s v="WJJ-37489-898"/>
    <x v="171"/>
    <x v="870"/>
    <s v="A-M-1"/>
    <n v="1"/>
    <x v="870"/>
    <s v="rfaltinqb@topsy.com"/>
    <x v="1"/>
    <x v="1"/>
    <x v="2"/>
    <s v="Ara"/>
    <x v="0"/>
    <s v="M"/>
    <x v="0"/>
    <n v="11.25"/>
    <n v="11.25"/>
  </r>
  <r>
    <s v="ORX-57454-917"/>
    <x v="328"/>
    <x v="871"/>
    <s v="E-D-2.5"/>
    <n v="3"/>
    <x v="871"/>
    <s v="gcheekeqc@sitemeter.com"/>
    <x v="0"/>
    <x v="2"/>
    <x v="1"/>
    <s v="Exc"/>
    <x v="2"/>
    <s v="D"/>
    <x v="2"/>
    <n v="27.945"/>
    <n v="83.835000000000008"/>
  </r>
  <r>
    <s v="GRB-68838-629"/>
    <x v="648"/>
    <x v="872"/>
    <s v="R-L-2.5"/>
    <n v="4"/>
    <x v="872"/>
    <s v="grattqd@phpbb.com"/>
    <x v="1"/>
    <x v="1"/>
    <x v="0"/>
    <s v="Rob"/>
    <x v="1"/>
    <s v="L"/>
    <x v="2"/>
    <n v="27.484999999999996"/>
    <n v="109.93999999999998"/>
  </r>
  <r>
    <s v="SHT-04865-419"/>
    <x v="666"/>
    <x v="873"/>
    <s v="R-L-0.2"/>
    <n v="4"/>
    <x v="873"/>
    <s v=""/>
    <x v="0"/>
    <x v="0"/>
    <x v="0"/>
    <s v="Rob"/>
    <x v="1"/>
    <s v="L"/>
    <x v="3"/>
    <n v="3.5849999999999995"/>
    <n v="14.339999999999998"/>
  </r>
  <r>
    <s v="UQI-28177-865"/>
    <x v="577"/>
    <x v="874"/>
    <s v="R-L-0.2"/>
    <n v="6"/>
    <x v="874"/>
    <s v="ieberleinqf@hc360.com"/>
    <x v="1"/>
    <x v="0"/>
    <x v="0"/>
    <s v="Rob"/>
    <x v="1"/>
    <s v="L"/>
    <x v="3"/>
    <n v="3.5849999999999995"/>
    <n v="21.509999999999998"/>
  </r>
  <r>
    <s v="OIB-13664-879"/>
    <x v="114"/>
    <x v="875"/>
    <s v="A-M-1"/>
    <n v="2"/>
    <x v="875"/>
    <s v="jdrengqg@uiuc.edu"/>
    <x v="0"/>
    <x v="1"/>
    <x v="2"/>
    <s v="Ara"/>
    <x v="0"/>
    <s v="M"/>
    <x v="0"/>
    <n v="11.25"/>
    <n v="22.5"/>
  </r>
  <r>
    <s v="PJS-30996-485"/>
    <x v="4"/>
    <x v="857"/>
    <s v="A-L-0.2"/>
    <n v="1"/>
    <x v="857"/>
    <s v=""/>
    <x v="0"/>
    <x v="0"/>
    <x v="2"/>
    <s v="Ara"/>
    <x v="1"/>
    <s v="L"/>
    <x v="3"/>
    <n v="3.8849999999999998"/>
    <n v="3.8849999999999998"/>
  </r>
  <r>
    <s v="HEL-86709-449"/>
    <x v="667"/>
    <x v="857"/>
    <s v="E-D-2.5"/>
    <n v="1"/>
    <x v="857"/>
    <s v=""/>
    <x v="0"/>
    <x v="0"/>
    <x v="1"/>
    <s v="Exc"/>
    <x v="2"/>
    <s v="D"/>
    <x v="2"/>
    <n v="27.945"/>
    <n v="27.945"/>
  </r>
  <r>
    <s v="NCH-55389-562"/>
    <x v="110"/>
    <x v="857"/>
    <s v="E-L-2.5"/>
    <n v="5"/>
    <x v="857"/>
    <s v=""/>
    <x v="0"/>
    <x v="0"/>
    <x v="1"/>
    <s v="Exc"/>
    <x v="1"/>
    <s v="L"/>
    <x v="2"/>
    <n v="34.154999999999994"/>
    <n v="170.77499999999998"/>
  </r>
  <r>
    <s v="NCH-55389-562"/>
    <x v="110"/>
    <x v="857"/>
    <s v="R-L-2.5"/>
    <n v="2"/>
    <x v="857"/>
    <s v=""/>
    <x v="0"/>
    <x v="0"/>
    <x v="0"/>
    <s v="Rob"/>
    <x v="1"/>
    <s v="L"/>
    <x v="2"/>
    <n v="27.484999999999996"/>
    <n v="54.969999999999992"/>
  </r>
  <r>
    <s v="NCH-55389-562"/>
    <x v="110"/>
    <x v="857"/>
    <s v="E-L-1"/>
    <n v="1"/>
    <x v="857"/>
    <s v=""/>
    <x v="0"/>
    <x v="0"/>
    <x v="1"/>
    <s v="Exc"/>
    <x v="1"/>
    <s v="L"/>
    <x v="0"/>
    <n v="14.85"/>
    <n v="14.85"/>
  </r>
  <r>
    <s v="NCH-55389-562"/>
    <x v="110"/>
    <x v="857"/>
    <s v="A-L-0.2"/>
    <n v="2"/>
    <x v="857"/>
    <s v=""/>
    <x v="0"/>
    <x v="0"/>
    <x v="2"/>
    <s v="Ara"/>
    <x v="1"/>
    <s v="L"/>
    <x v="3"/>
    <n v="3.8849999999999998"/>
    <n v="7.77"/>
  </r>
  <r>
    <s v="GUG-45603-775"/>
    <x v="668"/>
    <x v="876"/>
    <s v="L-L-0.2"/>
    <n v="5"/>
    <x v="876"/>
    <s v="rstrathernqn@devhub.com"/>
    <x v="0"/>
    <x v="0"/>
    <x v="3"/>
    <s v="Lib"/>
    <x v="1"/>
    <s v="L"/>
    <x v="3"/>
    <n v="4.7549999999999999"/>
    <n v="23.774999999999999"/>
  </r>
  <r>
    <s v="KJB-98240-098"/>
    <x v="422"/>
    <x v="877"/>
    <s v="L-L-1"/>
    <n v="5"/>
    <x v="877"/>
    <s v="cmiguelqo@exblog.jp"/>
    <x v="0"/>
    <x v="0"/>
    <x v="3"/>
    <s v="Lib"/>
    <x v="1"/>
    <s v="L"/>
    <x v="0"/>
    <n v="15.85"/>
    <n v="79.25"/>
  </r>
  <r>
    <s v="JMS-48374-462"/>
    <x v="669"/>
    <x v="878"/>
    <s v="A-D-2.5"/>
    <n v="2"/>
    <x v="878"/>
    <s v=""/>
    <x v="0"/>
    <x v="0"/>
    <x v="2"/>
    <s v="Ara"/>
    <x v="2"/>
    <s v="D"/>
    <x v="2"/>
    <n v="22.884999999999998"/>
    <n v="45.769999999999996"/>
  </r>
  <r>
    <s v="YIT-15877-117"/>
    <x v="670"/>
    <x v="879"/>
    <s v="R-D-1"/>
    <n v="1"/>
    <x v="879"/>
    <s v="mrocksqq@exblog.jp"/>
    <x v="0"/>
    <x v="1"/>
    <x v="0"/>
    <s v="Rob"/>
    <x v="2"/>
    <s v="D"/>
    <x v="0"/>
    <n v="8.9499999999999993"/>
    <n v="8.9499999999999993"/>
  </r>
  <r>
    <s v="YVK-82679-655"/>
    <x v="341"/>
    <x v="880"/>
    <s v="R-M-0.5"/>
    <n v="4"/>
    <x v="880"/>
    <s v="yburrellsqr@vinaora.com"/>
    <x v="0"/>
    <x v="0"/>
    <x v="0"/>
    <s v="Rob"/>
    <x v="0"/>
    <s v="M"/>
    <x v="1"/>
    <n v="5.97"/>
    <n v="23.88"/>
  </r>
  <r>
    <s v="TYH-81940-054"/>
    <x v="671"/>
    <x v="881"/>
    <s v="E-L-0.2"/>
    <n v="5"/>
    <x v="881"/>
    <s v="cgoodrumqs@goodreads.com"/>
    <x v="1"/>
    <x v="0"/>
    <x v="1"/>
    <s v="Exc"/>
    <x v="1"/>
    <s v="L"/>
    <x v="3"/>
    <n v="4.4550000000000001"/>
    <n v="22.274999999999999"/>
  </r>
  <r>
    <s v="HTY-30660-254"/>
    <x v="672"/>
    <x v="882"/>
    <s v="R-M-1"/>
    <n v="3"/>
    <x v="882"/>
    <s v="jjefferysqt@blog.com"/>
    <x v="0"/>
    <x v="0"/>
    <x v="0"/>
    <s v="Rob"/>
    <x v="0"/>
    <s v="M"/>
    <x v="0"/>
    <n v="9.9499999999999993"/>
    <n v="29.849999999999998"/>
  </r>
  <r>
    <s v="GPW-43956-761"/>
    <x v="673"/>
    <x v="883"/>
    <s v="E-L-0.5"/>
    <n v="6"/>
    <x v="883"/>
    <s v="bwardellqu@adobe.com"/>
    <x v="0"/>
    <x v="0"/>
    <x v="1"/>
    <s v="Exc"/>
    <x v="1"/>
    <s v="L"/>
    <x v="1"/>
    <n v="8.91"/>
    <n v="53.46"/>
  </r>
  <r>
    <s v="DWY-56352-412"/>
    <x v="674"/>
    <x v="884"/>
    <s v="R-D-0.2"/>
    <n v="1"/>
    <x v="884"/>
    <s v="zwalisiakqv@ucsd.edu"/>
    <x v="0"/>
    <x v="1"/>
    <x v="0"/>
    <s v="Rob"/>
    <x v="2"/>
    <s v="D"/>
    <x v="3"/>
    <n v="2.6849999999999996"/>
    <n v="2.6849999999999996"/>
  </r>
  <r>
    <s v="PUH-55647-976"/>
    <x v="675"/>
    <x v="885"/>
    <s v="R-M-0.2"/>
    <n v="2"/>
    <x v="885"/>
    <s v="wleopoldqw@blogspot.com"/>
    <x v="1"/>
    <x v="0"/>
    <x v="0"/>
    <s v="Rob"/>
    <x v="0"/>
    <s v="M"/>
    <x v="3"/>
    <n v="2.9849999999999999"/>
    <n v="5.97"/>
  </r>
  <r>
    <s v="DTB-71371-705"/>
    <x v="539"/>
    <x v="886"/>
    <s v="L-D-1"/>
    <n v="1"/>
    <x v="886"/>
    <s v="cshaldersqx@cisco.com"/>
    <x v="0"/>
    <x v="0"/>
    <x v="3"/>
    <s v="Lib"/>
    <x v="2"/>
    <s v="D"/>
    <x v="0"/>
    <n v="12.95"/>
    <n v="12.95"/>
  </r>
  <r>
    <s v="ZDC-64769-740"/>
    <x v="676"/>
    <x v="887"/>
    <s v="E-M-0.5"/>
    <n v="1"/>
    <x v="887"/>
    <s v=""/>
    <x v="1"/>
    <x v="0"/>
    <x v="1"/>
    <s v="Exc"/>
    <x v="0"/>
    <s v="M"/>
    <x v="1"/>
    <n v="8.25"/>
    <n v="8.25"/>
  </r>
  <r>
    <s v="TED-81959-419"/>
    <x v="677"/>
    <x v="888"/>
    <s v="A-L-2.5"/>
    <n v="5"/>
    <x v="888"/>
    <s v="nfurberqz@jugem.jp"/>
    <x v="1"/>
    <x v="0"/>
    <x v="2"/>
    <s v="Ara"/>
    <x v="1"/>
    <s v="L"/>
    <x v="2"/>
    <n v="29.784999999999997"/>
    <n v="148.92499999999998"/>
  </r>
  <r>
    <s v="FDO-25756-141"/>
    <x v="629"/>
    <x v="889"/>
    <s v="A-L-2.5"/>
    <n v="3"/>
    <x v="889"/>
    <s v=""/>
    <x v="0"/>
    <x v="1"/>
    <x v="2"/>
    <s v="Ara"/>
    <x v="1"/>
    <s v="L"/>
    <x v="2"/>
    <n v="29.784999999999997"/>
    <n v="89.35499999999999"/>
  </r>
  <r>
    <s v="HKN-31467-517"/>
    <x v="662"/>
    <x v="890"/>
    <s v="L-M-1"/>
    <n v="6"/>
    <x v="890"/>
    <s v="ckeaver1@ucoz.com"/>
    <x v="1"/>
    <x v="0"/>
    <x v="3"/>
    <s v="Lib"/>
    <x v="0"/>
    <s v="M"/>
    <x v="0"/>
    <n v="14.55"/>
    <n v="87.300000000000011"/>
  </r>
  <r>
    <s v="POF-29666-012"/>
    <x v="102"/>
    <x v="891"/>
    <s v="R-D-0.5"/>
    <n v="1"/>
    <x v="891"/>
    <s v="sroseboroughr2@virginia.edu"/>
    <x v="0"/>
    <x v="0"/>
    <x v="0"/>
    <s v="Rob"/>
    <x v="2"/>
    <s v="D"/>
    <x v="1"/>
    <n v="5.3699999999999992"/>
    <n v="5.3699999999999992"/>
  </r>
  <r>
    <s v="IRX-59256-644"/>
    <x v="678"/>
    <x v="892"/>
    <s v="A-D-0.2"/>
    <n v="3"/>
    <x v="892"/>
    <s v="ckingwellr3@squarespace.com"/>
    <x v="0"/>
    <x v="1"/>
    <x v="2"/>
    <s v="Ara"/>
    <x v="2"/>
    <s v="D"/>
    <x v="3"/>
    <n v="2.9849999999999999"/>
    <n v="8.9550000000000001"/>
  </r>
  <r>
    <s v="LTN-89139-350"/>
    <x v="679"/>
    <x v="893"/>
    <s v="R-L-2.5"/>
    <n v="5"/>
    <x v="893"/>
    <s v="kcantor4@gmpg.org"/>
    <x v="0"/>
    <x v="0"/>
    <x v="0"/>
    <s v="Rob"/>
    <x v="1"/>
    <s v="L"/>
    <x v="2"/>
    <n v="27.484999999999996"/>
    <n v="137.42499999999998"/>
  </r>
  <r>
    <s v="TXF-79780-017"/>
    <x v="112"/>
    <x v="894"/>
    <s v="R-L-1"/>
    <n v="5"/>
    <x v="894"/>
    <s v="mblakemorer5@nsw.gov.au"/>
    <x v="1"/>
    <x v="0"/>
    <x v="0"/>
    <s v="Rob"/>
    <x v="1"/>
    <s v="L"/>
    <x v="0"/>
    <n v="11.95"/>
    <n v="59.75"/>
  </r>
  <r>
    <s v="ALM-80762-974"/>
    <x v="55"/>
    <x v="890"/>
    <s v="A-L-0.5"/>
    <n v="3"/>
    <x v="890"/>
    <s v="ckeaver1@ucoz.com"/>
    <x v="1"/>
    <x v="0"/>
    <x v="2"/>
    <s v="Ara"/>
    <x v="1"/>
    <s v="L"/>
    <x v="1"/>
    <n v="7.77"/>
    <n v="23.31"/>
  </r>
  <r>
    <s v="NXF-15738-707"/>
    <x v="680"/>
    <x v="895"/>
    <s v="R-D-0.5"/>
    <n v="2"/>
    <x v="895"/>
    <s v=""/>
    <x v="1"/>
    <x v="0"/>
    <x v="0"/>
    <s v="Rob"/>
    <x v="2"/>
    <s v="D"/>
    <x v="1"/>
    <n v="5.3699999999999992"/>
    <n v="10.739999999999998"/>
  </r>
  <r>
    <s v="MVV-19034-198"/>
    <x v="94"/>
    <x v="896"/>
    <s v="E-D-2.5"/>
    <n v="6"/>
    <x v="896"/>
    <s v=""/>
    <x v="0"/>
    <x v="0"/>
    <x v="1"/>
    <s v="Exc"/>
    <x v="2"/>
    <s v="D"/>
    <x v="2"/>
    <n v="27.945"/>
    <n v="167.67000000000002"/>
  </r>
  <r>
    <s v="KUX-19632-830"/>
    <x v="160"/>
    <x v="897"/>
    <s v="E-D-0.2"/>
    <n v="6"/>
    <x v="897"/>
    <s v="cbernardotr9@wix.com"/>
    <x v="0"/>
    <x v="0"/>
    <x v="1"/>
    <s v="Exc"/>
    <x v="2"/>
    <s v="D"/>
    <x v="3"/>
    <n v="3.645"/>
    <n v="21.87"/>
  </r>
  <r>
    <s v="SNZ-44595-152"/>
    <x v="681"/>
    <x v="898"/>
    <s v="R-L-1"/>
    <n v="2"/>
    <x v="898"/>
    <s v="kkemeryra@t.co"/>
    <x v="0"/>
    <x v="0"/>
    <x v="0"/>
    <s v="Rob"/>
    <x v="1"/>
    <s v="L"/>
    <x v="0"/>
    <n v="11.95"/>
    <n v="23.9"/>
  </r>
  <r>
    <s v="GQA-37241-629"/>
    <x v="502"/>
    <x v="899"/>
    <s v="A-M-0.2"/>
    <n v="2"/>
    <x v="899"/>
    <s v="fparlotrb@forbes.com"/>
    <x v="0"/>
    <x v="0"/>
    <x v="2"/>
    <s v="Ara"/>
    <x v="0"/>
    <s v="M"/>
    <x v="3"/>
    <n v="3.375"/>
    <n v="6.75"/>
  </r>
  <r>
    <s v="WVV-79948-067"/>
    <x v="682"/>
    <x v="900"/>
    <s v="E-M-2.5"/>
    <n v="1"/>
    <x v="900"/>
    <s v="rcheakrc@tripadvisor.com"/>
    <x v="0"/>
    <x v="1"/>
    <x v="1"/>
    <s v="Exc"/>
    <x v="0"/>
    <s v="M"/>
    <x v="2"/>
    <n v="31.624999999999996"/>
    <n v="31.624999999999996"/>
  </r>
  <r>
    <s v="LHX-81117-166"/>
    <x v="683"/>
    <x v="901"/>
    <s v="R-L-1"/>
    <n v="4"/>
    <x v="901"/>
    <s v="kogeneayrd@utexas.edu"/>
    <x v="1"/>
    <x v="0"/>
    <x v="0"/>
    <s v="Rob"/>
    <x v="1"/>
    <s v="L"/>
    <x v="0"/>
    <n v="11.95"/>
    <n v="47.8"/>
  </r>
  <r>
    <s v="GCD-75444-320"/>
    <x v="594"/>
    <x v="902"/>
    <s v="L-M-2.5"/>
    <n v="1"/>
    <x v="902"/>
    <s v="cayrere@symantec.com"/>
    <x v="1"/>
    <x v="0"/>
    <x v="3"/>
    <s v="Lib"/>
    <x v="0"/>
    <s v="M"/>
    <x v="2"/>
    <n v="33.464999999999996"/>
    <n v="33.464999999999996"/>
  </r>
  <r>
    <s v="SGA-30059-217"/>
    <x v="389"/>
    <x v="903"/>
    <s v="A-D-0.5"/>
    <n v="5"/>
    <x v="903"/>
    <s v="lkynetonrf@macromedia.com"/>
    <x v="0"/>
    <x v="2"/>
    <x v="2"/>
    <s v="Ara"/>
    <x v="2"/>
    <s v="D"/>
    <x v="1"/>
    <n v="5.97"/>
    <n v="29.849999999999998"/>
  </r>
  <r>
    <s v="GNL-98714-885"/>
    <x v="583"/>
    <x v="904"/>
    <s v="R-M-1"/>
    <n v="3"/>
    <x v="904"/>
    <s v=""/>
    <x v="0"/>
    <x v="2"/>
    <x v="0"/>
    <s v="Rob"/>
    <x v="0"/>
    <s v="M"/>
    <x v="0"/>
    <n v="9.9499999999999993"/>
    <n v="29.849999999999998"/>
  </r>
  <r>
    <s v="OQA-93249-841"/>
    <x v="647"/>
    <x v="905"/>
    <s v="A-M-2.5"/>
    <n v="6"/>
    <x v="905"/>
    <s v=""/>
    <x v="0"/>
    <x v="0"/>
    <x v="2"/>
    <s v="Ara"/>
    <x v="0"/>
    <s v="M"/>
    <x v="2"/>
    <n v="25.874999999999996"/>
    <n v="155.24999999999997"/>
  </r>
  <r>
    <s v="DUV-12075-132"/>
    <x v="366"/>
    <x v="906"/>
    <s v="E-D-0.2"/>
    <n v="5"/>
    <x v="906"/>
    <s v=""/>
    <x v="1"/>
    <x v="0"/>
    <x v="1"/>
    <s v="Exc"/>
    <x v="2"/>
    <s v="D"/>
    <x v="3"/>
    <n v="3.645"/>
    <n v="18.225000000000001"/>
  </r>
  <r>
    <s v="DUV-12075-132"/>
    <x v="366"/>
    <x v="906"/>
    <s v="L-D-0.5"/>
    <n v="2"/>
    <x v="906"/>
    <s v=""/>
    <x v="1"/>
    <x v="0"/>
    <x v="3"/>
    <s v="Lib"/>
    <x v="2"/>
    <s v="D"/>
    <x v="1"/>
    <n v="7.77"/>
    <n v="15.54"/>
  </r>
  <r>
    <s v="KPO-24942-184"/>
    <x v="684"/>
    <x v="907"/>
    <s v="L-L-2.5"/>
    <n v="3"/>
    <x v="907"/>
    <s v=""/>
    <x v="1"/>
    <x v="1"/>
    <x v="3"/>
    <s v="Lib"/>
    <x v="1"/>
    <s v="L"/>
    <x v="2"/>
    <n v="36.454999999999998"/>
    <n v="109.36499999999999"/>
  </r>
  <r>
    <s v="SRJ-79353-838"/>
    <x v="506"/>
    <x v="908"/>
    <s v="A-L-1"/>
    <n v="6"/>
    <x v="908"/>
    <s v=""/>
    <x v="1"/>
    <x v="0"/>
    <x v="2"/>
    <s v="Ara"/>
    <x v="1"/>
    <s v="L"/>
    <x v="0"/>
    <n v="12.95"/>
    <n v="77.699999999999989"/>
  </r>
  <r>
    <s v="XBV-40336-071"/>
    <x v="685"/>
    <x v="909"/>
    <s v="A-D-0.2"/>
    <n v="3"/>
    <x v="909"/>
    <s v=""/>
    <x v="1"/>
    <x v="1"/>
    <x v="2"/>
    <s v="Ara"/>
    <x v="2"/>
    <s v="D"/>
    <x v="3"/>
    <n v="2.9849999999999999"/>
    <n v="8.9550000000000001"/>
  </r>
  <r>
    <s v="RLM-96511-467"/>
    <x v="191"/>
    <x v="910"/>
    <s v="R-L-2.5"/>
    <n v="1"/>
    <x v="910"/>
    <s v="jtewelsonrn@samsung.com"/>
    <x v="1"/>
    <x v="0"/>
    <x v="0"/>
    <s v="Rob"/>
    <x v="1"/>
    <s v="L"/>
    <x v="2"/>
    <n v="27.484999999999996"/>
    <n v="27.484999999999996"/>
  </r>
  <r>
    <s v="AEZ-13242-456"/>
    <x v="686"/>
    <x v="906"/>
    <s v="R-M-0.5"/>
    <n v="5"/>
    <x v="906"/>
    <s v=""/>
    <x v="1"/>
    <x v="0"/>
    <x v="0"/>
    <s v="Rob"/>
    <x v="0"/>
    <s v="M"/>
    <x v="1"/>
    <n v="5.97"/>
    <n v="29.849999999999998"/>
  </r>
  <r>
    <s v="UME-75640-698"/>
    <x v="687"/>
    <x v="906"/>
    <s v="A-M-0.5"/>
    <n v="4"/>
    <x v="906"/>
    <s v=""/>
    <x v="1"/>
    <x v="0"/>
    <x v="2"/>
    <s v="Ara"/>
    <x v="0"/>
    <s v="M"/>
    <x v="1"/>
    <n v="6.75"/>
    <n v="27"/>
  </r>
  <r>
    <s v="GJC-66474-557"/>
    <x v="629"/>
    <x v="911"/>
    <s v="A-D-1"/>
    <n v="1"/>
    <x v="911"/>
    <s v="njennyrq@bigcartel.com"/>
    <x v="1"/>
    <x v="0"/>
    <x v="2"/>
    <s v="Ara"/>
    <x v="2"/>
    <s v="D"/>
    <x v="0"/>
    <n v="9.9499999999999993"/>
    <n v="9.9499999999999993"/>
  </r>
  <r>
    <s v="IRV-20769-219"/>
    <x v="688"/>
    <x v="912"/>
    <s v="E-M-0.2"/>
    <n v="3"/>
    <x v="912"/>
    <s v=""/>
    <x v="0"/>
    <x v="2"/>
    <x v="1"/>
    <s v="Exc"/>
    <x v="0"/>
    <s v="M"/>
    <x v="3"/>
    <n v="4.125"/>
    <n v="12.3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0CF699-E892-1E4E-815F-4B4CDD852A09}" name="Total_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outline="0" showAll="0" defaultSubtotal="0"/>
    <pivotField compact="0" numFmtId="169" outline="0" showAll="0" defaultSubtotal="0">
      <items count="4">
        <item x="3"/>
        <item x="1"/>
        <item x="0"/>
        <item x="2"/>
      </items>
    </pivotField>
    <pivotField compact="0" numFmtId="174" outline="0" showAll="0" defaultSubtotal="0"/>
    <pivotField dataField="1" compact="0" numFmtId="174" outline="0" showAll="0" defaultSubtotal="0"/>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5" baseField="0" baseItem="0" numFmtId="3"/>
  </dataFields>
  <chartFormats count="12">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 chart="5" format="3" series="1">
      <pivotArea type="data" outline="0" fieldPosition="0">
        <references count="2">
          <reference field="4294967294" count="1" selected="0">
            <x v="0"/>
          </reference>
          <reference field="9" count="1" selected="0">
            <x v="3"/>
          </reference>
        </references>
      </pivotArea>
    </chartFormat>
    <chartFormat chart="7" format="8" series="1">
      <pivotArea type="data" outline="0" fieldPosition="0">
        <references count="2">
          <reference field="4294967294" count="1" selected="0">
            <x v="0"/>
          </reference>
          <reference field="9" count="1" selected="0">
            <x v="0"/>
          </reference>
        </references>
      </pivotArea>
    </chartFormat>
    <chartFormat chart="7" format="9" series="1">
      <pivotArea type="data" outline="0" fieldPosition="0">
        <references count="2">
          <reference field="4294967294" count="1" selected="0">
            <x v="0"/>
          </reference>
          <reference field="9" count="1" selected="0">
            <x v="1"/>
          </reference>
        </references>
      </pivotArea>
    </chartFormat>
    <chartFormat chart="7" format="10" series="1">
      <pivotArea type="data" outline="0" fieldPosition="0">
        <references count="2">
          <reference field="4294967294" count="1" selected="0">
            <x v="0"/>
          </reference>
          <reference field="9" count="1" selected="0">
            <x v="2"/>
          </reference>
        </references>
      </pivotArea>
    </chartFormat>
    <chartFormat chart="7" format="11" series="1">
      <pivotArea type="data" outline="0" fieldPosition="0">
        <references count="2">
          <reference field="4294967294" count="1" selected="0">
            <x v="0"/>
          </reference>
          <reference field="9" count="1" selected="0">
            <x v="3"/>
          </reference>
        </references>
      </pivotArea>
    </chartFormat>
    <chartFormat chart="9" format="8" series="1">
      <pivotArea type="data" outline="0" fieldPosition="0">
        <references count="2">
          <reference field="4294967294" count="1" selected="0">
            <x v="0"/>
          </reference>
          <reference field="9" count="1" selected="0">
            <x v="0"/>
          </reference>
        </references>
      </pivotArea>
    </chartFormat>
    <chartFormat chart="9" format="9" series="1">
      <pivotArea type="data" outline="0" fieldPosition="0">
        <references count="2">
          <reference field="4294967294" count="1" selected="0">
            <x v="0"/>
          </reference>
          <reference field="9" count="1" selected="0">
            <x v="1"/>
          </reference>
        </references>
      </pivotArea>
    </chartFormat>
    <chartFormat chart="9" format="10" series="1">
      <pivotArea type="data" outline="0" fieldPosition="0">
        <references count="2">
          <reference field="4294967294" count="1" selected="0">
            <x v="0"/>
          </reference>
          <reference field="9" count="1" selected="0">
            <x v="2"/>
          </reference>
        </references>
      </pivotArea>
    </chartFormat>
    <chartFormat chart="9"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D6AF73-8532-5343-8B20-258166AB9172}" name="Total_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outline="0" showAll="0" defaultSubtotal="0"/>
    <pivotField compact="0" numFmtId="169" outline="0" showAll="0" defaultSubtotal="0">
      <items count="4">
        <item x="3"/>
        <item x="1"/>
        <item x="0"/>
        <item x="2"/>
      </items>
    </pivotField>
    <pivotField compact="0" numFmtId="174" outline="0" showAll="0" defaultSubtotal="0"/>
    <pivotField dataField="1" compact="0" numFmtId="174" outline="0" showAll="0" defaultSubtotal="0"/>
    <pivotField compact="0" outline="0" showAll="0" defaultSubtotal="0">
      <items count="6">
        <item x="0"/>
        <item x="1"/>
        <item x="2"/>
        <item x="3"/>
        <item x="4"/>
        <item x="5"/>
      </items>
    </pivotField>
  </pivotFields>
  <rowFields count="1">
    <field x="8"/>
  </rowFields>
  <rowItems count="3">
    <i>
      <x/>
    </i>
    <i>
      <x v="2"/>
    </i>
    <i>
      <x v="1"/>
    </i>
  </rowItems>
  <colItems count="1">
    <i/>
  </colItems>
  <dataFields count="1">
    <dataField name="Sum of Sales" fld="15" baseField="0" baseItem="0" numFmtId="171"/>
  </dataField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D378F2-7990-434C-9EB2-0C0361C82713}" name="Total_Sales"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ubtotalTop="0" showAll="0" defaultSubtotal="0">
      <items count="2">
        <item x="1"/>
        <item x="0"/>
      </items>
    </pivotField>
    <pivotField compact="0" outline="0" showAll="0" defaultSubtotal="0">
      <items count="3">
        <item x="0"/>
        <item x="2"/>
        <item x="1"/>
      </items>
    </pivotField>
    <pivotField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outline="0" showAll="0" defaultSubtotal="0"/>
    <pivotField compact="0" numFmtId="169" outline="0" showAll="0" defaultSubtotal="0">
      <items count="4">
        <item x="3"/>
        <item x="1"/>
        <item x="0"/>
        <item x="2"/>
      </items>
    </pivotField>
    <pivotField compact="0" numFmtId="174" outline="0" showAll="0" defaultSubtotal="0"/>
    <pivotField dataField="1" compact="0" numFmtId="174" outline="0" showAll="0" defaultSubtotal="0"/>
    <pivotField compact="0" outline="0" showAll="0" defaultSubtotal="0">
      <items count="6">
        <item x="0"/>
        <item x="1"/>
        <item x="2"/>
        <item x="3"/>
        <item x="4"/>
        <item x="5"/>
      </items>
    </pivotField>
  </pivotFields>
  <rowFields count="1">
    <field x="5"/>
  </rowFields>
  <rowItems count="5">
    <i>
      <x v="884"/>
    </i>
    <i>
      <x v="787"/>
    </i>
    <i>
      <x v="81"/>
    </i>
    <i>
      <x v="266"/>
    </i>
    <i>
      <x v="657"/>
    </i>
  </rowItems>
  <colItems count="1">
    <i/>
  </colItems>
  <dataFields count="1">
    <dataField name="Sum of Sales" fld="15" baseField="0" baseItem="0"/>
  </dataFields>
  <chartFormats count="3">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531FF0E-88F3-2B4D-A91B-C074631383AD}" sourceName="Roast Type Name">
  <pivotTables>
    <pivotTable tabId="18" name="Total_Sales"/>
    <pivotTable tabId="20" name="Total_Sales"/>
    <pivotTable tabId="21" name="Total_Sales"/>
  </pivotTables>
  <data>
    <tabular pivotCacheId="33360596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D126208-35AB-BD41-A0C8-56C42178147F}" sourceName="Size">
  <pivotTables>
    <pivotTable tabId="18" name="Total_Sales"/>
    <pivotTable tabId="20" name="Total_Sales"/>
    <pivotTable tabId="21" name="Total_Sales"/>
  </pivotTables>
  <data>
    <tabular pivotCacheId="33360596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59B938E-F33C-7B45-88CC-9A332228F490}" sourceName="Loyalty Card">
  <pivotTables>
    <pivotTable tabId="18" name="Total_Sales"/>
    <pivotTable tabId="20" name="Total_Sales"/>
    <pivotTable tabId="21" name="Total_Sales"/>
  </pivotTables>
  <data>
    <tabular pivotCacheId="3336059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98D7403-61B9-384C-B712-5206DF37FABF}" cache="Slicer_Roast_Type_Name" caption="Roast Type Name" columnCount="3" style="SlicerStyleDark6" rowHeight="230716"/>
  <slicer name="Size" xr10:uid="{02032108-6362-6E42-9B77-961EB13A4C4C}" cache="Slicer_Size" caption="Size" columnCount="2" style="SlicerStyleDark6" rowHeight="230716"/>
  <slicer name="Loyalty Card" xr10:uid="{AF474A4B-EC0C-8E47-9C7D-F1A819DC7B47}"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606EA8-D985-6C46-A49E-38DA39703980}" name="Order_table" displayName="Order_table" ref="A1:P1001" totalsRowShown="0" headerRowDxfId="6">
  <autoFilter ref="A1:P1001" xr:uid="{7D606EA8-D985-6C46-A49E-38DA39703980}"/>
  <tableColumns count="16">
    <tableColumn id="1" xr3:uid="{F04CC588-80DF-5B4B-B875-7277C18F52E5}" name="Order ID" dataDxfId="17"/>
    <tableColumn id="2" xr3:uid="{4B9AA41F-1723-2A46-B8BC-872DA2E54C00}" name="Order Date" dataDxfId="16"/>
    <tableColumn id="3" xr3:uid="{0D2CA961-F356-7B4A-B14A-4C494778F8FB}" name="Customer ID" dataDxfId="15"/>
    <tableColumn id="4" xr3:uid="{9D1B8632-3ED7-224C-9A05-3F56DD0C9174}" name="Product ID"/>
    <tableColumn id="5" xr3:uid="{C9C5E253-4C42-0549-83E6-57DED6D2D679}" name="Quantity" dataDxfId="14"/>
    <tableColumn id="6" xr3:uid="{0E7CB12D-C56B-8445-B4D7-AB15A66C012B}" name="Customer Name" dataDxfId="13">
      <calculatedColumnFormula>_xlfn.XLOOKUP(orders!C2,customers!$A$2:$A$1001,customers!$B$2:$B$1001,,0)</calculatedColumnFormula>
    </tableColumn>
    <tableColumn id="7" xr3:uid="{E1F8755D-8451-3E41-9904-F9802515EDF3}" name="Email" dataDxfId="12">
      <calculatedColumnFormula>IF(_xlfn.XLOOKUP(C2,customers!$A$2:$A$1001,customers!$C$2:$C$1001,,0)=0,"",_xlfn.XLOOKUP(C2,customers!$A$2:$A$1001,customers!$C$2:$C$1001,,0))</calculatedColumnFormula>
    </tableColumn>
    <tableColumn id="17" xr3:uid="{AF95C777-BCB9-484A-9D84-66A78EB89DF3}" name="Loyalty Card" dataDxfId="5">
      <calculatedColumnFormula>_xlfn.XLOOKUP(Order_table[[#This Row],[Customer ID]],customers!$A$2:$A$1001,customers!$I$2:$I$1001,,0)</calculatedColumnFormula>
    </tableColumn>
    <tableColumn id="8" xr3:uid="{DDEE2DC4-3E0B-EE4A-B8FD-BC35E3EF82AB}" name="Country" dataDxfId="11">
      <calculatedColumnFormula>_xlfn.XLOOKUP(C2,customers!$A$2:$A$1001,customers!$G$2:$G$1001,,0)</calculatedColumnFormula>
    </tableColumn>
    <tableColumn id="9" xr3:uid="{625D56BB-8174-284E-BD36-182466A58C99}" name="Coffee Type Full Name" dataDxfId="10">
      <calculatedColumnFormula>IF(K2="Rob","Robusta",IF(K2="Lib","Librica",IF(K2="Exc","Excelsa",IF(K2="Ara","Arabica",""))))</calculatedColumnFormula>
    </tableColumn>
    <tableColumn id="10" xr3:uid="{7DD32419-10A6-284C-AE05-07028E529856}" name="Coffee Type">
      <calculatedColumnFormula>_xlfn.XLOOKUP(D2,products!$A$2:$A$49,products!$B$2:$B$49,,0)</calculatedColumnFormula>
    </tableColumn>
    <tableColumn id="11" xr3:uid="{87386243-0F5F-9049-BB2E-B17027D54994}" name="Roast Type Name">
      <calculatedColumnFormula>IF(M2="M","Medium",IF(M2="L","Large",IF(M2="D","Dark","")))</calculatedColumnFormula>
    </tableColumn>
    <tableColumn id="12" xr3:uid="{DA143265-D9FF-8845-ADB0-3EA5F75AECCB}" name="Roast Type">
      <calculatedColumnFormula>_xlfn.XLOOKUP(D2,products!$A$2:$A$49,products!$C$2:$C$49,,0)</calculatedColumnFormula>
    </tableColumn>
    <tableColumn id="13" xr3:uid="{775B8062-12B7-824F-965F-6A601C4014BA}" name="Size" dataDxfId="9">
      <calculatedColumnFormula>_xlfn.XLOOKUP(D2,products!$A$2:$A$49,products!$D$2:$D$49,,0)</calculatedColumnFormula>
    </tableColumn>
    <tableColumn id="14" xr3:uid="{50BA8BA6-C1D9-E04D-8C15-2AA99CC5F720}" name="Unit Price" dataDxfId="8">
      <calculatedColumnFormula>_xlfn.XLOOKUP(D2,products!$A$2:$A$49,products!$E$2:$E$49,,0)</calculatedColumnFormula>
    </tableColumn>
    <tableColumn id="15" xr3:uid="{8DEED463-A2D9-874D-BF8A-32E63F34BB67}" name="Sales" dataDxfId="7">
      <calculatedColumnFormula>O2*E2</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0E9340A-1113-A740-8A4C-2C091CB41776}" sourceName="Order Date">
  <pivotTables>
    <pivotTable tabId="18" name="Total_Sales"/>
    <pivotTable tabId="20" name="Total_Sales"/>
    <pivotTable tabId="21" name="Total_Sales"/>
  </pivotTables>
  <state minimalRefreshVersion="6" lastRefreshVersion="6" pivotCacheId="3336059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57DC293-5C9B-9143-AD90-60E982DD53F6}" cache="NativeTimeline_Order_Date" caption="Order Date" level="2" selectionLevel="2" scrollPosition="2020-06-28T00:00:00" style="TimeSlicerStyleDark6"/>
  <timeline name="Order Date 1" xr10:uid="{EC844431-8CFD-1B44-8EFE-3E42828D44BD}"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6" zoomScaleNormal="115" workbookViewId="0">
      <selection activeCell="R16" sqref="R16"/>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33.83203125" customWidth="1"/>
    <col min="9" max="9" width="13.5" bestFit="1" customWidth="1"/>
    <col min="10" max="10" width="20.83203125" customWidth="1"/>
    <col min="11" max="11" width="12.5" customWidth="1"/>
    <col min="12" max="12" width="16.83203125" customWidth="1"/>
    <col min="13" max="13" width="11.6640625" customWidth="1"/>
    <col min="14" max="14" width="6.1640625" customWidth="1"/>
    <col min="15" max="15" width="10.6640625" customWidth="1"/>
    <col min="16" max="16" width="8.6640625" bestFit="1" customWidth="1"/>
  </cols>
  <sheetData>
    <row r="1" spans="1:16" x14ac:dyDescent="0.2">
      <c r="A1" s="2" t="s">
        <v>0</v>
      </c>
      <c r="B1" s="2" t="s">
        <v>1</v>
      </c>
      <c r="C1" s="2" t="s">
        <v>3</v>
      </c>
      <c r="D1" s="2" t="s">
        <v>11</v>
      </c>
      <c r="E1" s="2" t="s">
        <v>14</v>
      </c>
      <c r="F1" s="2" t="s">
        <v>4</v>
      </c>
      <c r="G1" s="2" t="s">
        <v>2</v>
      </c>
      <c r="H1" s="2" t="s">
        <v>6189</v>
      </c>
      <c r="I1" s="2" t="s">
        <v>7</v>
      </c>
      <c r="J1" s="2" t="s">
        <v>6196</v>
      </c>
      <c r="K1" s="2" t="s">
        <v>9</v>
      </c>
      <c r="L1" s="2" t="s">
        <v>6197</v>
      </c>
      <c r="M1" s="2" t="s">
        <v>10</v>
      </c>
      <c r="N1" s="2" t="s">
        <v>12</v>
      </c>
      <c r="O1" s="2" t="s">
        <v>13</v>
      </c>
      <c r="P1" s="2" t="s">
        <v>15</v>
      </c>
    </row>
    <row r="2" spans="1:16" x14ac:dyDescent="0.2">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_xlfn.XLOOKUP(Order_table[[#This Row],[Customer ID]],customers!$A$2:$A$1001,customers!$I$2:$I$1001,,0)</f>
        <v>Yes</v>
      </c>
      <c r="I2" s="2" t="str">
        <f>_xlfn.XLOOKUP(C2,customers!$A$2:$A$1001,customers!$G$2:$G$1001,,0)</f>
        <v>United States</v>
      </c>
      <c r="J2" s="2" t="str">
        <f>IF(K2="Rob","Robusta",IF(K2="Lib","Librica",IF(K2="Exc","Excelsa",IF(K2="Ara","Arabica",""))))</f>
        <v>Robusta</v>
      </c>
      <c r="K2" t="str">
        <f>_xlfn.XLOOKUP(D2,products!$A$2:$A$49,products!$B$2:$B$49,,0)</f>
        <v>Rob</v>
      </c>
      <c r="L2" t="str">
        <f>IF(M2="M","Medium",IF(M2="L","Large",IF(M2="D","Dark","")))</f>
        <v>Medium</v>
      </c>
      <c r="M2" t="str">
        <f>_xlfn.XLOOKUP(D2,products!$A$2:$A$49,products!$C$2:$C$49,,0)</f>
        <v>M</v>
      </c>
      <c r="N2" s="4">
        <f>_xlfn.XLOOKUP(D2,products!$A$2:$A$49,products!$D$2:$D$49,,0)</f>
        <v>1</v>
      </c>
      <c r="O2" s="6">
        <f>_xlfn.XLOOKUP(D2,products!$A$2:$A$49,products!$E$2:$E$49,,0)</f>
        <v>9.9499999999999993</v>
      </c>
      <c r="P2" s="6">
        <f>O2*E2</f>
        <v>19.899999999999999</v>
      </c>
    </row>
    <row r="3" spans="1:16" x14ac:dyDescent="0.2">
      <c r="A3" s="2" t="s">
        <v>490</v>
      </c>
      <c r="B3" s="3">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_xlfn.XLOOKUP(Order_table[[#This Row],[Customer ID]],customers!$A$2:$A$1001,customers!$I$2:$I$1001,,0)</f>
        <v>Yes</v>
      </c>
      <c r="I3" s="2" t="str">
        <f>_xlfn.XLOOKUP(C3,customers!$A$2:$A$1001,customers!$G$2:$G$1001,,0)</f>
        <v>United States</v>
      </c>
      <c r="J3" s="2" t="str">
        <f t="shared" ref="J3:J66" si="0">IF(K3="Rob","Robusta",IF(K3="Lib","Librica",IF(K3="Exc","Excelsa",IF(K3="Ara","Arabica",""))))</f>
        <v>Excelsa</v>
      </c>
      <c r="K3" t="str">
        <f>_xlfn.XLOOKUP(D3,products!$A$2:$A$49,products!$B$2:$B$49,,0)</f>
        <v>Exc</v>
      </c>
      <c r="L3" t="str">
        <f t="shared" ref="L3:L66" si="1">IF(M3="M","Medium",IF(M3="L","Large",IF(M3="D","Dark","")))</f>
        <v>Medium</v>
      </c>
      <c r="M3" t="str">
        <f>_xlfn.XLOOKUP(D3,products!$A$2:$A$49,products!$C$2:$C$49,,0)</f>
        <v>M</v>
      </c>
      <c r="N3" s="4">
        <f>_xlfn.XLOOKUP(D3,products!$A$2:$A$49,products!$D$2:$D$49,,0)</f>
        <v>0.5</v>
      </c>
      <c r="O3" s="6">
        <f>_xlfn.XLOOKUP(D3,products!$A$2:$A$49,products!$E$2:$E$49,,0)</f>
        <v>8.25</v>
      </c>
      <c r="P3" s="6">
        <f>O3*E3</f>
        <v>41.25</v>
      </c>
    </row>
    <row r="4" spans="1:16" x14ac:dyDescent="0.2">
      <c r="A4" s="2" t="s">
        <v>501</v>
      </c>
      <c r="B4" s="3">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_xlfn.XLOOKUP(Order_table[[#This Row],[Customer ID]],customers!$A$2:$A$1001,customers!$I$2:$I$1001,,0)</f>
        <v>Yes</v>
      </c>
      <c r="I4" s="2" t="str">
        <f>_xlfn.XLOOKUP(C4,customers!$A$2:$A$1001,customers!$G$2:$G$1001,,0)</f>
        <v>United States</v>
      </c>
      <c r="J4" s="2" t="str">
        <f t="shared" si="0"/>
        <v>Arabica</v>
      </c>
      <c r="K4" t="str">
        <f>_xlfn.XLOOKUP(D4,products!$A$2:$A$49,products!$B$2:$B$49,,0)</f>
        <v>Ara</v>
      </c>
      <c r="L4" t="str">
        <f t="shared" si="1"/>
        <v>Large</v>
      </c>
      <c r="M4" t="str">
        <f>_xlfn.XLOOKUP(D4,products!$A$2:$A$49,products!$C$2:$C$49,,0)</f>
        <v>L</v>
      </c>
      <c r="N4" s="4">
        <f>_xlfn.XLOOKUP(D4,products!$A$2:$A$49,products!$D$2:$D$49,,0)</f>
        <v>1</v>
      </c>
      <c r="O4" s="6">
        <f>_xlfn.XLOOKUP(D4,products!$A$2:$A$49,products!$E$2:$E$49,,0)</f>
        <v>12.95</v>
      </c>
      <c r="P4" s="6">
        <f>O4*E4</f>
        <v>12.95</v>
      </c>
    </row>
    <row r="5" spans="1:16" x14ac:dyDescent="0.2">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_xlfn.XLOOKUP(Order_table[[#This Row],[Customer ID]],customers!$A$2:$A$1001,customers!$I$2:$I$1001,,0)</f>
        <v>No</v>
      </c>
      <c r="I5" s="2" t="str">
        <f>_xlfn.XLOOKUP(C5,customers!$A$2:$A$1001,customers!$G$2:$G$1001,,0)</f>
        <v>Ireland</v>
      </c>
      <c r="J5" s="2" t="str">
        <f t="shared" si="0"/>
        <v>Excelsa</v>
      </c>
      <c r="K5" t="str">
        <f>_xlfn.XLOOKUP(D5,products!$A$2:$A$49,products!$B$2:$B$49,,0)</f>
        <v>Exc</v>
      </c>
      <c r="L5" t="str">
        <f t="shared" si="1"/>
        <v>Medium</v>
      </c>
      <c r="M5" t="str">
        <f>_xlfn.XLOOKUP(D5,products!$A$2:$A$49,products!$C$2:$C$49,,0)</f>
        <v>M</v>
      </c>
      <c r="N5" s="4">
        <f>_xlfn.XLOOKUP(D5,products!$A$2:$A$49,products!$D$2:$D$49,,0)</f>
        <v>1</v>
      </c>
      <c r="O5" s="6">
        <f>_xlfn.XLOOKUP(D5,products!$A$2:$A$49,products!$E$2:$E$49,,0)</f>
        <v>13.75</v>
      </c>
      <c r="P5" s="6">
        <f>O5*E5</f>
        <v>27.5</v>
      </c>
    </row>
    <row r="6" spans="1:16" x14ac:dyDescent="0.2">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_xlfn.XLOOKUP(Order_table[[#This Row],[Customer ID]],customers!$A$2:$A$1001,customers!$I$2:$I$1001,,0)</f>
        <v>No</v>
      </c>
      <c r="I6" s="2" t="str">
        <f>_xlfn.XLOOKUP(C6,customers!$A$2:$A$1001,customers!$G$2:$G$1001,,0)</f>
        <v>Ireland</v>
      </c>
      <c r="J6" s="2" t="str">
        <f t="shared" si="0"/>
        <v>Robusta</v>
      </c>
      <c r="K6" t="str">
        <f>_xlfn.XLOOKUP(D6,products!$A$2:$A$49,products!$B$2:$B$49,,0)</f>
        <v>Rob</v>
      </c>
      <c r="L6" t="str">
        <f t="shared" si="1"/>
        <v>Large</v>
      </c>
      <c r="M6" t="str">
        <f>_xlfn.XLOOKUP(D6,products!$A$2:$A$49,products!$C$2:$C$49,,0)</f>
        <v>L</v>
      </c>
      <c r="N6" s="4">
        <f>_xlfn.XLOOKUP(D6,products!$A$2:$A$49,products!$D$2:$D$49,,0)</f>
        <v>2.5</v>
      </c>
      <c r="O6" s="6">
        <f>_xlfn.XLOOKUP(D6,products!$A$2:$A$49,products!$E$2:$E$49,,0)</f>
        <v>27.484999999999996</v>
      </c>
      <c r="P6" s="6">
        <f>O6*E6</f>
        <v>54.969999999999992</v>
      </c>
    </row>
    <row r="7" spans="1:16" x14ac:dyDescent="0.2">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_xlfn.XLOOKUP(Order_table[[#This Row],[Customer ID]],customers!$A$2:$A$1001,customers!$I$2:$I$1001,,0)</f>
        <v>No</v>
      </c>
      <c r="I7" s="2" t="str">
        <f>_xlfn.XLOOKUP(C7,customers!$A$2:$A$1001,customers!$G$2:$G$1001,,0)</f>
        <v>United States</v>
      </c>
      <c r="J7" s="2" t="str">
        <f t="shared" si="0"/>
        <v>Librica</v>
      </c>
      <c r="K7" t="str">
        <f>_xlfn.XLOOKUP(D7,products!$A$2:$A$49,products!$B$2:$B$49,,0)</f>
        <v>Lib</v>
      </c>
      <c r="L7" t="str">
        <f t="shared" si="1"/>
        <v>Dark</v>
      </c>
      <c r="M7" t="str">
        <f>_xlfn.XLOOKUP(D7,products!$A$2:$A$49,products!$C$2:$C$49,,0)</f>
        <v>D</v>
      </c>
      <c r="N7" s="4">
        <f>_xlfn.XLOOKUP(D7,products!$A$2:$A$49,products!$D$2:$D$49,,0)</f>
        <v>1</v>
      </c>
      <c r="O7" s="6">
        <f>_xlfn.XLOOKUP(D7,products!$A$2:$A$49,products!$E$2:$E$49,,0)</f>
        <v>12.95</v>
      </c>
      <c r="P7" s="6">
        <f>O7*E7</f>
        <v>38.849999999999994</v>
      </c>
    </row>
    <row r="8" spans="1:16" x14ac:dyDescent="0.2">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_xlfn.XLOOKUP(Order_table[[#This Row],[Customer ID]],customers!$A$2:$A$1001,customers!$I$2:$I$1001,,0)</f>
        <v>Yes</v>
      </c>
      <c r="I8" s="2" t="str">
        <f>_xlfn.XLOOKUP(C8,customers!$A$2:$A$1001,customers!$G$2:$G$1001,,0)</f>
        <v>United States</v>
      </c>
      <c r="J8" s="2" t="str">
        <f t="shared" si="0"/>
        <v>Excelsa</v>
      </c>
      <c r="K8" t="str">
        <f>_xlfn.XLOOKUP(D8,products!$A$2:$A$49,products!$B$2:$B$49,,0)</f>
        <v>Exc</v>
      </c>
      <c r="L8" t="str">
        <f t="shared" si="1"/>
        <v>Dark</v>
      </c>
      <c r="M8" t="str">
        <f>_xlfn.XLOOKUP(D8,products!$A$2:$A$49,products!$C$2:$C$49,,0)</f>
        <v>D</v>
      </c>
      <c r="N8" s="4">
        <f>_xlfn.XLOOKUP(D8,products!$A$2:$A$49,products!$D$2:$D$49,,0)</f>
        <v>0.5</v>
      </c>
      <c r="O8" s="6">
        <f>_xlfn.XLOOKUP(D8,products!$A$2:$A$49,products!$E$2:$E$49,,0)</f>
        <v>7.29</v>
      </c>
      <c r="P8" s="6">
        <f>O8*E8</f>
        <v>21.87</v>
      </c>
    </row>
    <row r="9" spans="1:16" x14ac:dyDescent="0.2">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_xlfn.XLOOKUP(Order_table[[#This Row],[Customer ID]],customers!$A$2:$A$1001,customers!$I$2:$I$1001,,0)</f>
        <v>Yes</v>
      </c>
      <c r="I9" s="2" t="str">
        <f>_xlfn.XLOOKUP(C9,customers!$A$2:$A$1001,customers!$G$2:$G$1001,,0)</f>
        <v>Ireland</v>
      </c>
      <c r="J9" s="2" t="str">
        <f t="shared" si="0"/>
        <v>Librica</v>
      </c>
      <c r="K9" t="str">
        <f>_xlfn.XLOOKUP(D9,products!$A$2:$A$49,products!$B$2:$B$49,,0)</f>
        <v>Lib</v>
      </c>
      <c r="L9" t="str">
        <f t="shared" si="1"/>
        <v>Large</v>
      </c>
      <c r="M9" t="str">
        <f>_xlfn.XLOOKUP(D9,products!$A$2:$A$49,products!$C$2:$C$49,,0)</f>
        <v>L</v>
      </c>
      <c r="N9" s="4">
        <f>_xlfn.XLOOKUP(D9,products!$A$2:$A$49,products!$D$2:$D$49,,0)</f>
        <v>0.2</v>
      </c>
      <c r="O9" s="6">
        <f>_xlfn.XLOOKUP(D9,products!$A$2:$A$49,products!$E$2:$E$49,,0)</f>
        <v>4.7549999999999999</v>
      </c>
      <c r="P9" s="6">
        <f>O9*E9</f>
        <v>4.7549999999999999</v>
      </c>
    </row>
    <row r="10" spans="1:16" x14ac:dyDescent="0.2">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_xlfn.XLOOKUP(Order_table[[#This Row],[Customer ID]],customers!$A$2:$A$1001,customers!$I$2:$I$1001,,0)</f>
        <v>No</v>
      </c>
      <c r="I10" s="2" t="str">
        <f>_xlfn.XLOOKUP(C10,customers!$A$2:$A$1001,customers!$G$2:$G$1001,,0)</f>
        <v>United States</v>
      </c>
      <c r="J10" s="2" t="str">
        <f t="shared" si="0"/>
        <v>Robusta</v>
      </c>
      <c r="K10" t="str">
        <f>_xlfn.XLOOKUP(D10,products!$A$2:$A$49,products!$B$2:$B$49,,0)</f>
        <v>Rob</v>
      </c>
      <c r="L10" t="str">
        <f t="shared" si="1"/>
        <v>Medium</v>
      </c>
      <c r="M10" t="str">
        <f>_xlfn.XLOOKUP(D10,products!$A$2:$A$49,products!$C$2:$C$49,,0)</f>
        <v>M</v>
      </c>
      <c r="N10" s="4">
        <f>_xlfn.XLOOKUP(D10,products!$A$2:$A$49,products!$D$2:$D$49,,0)</f>
        <v>0.5</v>
      </c>
      <c r="O10" s="6">
        <f>_xlfn.XLOOKUP(D10,products!$A$2:$A$49,products!$E$2:$E$49,,0)</f>
        <v>5.97</v>
      </c>
      <c r="P10" s="6">
        <f>O10*E10</f>
        <v>17.91</v>
      </c>
    </row>
    <row r="11" spans="1:16" x14ac:dyDescent="0.2">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_xlfn.XLOOKUP(Order_table[[#This Row],[Customer ID]],customers!$A$2:$A$1001,customers!$I$2:$I$1001,,0)</f>
        <v>No</v>
      </c>
      <c r="I11" s="2" t="str">
        <f>_xlfn.XLOOKUP(C11,customers!$A$2:$A$1001,customers!$G$2:$G$1001,,0)</f>
        <v>United States</v>
      </c>
      <c r="J11" s="2" t="str">
        <f t="shared" si="0"/>
        <v>Robusta</v>
      </c>
      <c r="K11" t="str">
        <f>_xlfn.XLOOKUP(D11,products!$A$2:$A$49,products!$B$2:$B$49,,0)</f>
        <v>Rob</v>
      </c>
      <c r="L11" t="str">
        <f t="shared" si="1"/>
        <v>Medium</v>
      </c>
      <c r="M11" t="str">
        <f>_xlfn.XLOOKUP(D11,products!$A$2:$A$49,products!$C$2:$C$49,,0)</f>
        <v>M</v>
      </c>
      <c r="N11" s="4">
        <f>_xlfn.XLOOKUP(D11,products!$A$2:$A$49,products!$D$2:$D$49,,0)</f>
        <v>0.5</v>
      </c>
      <c r="O11" s="6">
        <f>_xlfn.XLOOKUP(D11,products!$A$2:$A$49,products!$E$2:$E$49,,0)</f>
        <v>5.97</v>
      </c>
      <c r="P11" s="6">
        <f>O11*E11</f>
        <v>5.97</v>
      </c>
    </row>
    <row r="12" spans="1:16" x14ac:dyDescent="0.2">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_xlfn.XLOOKUP(Order_table[[#This Row],[Customer ID]],customers!$A$2:$A$1001,customers!$I$2:$I$1001,,0)</f>
        <v>No</v>
      </c>
      <c r="I12" s="2" t="str">
        <f>_xlfn.XLOOKUP(C12,customers!$A$2:$A$1001,customers!$G$2:$G$1001,,0)</f>
        <v>United States</v>
      </c>
      <c r="J12" s="2" t="str">
        <f t="shared" si="0"/>
        <v>Arabica</v>
      </c>
      <c r="K12" t="str">
        <f>_xlfn.XLOOKUP(D12,products!$A$2:$A$49,products!$B$2:$B$49,,0)</f>
        <v>Ara</v>
      </c>
      <c r="L12" t="str">
        <f t="shared" si="1"/>
        <v>Dark</v>
      </c>
      <c r="M12" t="str">
        <f>_xlfn.XLOOKUP(D12,products!$A$2:$A$49,products!$C$2:$C$49,,0)</f>
        <v>D</v>
      </c>
      <c r="N12" s="4">
        <f>_xlfn.XLOOKUP(D12,products!$A$2:$A$49,products!$D$2:$D$49,,0)</f>
        <v>1</v>
      </c>
      <c r="O12" s="6">
        <f>_xlfn.XLOOKUP(D12,products!$A$2:$A$49,products!$E$2:$E$49,,0)</f>
        <v>9.9499999999999993</v>
      </c>
      <c r="P12" s="6">
        <f>O12*E12</f>
        <v>39.799999999999997</v>
      </c>
    </row>
    <row r="13" spans="1:16" x14ac:dyDescent="0.2">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_xlfn.XLOOKUP(Order_table[[#This Row],[Customer ID]],customers!$A$2:$A$1001,customers!$I$2:$I$1001,,0)</f>
        <v>Yes</v>
      </c>
      <c r="I13" s="2" t="str">
        <f>_xlfn.XLOOKUP(C13,customers!$A$2:$A$1001,customers!$G$2:$G$1001,,0)</f>
        <v>United States</v>
      </c>
      <c r="J13" s="2" t="str">
        <f t="shared" si="0"/>
        <v>Excelsa</v>
      </c>
      <c r="K13" t="str">
        <f>_xlfn.XLOOKUP(D13,products!$A$2:$A$49,products!$B$2:$B$49,,0)</f>
        <v>Exc</v>
      </c>
      <c r="L13" t="str">
        <f t="shared" si="1"/>
        <v>Large</v>
      </c>
      <c r="M13" t="str">
        <f>_xlfn.XLOOKUP(D13,products!$A$2:$A$49,products!$C$2:$C$49,,0)</f>
        <v>L</v>
      </c>
      <c r="N13" s="4">
        <f>_xlfn.XLOOKUP(D13,products!$A$2:$A$49,products!$D$2:$D$49,,0)</f>
        <v>2.5</v>
      </c>
      <c r="O13" s="6">
        <f>_xlfn.XLOOKUP(D13,products!$A$2:$A$49,products!$E$2:$E$49,,0)</f>
        <v>34.154999999999994</v>
      </c>
      <c r="P13" s="6">
        <f>O13*E13</f>
        <v>170.77499999999998</v>
      </c>
    </row>
    <row r="14" spans="1:16" x14ac:dyDescent="0.2">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_xlfn.XLOOKUP(Order_table[[#This Row],[Customer ID]],customers!$A$2:$A$1001,customers!$I$2:$I$1001,,0)</f>
        <v>No</v>
      </c>
      <c r="I14" s="2" t="str">
        <f>_xlfn.XLOOKUP(C14,customers!$A$2:$A$1001,customers!$G$2:$G$1001,,0)</f>
        <v>United States</v>
      </c>
      <c r="J14" s="2" t="str">
        <f t="shared" si="0"/>
        <v>Robusta</v>
      </c>
      <c r="K14" t="str">
        <f>_xlfn.XLOOKUP(D14,products!$A$2:$A$49,products!$B$2:$B$49,,0)</f>
        <v>Rob</v>
      </c>
      <c r="L14" t="str">
        <f t="shared" si="1"/>
        <v>Medium</v>
      </c>
      <c r="M14" t="str">
        <f>_xlfn.XLOOKUP(D14,products!$A$2:$A$49,products!$C$2:$C$49,,0)</f>
        <v>M</v>
      </c>
      <c r="N14" s="4">
        <f>_xlfn.XLOOKUP(D14,products!$A$2:$A$49,products!$D$2:$D$49,,0)</f>
        <v>1</v>
      </c>
      <c r="O14" s="6">
        <f>_xlfn.XLOOKUP(D14,products!$A$2:$A$49,products!$E$2:$E$49,,0)</f>
        <v>9.9499999999999993</v>
      </c>
      <c r="P14" s="6">
        <f>O14*E14</f>
        <v>49.75</v>
      </c>
    </row>
    <row r="15" spans="1:16" x14ac:dyDescent="0.2">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_xlfn.XLOOKUP(Order_table[[#This Row],[Customer ID]],customers!$A$2:$A$1001,customers!$I$2:$I$1001,,0)</f>
        <v>No</v>
      </c>
      <c r="I15" s="2" t="str">
        <f>_xlfn.XLOOKUP(C15,customers!$A$2:$A$1001,customers!$G$2:$G$1001,,0)</f>
        <v>United States</v>
      </c>
      <c r="J15" s="2" t="str">
        <f t="shared" si="0"/>
        <v>Robusta</v>
      </c>
      <c r="K15" t="str">
        <f>_xlfn.XLOOKUP(D15,products!$A$2:$A$49,products!$B$2:$B$49,,0)</f>
        <v>Rob</v>
      </c>
      <c r="L15" t="str">
        <f t="shared" si="1"/>
        <v>Dark</v>
      </c>
      <c r="M15" t="str">
        <f>_xlfn.XLOOKUP(D15,products!$A$2:$A$49,products!$C$2:$C$49,,0)</f>
        <v>D</v>
      </c>
      <c r="N15" s="4">
        <f>_xlfn.XLOOKUP(D15,products!$A$2:$A$49,products!$D$2:$D$49,,0)</f>
        <v>2.5</v>
      </c>
      <c r="O15" s="6">
        <f>_xlfn.XLOOKUP(D15,products!$A$2:$A$49,products!$E$2:$E$49,,0)</f>
        <v>20.584999999999997</v>
      </c>
      <c r="P15" s="6">
        <f>O15*E15</f>
        <v>41.169999999999995</v>
      </c>
    </row>
    <row r="16" spans="1:16" x14ac:dyDescent="0.2">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_xlfn.XLOOKUP(Order_table[[#This Row],[Customer ID]],customers!$A$2:$A$1001,customers!$I$2:$I$1001,,0)</f>
        <v>Yes</v>
      </c>
      <c r="I16" s="2" t="str">
        <f>_xlfn.XLOOKUP(C16,customers!$A$2:$A$1001,customers!$G$2:$G$1001,,0)</f>
        <v>United States</v>
      </c>
      <c r="J16" s="2" t="str">
        <f t="shared" si="0"/>
        <v>Librica</v>
      </c>
      <c r="K16" t="str">
        <f>_xlfn.XLOOKUP(D16,products!$A$2:$A$49,products!$B$2:$B$49,,0)</f>
        <v>Lib</v>
      </c>
      <c r="L16" t="str">
        <f t="shared" si="1"/>
        <v>Dark</v>
      </c>
      <c r="M16" t="str">
        <f>_xlfn.XLOOKUP(D16,products!$A$2:$A$49,products!$C$2:$C$49,,0)</f>
        <v>D</v>
      </c>
      <c r="N16" s="4">
        <f>_xlfn.XLOOKUP(D16,products!$A$2:$A$49,products!$D$2:$D$49,,0)</f>
        <v>0.2</v>
      </c>
      <c r="O16" s="6">
        <f>_xlfn.XLOOKUP(D16,products!$A$2:$A$49,products!$E$2:$E$49,,0)</f>
        <v>3.8849999999999998</v>
      </c>
      <c r="P16" s="6">
        <f>O16*E16</f>
        <v>11.654999999999999</v>
      </c>
    </row>
    <row r="17" spans="1:16" x14ac:dyDescent="0.2">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_xlfn.XLOOKUP(Order_table[[#This Row],[Customer ID]],customers!$A$2:$A$1001,customers!$I$2:$I$1001,,0)</f>
        <v>No</v>
      </c>
      <c r="I17" s="2" t="str">
        <f>_xlfn.XLOOKUP(C17,customers!$A$2:$A$1001,customers!$G$2:$G$1001,,0)</f>
        <v>United States</v>
      </c>
      <c r="J17" s="2" t="str">
        <f t="shared" si="0"/>
        <v>Robusta</v>
      </c>
      <c r="K17" t="str">
        <f>_xlfn.XLOOKUP(D17,products!$A$2:$A$49,products!$B$2:$B$49,,0)</f>
        <v>Rob</v>
      </c>
      <c r="L17" t="str">
        <f t="shared" si="1"/>
        <v>Medium</v>
      </c>
      <c r="M17" t="str">
        <f>_xlfn.XLOOKUP(D17,products!$A$2:$A$49,products!$C$2:$C$49,,0)</f>
        <v>M</v>
      </c>
      <c r="N17" s="4">
        <f>_xlfn.XLOOKUP(D17,products!$A$2:$A$49,products!$D$2:$D$49,,0)</f>
        <v>2.5</v>
      </c>
      <c r="O17" s="6">
        <f>_xlfn.XLOOKUP(D17,products!$A$2:$A$49,products!$E$2:$E$49,,0)</f>
        <v>22.884999999999998</v>
      </c>
      <c r="P17" s="6">
        <f>O17*E17</f>
        <v>114.42499999999998</v>
      </c>
    </row>
    <row r="18" spans="1:16" x14ac:dyDescent="0.2">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_xlfn.XLOOKUP(Order_table[[#This Row],[Customer ID]],customers!$A$2:$A$1001,customers!$I$2:$I$1001,,0)</f>
        <v>No</v>
      </c>
      <c r="I18" s="2" t="str">
        <f>_xlfn.XLOOKUP(C18,customers!$A$2:$A$1001,customers!$G$2:$G$1001,,0)</f>
        <v>United States</v>
      </c>
      <c r="J18" s="2" t="str">
        <f t="shared" si="0"/>
        <v>Arabica</v>
      </c>
      <c r="K18" t="str">
        <f>_xlfn.XLOOKUP(D18,products!$A$2:$A$49,products!$B$2:$B$49,,0)</f>
        <v>Ara</v>
      </c>
      <c r="L18" t="str">
        <f t="shared" si="1"/>
        <v>Medium</v>
      </c>
      <c r="M18" t="str">
        <f>_xlfn.XLOOKUP(D18,products!$A$2:$A$49,products!$C$2:$C$49,,0)</f>
        <v>M</v>
      </c>
      <c r="N18" s="4">
        <f>_xlfn.XLOOKUP(D18,products!$A$2:$A$49,products!$D$2:$D$49,,0)</f>
        <v>0.2</v>
      </c>
      <c r="O18" s="6">
        <f>_xlfn.XLOOKUP(D18,products!$A$2:$A$49,products!$E$2:$E$49,,0)</f>
        <v>3.375</v>
      </c>
      <c r="P18" s="6">
        <f>O18*E18</f>
        <v>20.25</v>
      </c>
    </row>
    <row r="19" spans="1:16" x14ac:dyDescent="0.2">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_xlfn.XLOOKUP(Order_table[[#This Row],[Customer ID]],customers!$A$2:$A$1001,customers!$I$2:$I$1001,,0)</f>
        <v>No</v>
      </c>
      <c r="I19" s="2" t="str">
        <f>_xlfn.XLOOKUP(C19,customers!$A$2:$A$1001,customers!$G$2:$G$1001,,0)</f>
        <v>United States</v>
      </c>
      <c r="J19" s="2" t="str">
        <f t="shared" si="0"/>
        <v>Arabica</v>
      </c>
      <c r="K19" t="str">
        <f>_xlfn.XLOOKUP(D19,products!$A$2:$A$49,products!$B$2:$B$49,,0)</f>
        <v>Ara</v>
      </c>
      <c r="L19" t="str">
        <f t="shared" si="1"/>
        <v>Large</v>
      </c>
      <c r="M19" t="str">
        <f>_xlfn.XLOOKUP(D19,products!$A$2:$A$49,products!$C$2:$C$49,,0)</f>
        <v>L</v>
      </c>
      <c r="N19" s="4">
        <f>_xlfn.XLOOKUP(D19,products!$A$2:$A$49,products!$D$2:$D$49,,0)</f>
        <v>1</v>
      </c>
      <c r="O19" s="6">
        <f>_xlfn.XLOOKUP(D19,products!$A$2:$A$49,products!$E$2:$E$49,,0)</f>
        <v>12.95</v>
      </c>
      <c r="P19" s="6">
        <f>O19*E19</f>
        <v>77.699999999999989</v>
      </c>
    </row>
    <row r="20" spans="1:16" x14ac:dyDescent="0.2">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_xlfn.XLOOKUP(Order_table[[#This Row],[Customer ID]],customers!$A$2:$A$1001,customers!$I$2:$I$1001,,0)</f>
        <v>Yes</v>
      </c>
      <c r="I20" s="2" t="str">
        <f>_xlfn.XLOOKUP(C20,customers!$A$2:$A$1001,customers!$G$2:$G$1001,,0)</f>
        <v>Ireland</v>
      </c>
      <c r="J20" s="2" t="str">
        <f t="shared" si="0"/>
        <v>Robusta</v>
      </c>
      <c r="K20" t="str">
        <f>_xlfn.XLOOKUP(D20,products!$A$2:$A$49,products!$B$2:$B$49,,0)</f>
        <v>Rob</v>
      </c>
      <c r="L20" t="str">
        <f t="shared" si="1"/>
        <v>Dark</v>
      </c>
      <c r="M20" t="str">
        <f>_xlfn.XLOOKUP(D20,products!$A$2:$A$49,products!$C$2:$C$49,,0)</f>
        <v>D</v>
      </c>
      <c r="N20" s="4">
        <f>_xlfn.XLOOKUP(D20,products!$A$2:$A$49,products!$D$2:$D$49,,0)</f>
        <v>2.5</v>
      </c>
      <c r="O20" s="6">
        <f>_xlfn.XLOOKUP(D20,products!$A$2:$A$49,products!$E$2:$E$49,,0)</f>
        <v>20.584999999999997</v>
      </c>
      <c r="P20" s="6">
        <f>O20*E20</f>
        <v>82.339999999999989</v>
      </c>
    </row>
    <row r="21" spans="1:16" x14ac:dyDescent="0.2">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_xlfn.XLOOKUP(Order_table[[#This Row],[Customer ID]],customers!$A$2:$A$1001,customers!$I$2:$I$1001,,0)</f>
        <v>Yes</v>
      </c>
      <c r="I21" s="2" t="str">
        <f>_xlfn.XLOOKUP(C21,customers!$A$2:$A$1001,customers!$G$2:$G$1001,,0)</f>
        <v>United States</v>
      </c>
      <c r="J21" s="2" t="str">
        <f t="shared" si="0"/>
        <v>Arabica</v>
      </c>
      <c r="K21" t="str">
        <f>_xlfn.XLOOKUP(D21,products!$A$2:$A$49,products!$B$2:$B$49,,0)</f>
        <v>Ara</v>
      </c>
      <c r="L21" t="str">
        <f t="shared" si="1"/>
        <v>Medium</v>
      </c>
      <c r="M21" t="str">
        <f>_xlfn.XLOOKUP(D21,products!$A$2:$A$49,products!$C$2:$C$49,,0)</f>
        <v>M</v>
      </c>
      <c r="N21" s="4">
        <f>_xlfn.XLOOKUP(D21,products!$A$2:$A$49,products!$D$2:$D$49,,0)</f>
        <v>0.2</v>
      </c>
      <c r="O21" s="6">
        <f>_xlfn.XLOOKUP(D21,products!$A$2:$A$49,products!$E$2:$E$49,,0)</f>
        <v>3.375</v>
      </c>
      <c r="P21" s="6">
        <f>O21*E21</f>
        <v>16.875</v>
      </c>
    </row>
    <row r="22" spans="1:16" x14ac:dyDescent="0.2">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_xlfn.XLOOKUP(Order_table[[#This Row],[Customer ID]],customers!$A$2:$A$1001,customers!$I$2:$I$1001,,0)</f>
        <v>Yes</v>
      </c>
      <c r="I22" s="2" t="str">
        <f>_xlfn.XLOOKUP(C22,customers!$A$2:$A$1001,customers!$G$2:$G$1001,,0)</f>
        <v>United States</v>
      </c>
      <c r="J22" s="2" t="str">
        <f t="shared" si="0"/>
        <v>Excelsa</v>
      </c>
      <c r="K22" t="str">
        <f>_xlfn.XLOOKUP(D22,products!$A$2:$A$49,products!$B$2:$B$49,,0)</f>
        <v>Exc</v>
      </c>
      <c r="L22" t="str">
        <f t="shared" si="1"/>
        <v>Dark</v>
      </c>
      <c r="M22" t="str">
        <f>_xlfn.XLOOKUP(D22,products!$A$2:$A$49,products!$C$2:$C$49,,0)</f>
        <v>D</v>
      </c>
      <c r="N22" s="4">
        <f>_xlfn.XLOOKUP(D22,products!$A$2:$A$49,products!$D$2:$D$49,,0)</f>
        <v>0.2</v>
      </c>
      <c r="O22" s="6">
        <f>_xlfn.XLOOKUP(D22,products!$A$2:$A$49,products!$E$2:$E$49,,0)</f>
        <v>3.645</v>
      </c>
      <c r="P22" s="6">
        <f>O22*E22</f>
        <v>14.58</v>
      </c>
    </row>
    <row r="23" spans="1:16" x14ac:dyDescent="0.2">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_xlfn.XLOOKUP(Order_table[[#This Row],[Customer ID]],customers!$A$2:$A$1001,customers!$I$2:$I$1001,,0)</f>
        <v>No</v>
      </c>
      <c r="I23" s="2" t="str">
        <f>_xlfn.XLOOKUP(C23,customers!$A$2:$A$1001,customers!$G$2:$G$1001,,0)</f>
        <v>United States</v>
      </c>
      <c r="J23" s="2" t="str">
        <f t="shared" si="0"/>
        <v>Arabica</v>
      </c>
      <c r="K23" t="str">
        <f>_xlfn.XLOOKUP(D23,products!$A$2:$A$49,products!$B$2:$B$49,,0)</f>
        <v>Ara</v>
      </c>
      <c r="L23" t="str">
        <f t="shared" si="1"/>
        <v>Dark</v>
      </c>
      <c r="M23" t="str">
        <f>_xlfn.XLOOKUP(D23,products!$A$2:$A$49,products!$C$2:$C$49,,0)</f>
        <v>D</v>
      </c>
      <c r="N23" s="4">
        <f>_xlfn.XLOOKUP(D23,products!$A$2:$A$49,products!$D$2:$D$49,,0)</f>
        <v>0.2</v>
      </c>
      <c r="O23" s="6">
        <f>_xlfn.XLOOKUP(D23,products!$A$2:$A$49,products!$E$2:$E$49,,0)</f>
        <v>2.9849999999999999</v>
      </c>
      <c r="P23" s="6">
        <f>O23*E23</f>
        <v>17.91</v>
      </c>
    </row>
    <row r="24" spans="1:16" x14ac:dyDescent="0.2">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_xlfn.XLOOKUP(Order_table[[#This Row],[Customer ID]],customers!$A$2:$A$1001,customers!$I$2:$I$1001,,0)</f>
        <v>Yes</v>
      </c>
      <c r="I24" s="2" t="str">
        <f>_xlfn.XLOOKUP(C24,customers!$A$2:$A$1001,customers!$G$2:$G$1001,,0)</f>
        <v>United States</v>
      </c>
      <c r="J24" s="2" t="str">
        <f t="shared" si="0"/>
        <v>Robusta</v>
      </c>
      <c r="K24" t="str">
        <f>_xlfn.XLOOKUP(D24,products!$A$2:$A$49,products!$B$2:$B$49,,0)</f>
        <v>Rob</v>
      </c>
      <c r="L24" t="str">
        <f t="shared" si="1"/>
        <v>Medium</v>
      </c>
      <c r="M24" t="str">
        <f>_xlfn.XLOOKUP(D24,products!$A$2:$A$49,products!$C$2:$C$49,,0)</f>
        <v>M</v>
      </c>
      <c r="N24" s="4">
        <f>_xlfn.XLOOKUP(D24,products!$A$2:$A$49,products!$D$2:$D$49,,0)</f>
        <v>2.5</v>
      </c>
      <c r="O24" s="6">
        <f>_xlfn.XLOOKUP(D24,products!$A$2:$A$49,products!$E$2:$E$49,,0)</f>
        <v>22.884999999999998</v>
      </c>
      <c r="P24" s="6">
        <f>O24*E24</f>
        <v>91.539999999999992</v>
      </c>
    </row>
    <row r="25" spans="1:16" x14ac:dyDescent="0.2">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_xlfn.XLOOKUP(Order_table[[#This Row],[Customer ID]],customers!$A$2:$A$1001,customers!$I$2:$I$1001,,0)</f>
        <v>Yes</v>
      </c>
      <c r="I25" s="2" t="str">
        <f>_xlfn.XLOOKUP(C25,customers!$A$2:$A$1001,customers!$G$2:$G$1001,,0)</f>
        <v>United States</v>
      </c>
      <c r="J25" s="2" t="str">
        <f t="shared" si="0"/>
        <v>Arabica</v>
      </c>
      <c r="K25" t="str">
        <f>_xlfn.XLOOKUP(D25,products!$A$2:$A$49,products!$B$2:$B$49,,0)</f>
        <v>Ara</v>
      </c>
      <c r="L25" t="str">
        <f t="shared" si="1"/>
        <v>Dark</v>
      </c>
      <c r="M25" t="str">
        <f>_xlfn.XLOOKUP(D25,products!$A$2:$A$49,products!$C$2:$C$49,,0)</f>
        <v>D</v>
      </c>
      <c r="N25" s="4">
        <f>_xlfn.XLOOKUP(D25,products!$A$2:$A$49,products!$D$2:$D$49,,0)</f>
        <v>0.2</v>
      </c>
      <c r="O25" s="6">
        <f>_xlfn.XLOOKUP(D25,products!$A$2:$A$49,products!$E$2:$E$49,,0)</f>
        <v>2.9849999999999999</v>
      </c>
      <c r="P25" s="6">
        <f>O25*E25</f>
        <v>11.94</v>
      </c>
    </row>
    <row r="26" spans="1:16" x14ac:dyDescent="0.2">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_xlfn.XLOOKUP(Order_table[[#This Row],[Customer ID]],customers!$A$2:$A$1001,customers!$I$2:$I$1001,,0)</f>
        <v>No</v>
      </c>
      <c r="I26" s="2" t="str">
        <f>_xlfn.XLOOKUP(C26,customers!$A$2:$A$1001,customers!$G$2:$G$1001,,0)</f>
        <v>United States</v>
      </c>
      <c r="J26" s="2" t="str">
        <f t="shared" si="0"/>
        <v>Arabica</v>
      </c>
      <c r="K26" t="str">
        <f>_xlfn.XLOOKUP(D26,products!$A$2:$A$49,products!$B$2:$B$49,,0)</f>
        <v>Ara</v>
      </c>
      <c r="L26" t="str">
        <f t="shared" si="1"/>
        <v>Medium</v>
      </c>
      <c r="M26" t="str">
        <f>_xlfn.XLOOKUP(D26,products!$A$2:$A$49,products!$C$2:$C$49,,0)</f>
        <v>M</v>
      </c>
      <c r="N26" s="4">
        <f>_xlfn.XLOOKUP(D26,products!$A$2:$A$49,products!$D$2:$D$49,,0)</f>
        <v>1</v>
      </c>
      <c r="O26" s="6">
        <f>_xlfn.XLOOKUP(D26,products!$A$2:$A$49,products!$E$2:$E$49,,0)</f>
        <v>11.25</v>
      </c>
      <c r="P26" s="6">
        <f>O26*E26</f>
        <v>11.25</v>
      </c>
    </row>
    <row r="27" spans="1:16" x14ac:dyDescent="0.2">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_xlfn.XLOOKUP(Order_table[[#This Row],[Customer ID]],customers!$A$2:$A$1001,customers!$I$2:$I$1001,,0)</f>
        <v>Yes</v>
      </c>
      <c r="I27" s="2" t="str">
        <f>_xlfn.XLOOKUP(C27,customers!$A$2:$A$1001,customers!$G$2:$G$1001,,0)</f>
        <v>United States</v>
      </c>
      <c r="J27" s="2" t="str">
        <f t="shared" si="0"/>
        <v>Excelsa</v>
      </c>
      <c r="K27" t="str">
        <f>_xlfn.XLOOKUP(D27,products!$A$2:$A$49,products!$B$2:$B$49,,0)</f>
        <v>Exc</v>
      </c>
      <c r="L27" t="str">
        <f t="shared" si="1"/>
        <v>Medium</v>
      </c>
      <c r="M27" t="str">
        <f>_xlfn.XLOOKUP(D27,products!$A$2:$A$49,products!$C$2:$C$49,,0)</f>
        <v>M</v>
      </c>
      <c r="N27" s="4">
        <f>_xlfn.XLOOKUP(D27,products!$A$2:$A$49,products!$D$2:$D$49,,0)</f>
        <v>0.2</v>
      </c>
      <c r="O27" s="6">
        <f>_xlfn.XLOOKUP(D27,products!$A$2:$A$49,products!$E$2:$E$49,,0)</f>
        <v>4.125</v>
      </c>
      <c r="P27" s="6">
        <f>O27*E27</f>
        <v>12.375</v>
      </c>
    </row>
    <row r="28" spans="1:16" x14ac:dyDescent="0.2">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_xlfn.XLOOKUP(Order_table[[#This Row],[Customer ID]],customers!$A$2:$A$1001,customers!$I$2:$I$1001,,0)</f>
        <v>Yes</v>
      </c>
      <c r="I28" s="2" t="str">
        <f>_xlfn.XLOOKUP(C28,customers!$A$2:$A$1001,customers!$G$2:$G$1001,,0)</f>
        <v>United States</v>
      </c>
      <c r="J28" s="2" t="str">
        <f t="shared" si="0"/>
        <v>Arabica</v>
      </c>
      <c r="K28" t="str">
        <f>_xlfn.XLOOKUP(D28,products!$A$2:$A$49,products!$B$2:$B$49,,0)</f>
        <v>Ara</v>
      </c>
      <c r="L28" t="str">
        <f t="shared" si="1"/>
        <v>Medium</v>
      </c>
      <c r="M28" t="str">
        <f>_xlfn.XLOOKUP(D28,products!$A$2:$A$49,products!$C$2:$C$49,,0)</f>
        <v>M</v>
      </c>
      <c r="N28" s="4">
        <f>_xlfn.XLOOKUP(D28,products!$A$2:$A$49,products!$D$2:$D$49,,0)</f>
        <v>0.5</v>
      </c>
      <c r="O28" s="6">
        <f>_xlfn.XLOOKUP(D28,products!$A$2:$A$49,products!$E$2:$E$49,,0)</f>
        <v>6.75</v>
      </c>
      <c r="P28" s="6">
        <f>O28*E28</f>
        <v>27</v>
      </c>
    </row>
    <row r="29" spans="1:16" x14ac:dyDescent="0.2">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_xlfn.XLOOKUP(Order_table[[#This Row],[Customer ID]],customers!$A$2:$A$1001,customers!$I$2:$I$1001,,0)</f>
        <v>No</v>
      </c>
      <c r="I29" s="2" t="str">
        <f>_xlfn.XLOOKUP(C29,customers!$A$2:$A$1001,customers!$G$2:$G$1001,,0)</f>
        <v>Ireland</v>
      </c>
      <c r="J29" s="2" t="str">
        <f t="shared" si="0"/>
        <v>Arabica</v>
      </c>
      <c r="K29" t="str">
        <f>_xlfn.XLOOKUP(D29,products!$A$2:$A$49,products!$B$2:$B$49,,0)</f>
        <v>Ara</v>
      </c>
      <c r="L29" t="str">
        <f t="shared" si="1"/>
        <v>Medium</v>
      </c>
      <c r="M29" t="str">
        <f>_xlfn.XLOOKUP(D29,products!$A$2:$A$49,products!$C$2:$C$49,,0)</f>
        <v>M</v>
      </c>
      <c r="N29" s="4">
        <f>_xlfn.XLOOKUP(D29,products!$A$2:$A$49,products!$D$2:$D$49,,0)</f>
        <v>0.2</v>
      </c>
      <c r="O29" s="6">
        <f>_xlfn.XLOOKUP(D29,products!$A$2:$A$49,products!$E$2:$E$49,,0)</f>
        <v>3.375</v>
      </c>
      <c r="P29" s="6">
        <f>O29*E29</f>
        <v>16.875</v>
      </c>
    </row>
    <row r="30" spans="1:16" x14ac:dyDescent="0.2">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_xlfn.XLOOKUP(Order_table[[#This Row],[Customer ID]],customers!$A$2:$A$1001,customers!$I$2:$I$1001,,0)</f>
        <v>No</v>
      </c>
      <c r="I30" s="2" t="str">
        <f>_xlfn.XLOOKUP(C30,customers!$A$2:$A$1001,customers!$G$2:$G$1001,,0)</f>
        <v>Ireland</v>
      </c>
      <c r="J30" s="2" t="str">
        <f t="shared" si="0"/>
        <v>Arabica</v>
      </c>
      <c r="K30" t="str">
        <f>_xlfn.XLOOKUP(D30,products!$A$2:$A$49,products!$B$2:$B$49,,0)</f>
        <v>Ara</v>
      </c>
      <c r="L30" t="str">
        <f t="shared" si="1"/>
        <v>Dark</v>
      </c>
      <c r="M30" t="str">
        <f>_xlfn.XLOOKUP(D30,products!$A$2:$A$49,products!$C$2:$C$49,,0)</f>
        <v>D</v>
      </c>
      <c r="N30" s="4">
        <f>_xlfn.XLOOKUP(D30,products!$A$2:$A$49,products!$D$2:$D$49,,0)</f>
        <v>0.5</v>
      </c>
      <c r="O30" s="6">
        <f>_xlfn.XLOOKUP(D30,products!$A$2:$A$49,products!$E$2:$E$49,,0)</f>
        <v>5.97</v>
      </c>
      <c r="P30" s="6">
        <f>O30*E30</f>
        <v>17.91</v>
      </c>
    </row>
    <row r="31" spans="1:16" x14ac:dyDescent="0.2">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_xlfn.XLOOKUP(Order_table[[#This Row],[Customer ID]],customers!$A$2:$A$1001,customers!$I$2:$I$1001,,0)</f>
        <v>Yes</v>
      </c>
      <c r="I31" s="2" t="str">
        <f>_xlfn.XLOOKUP(C31,customers!$A$2:$A$1001,customers!$G$2:$G$1001,,0)</f>
        <v>Ireland</v>
      </c>
      <c r="J31" s="2" t="str">
        <f t="shared" si="0"/>
        <v>Arabica</v>
      </c>
      <c r="K31" t="str">
        <f>_xlfn.XLOOKUP(D31,products!$A$2:$A$49,products!$B$2:$B$49,,0)</f>
        <v>Ara</v>
      </c>
      <c r="L31" t="str">
        <f t="shared" si="1"/>
        <v>Dark</v>
      </c>
      <c r="M31" t="str">
        <f>_xlfn.XLOOKUP(D31,products!$A$2:$A$49,products!$C$2:$C$49,,0)</f>
        <v>D</v>
      </c>
      <c r="N31" s="4">
        <f>_xlfn.XLOOKUP(D31,products!$A$2:$A$49,products!$D$2:$D$49,,0)</f>
        <v>1</v>
      </c>
      <c r="O31" s="6">
        <f>_xlfn.XLOOKUP(D31,products!$A$2:$A$49,products!$E$2:$E$49,,0)</f>
        <v>9.9499999999999993</v>
      </c>
      <c r="P31" s="6">
        <f>O31*E31</f>
        <v>39.799999999999997</v>
      </c>
    </row>
    <row r="32" spans="1:16" x14ac:dyDescent="0.2">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_xlfn.XLOOKUP(Order_table[[#This Row],[Customer ID]],customers!$A$2:$A$1001,customers!$I$2:$I$1001,,0)</f>
        <v>No</v>
      </c>
      <c r="I32" s="2" t="str">
        <f>_xlfn.XLOOKUP(C32,customers!$A$2:$A$1001,customers!$G$2:$G$1001,,0)</f>
        <v>United States</v>
      </c>
      <c r="J32" s="2" t="str">
        <f t="shared" si="0"/>
        <v>Librica</v>
      </c>
      <c r="K32" t="str">
        <f>_xlfn.XLOOKUP(D32,products!$A$2:$A$49,products!$B$2:$B$49,,0)</f>
        <v>Lib</v>
      </c>
      <c r="L32" t="str">
        <f t="shared" si="1"/>
        <v>Medium</v>
      </c>
      <c r="M32" t="str">
        <f>_xlfn.XLOOKUP(D32,products!$A$2:$A$49,products!$C$2:$C$49,,0)</f>
        <v>M</v>
      </c>
      <c r="N32" s="4">
        <f>_xlfn.XLOOKUP(D32,products!$A$2:$A$49,products!$D$2:$D$49,,0)</f>
        <v>0.2</v>
      </c>
      <c r="O32" s="6">
        <f>_xlfn.XLOOKUP(D32,products!$A$2:$A$49,products!$E$2:$E$49,,0)</f>
        <v>4.3650000000000002</v>
      </c>
      <c r="P32" s="6">
        <f>O32*E32</f>
        <v>21.825000000000003</v>
      </c>
    </row>
    <row r="33" spans="1:16" x14ac:dyDescent="0.2">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_xlfn.XLOOKUP(Order_table[[#This Row],[Customer ID]],customers!$A$2:$A$1001,customers!$I$2:$I$1001,,0)</f>
        <v>No</v>
      </c>
      <c r="I33" s="2" t="str">
        <f>_xlfn.XLOOKUP(C33,customers!$A$2:$A$1001,customers!$G$2:$G$1001,,0)</f>
        <v>United States</v>
      </c>
      <c r="J33" s="2" t="str">
        <f t="shared" si="0"/>
        <v>Arabica</v>
      </c>
      <c r="K33" t="str">
        <f>_xlfn.XLOOKUP(D33,products!$A$2:$A$49,products!$B$2:$B$49,,0)</f>
        <v>Ara</v>
      </c>
      <c r="L33" t="str">
        <f t="shared" si="1"/>
        <v>Dark</v>
      </c>
      <c r="M33" t="str">
        <f>_xlfn.XLOOKUP(D33,products!$A$2:$A$49,products!$C$2:$C$49,,0)</f>
        <v>D</v>
      </c>
      <c r="N33" s="4">
        <f>_xlfn.XLOOKUP(D33,products!$A$2:$A$49,products!$D$2:$D$49,,0)</f>
        <v>0.5</v>
      </c>
      <c r="O33" s="6">
        <f>_xlfn.XLOOKUP(D33,products!$A$2:$A$49,products!$E$2:$E$49,,0)</f>
        <v>5.97</v>
      </c>
      <c r="P33" s="6">
        <f>O33*E33</f>
        <v>35.82</v>
      </c>
    </row>
    <row r="34" spans="1:16" x14ac:dyDescent="0.2">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_xlfn.XLOOKUP(Order_table[[#This Row],[Customer ID]],customers!$A$2:$A$1001,customers!$I$2:$I$1001,,0)</f>
        <v>No</v>
      </c>
      <c r="I34" s="2" t="str">
        <f>_xlfn.XLOOKUP(C34,customers!$A$2:$A$1001,customers!$G$2:$G$1001,,0)</f>
        <v>United States</v>
      </c>
      <c r="J34" s="2" t="str">
        <f t="shared" si="0"/>
        <v>Librica</v>
      </c>
      <c r="K34" t="str">
        <f>_xlfn.XLOOKUP(D34,products!$A$2:$A$49,products!$B$2:$B$49,,0)</f>
        <v>Lib</v>
      </c>
      <c r="L34" t="str">
        <f t="shared" si="1"/>
        <v>Medium</v>
      </c>
      <c r="M34" t="str">
        <f>_xlfn.XLOOKUP(D34,products!$A$2:$A$49,products!$C$2:$C$49,,0)</f>
        <v>M</v>
      </c>
      <c r="N34" s="4">
        <f>_xlfn.XLOOKUP(D34,products!$A$2:$A$49,products!$D$2:$D$49,,0)</f>
        <v>0.5</v>
      </c>
      <c r="O34" s="6">
        <f>_xlfn.XLOOKUP(D34,products!$A$2:$A$49,products!$E$2:$E$49,,0)</f>
        <v>8.73</v>
      </c>
      <c r="P34" s="6">
        <f>O34*E34</f>
        <v>52.38</v>
      </c>
    </row>
    <row r="35" spans="1:16" x14ac:dyDescent="0.2">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_xlfn.XLOOKUP(Order_table[[#This Row],[Customer ID]],customers!$A$2:$A$1001,customers!$I$2:$I$1001,,0)</f>
        <v>No</v>
      </c>
      <c r="I35" s="2" t="str">
        <f>_xlfn.XLOOKUP(C35,customers!$A$2:$A$1001,customers!$G$2:$G$1001,,0)</f>
        <v>United States</v>
      </c>
      <c r="J35" s="2" t="str">
        <f t="shared" si="0"/>
        <v>Librica</v>
      </c>
      <c r="K35" t="str">
        <f>_xlfn.XLOOKUP(D35,products!$A$2:$A$49,products!$B$2:$B$49,,0)</f>
        <v>Lib</v>
      </c>
      <c r="L35" t="str">
        <f t="shared" si="1"/>
        <v>Large</v>
      </c>
      <c r="M35" t="str">
        <f>_xlfn.XLOOKUP(D35,products!$A$2:$A$49,products!$C$2:$C$49,,0)</f>
        <v>L</v>
      </c>
      <c r="N35" s="4">
        <f>_xlfn.XLOOKUP(D35,products!$A$2:$A$49,products!$D$2:$D$49,,0)</f>
        <v>0.2</v>
      </c>
      <c r="O35" s="6">
        <f>_xlfn.XLOOKUP(D35,products!$A$2:$A$49,products!$E$2:$E$49,,0)</f>
        <v>4.7549999999999999</v>
      </c>
      <c r="P35" s="6">
        <f>O35*E35</f>
        <v>23.774999999999999</v>
      </c>
    </row>
    <row r="36" spans="1:16" x14ac:dyDescent="0.2">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_xlfn.XLOOKUP(Order_table[[#This Row],[Customer ID]],customers!$A$2:$A$1001,customers!$I$2:$I$1001,,0)</f>
        <v>Yes</v>
      </c>
      <c r="I36" s="2" t="str">
        <f>_xlfn.XLOOKUP(C36,customers!$A$2:$A$1001,customers!$G$2:$G$1001,,0)</f>
        <v>United Kingdom</v>
      </c>
      <c r="J36" s="2" t="str">
        <f t="shared" si="0"/>
        <v>Librica</v>
      </c>
      <c r="K36" t="str">
        <f>_xlfn.XLOOKUP(D36,products!$A$2:$A$49,products!$B$2:$B$49,,0)</f>
        <v>Lib</v>
      </c>
      <c r="L36" t="str">
        <f t="shared" si="1"/>
        <v>Large</v>
      </c>
      <c r="M36" t="str">
        <f>_xlfn.XLOOKUP(D36,products!$A$2:$A$49,products!$C$2:$C$49,,0)</f>
        <v>L</v>
      </c>
      <c r="N36" s="4">
        <f>_xlfn.XLOOKUP(D36,products!$A$2:$A$49,products!$D$2:$D$49,,0)</f>
        <v>0.5</v>
      </c>
      <c r="O36" s="6">
        <f>_xlfn.XLOOKUP(D36,products!$A$2:$A$49,products!$E$2:$E$49,,0)</f>
        <v>9.51</v>
      </c>
      <c r="P36" s="6">
        <f>O36*E36</f>
        <v>57.06</v>
      </c>
    </row>
    <row r="37" spans="1:16" x14ac:dyDescent="0.2">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_xlfn.XLOOKUP(Order_table[[#This Row],[Customer ID]],customers!$A$2:$A$1001,customers!$I$2:$I$1001,,0)</f>
        <v>No</v>
      </c>
      <c r="I37" s="2" t="str">
        <f>_xlfn.XLOOKUP(C37,customers!$A$2:$A$1001,customers!$G$2:$G$1001,,0)</f>
        <v>United States</v>
      </c>
      <c r="J37" s="2" t="str">
        <f t="shared" si="0"/>
        <v>Arabica</v>
      </c>
      <c r="K37" t="str">
        <f>_xlfn.XLOOKUP(D37,products!$A$2:$A$49,products!$B$2:$B$49,,0)</f>
        <v>Ara</v>
      </c>
      <c r="L37" t="str">
        <f t="shared" si="1"/>
        <v>Dark</v>
      </c>
      <c r="M37" t="str">
        <f>_xlfn.XLOOKUP(D37,products!$A$2:$A$49,products!$C$2:$C$49,,0)</f>
        <v>D</v>
      </c>
      <c r="N37" s="4">
        <f>_xlfn.XLOOKUP(D37,products!$A$2:$A$49,products!$D$2:$D$49,,0)</f>
        <v>0.5</v>
      </c>
      <c r="O37" s="6">
        <f>_xlfn.XLOOKUP(D37,products!$A$2:$A$49,products!$E$2:$E$49,,0)</f>
        <v>5.97</v>
      </c>
      <c r="P37" s="6">
        <f>O37*E37</f>
        <v>35.82</v>
      </c>
    </row>
    <row r="38" spans="1:16" x14ac:dyDescent="0.2">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_xlfn.XLOOKUP(Order_table[[#This Row],[Customer ID]],customers!$A$2:$A$1001,customers!$I$2:$I$1001,,0)</f>
        <v>No</v>
      </c>
      <c r="I38" s="2" t="str">
        <f>_xlfn.XLOOKUP(C38,customers!$A$2:$A$1001,customers!$G$2:$G$1001,,0)</f>
        <v>United States</v>
      </c>
      <c r="J38" s="2" t="str">
        <f t="shared" si="0"/>
        <v>Librica</v>
      </c>
      <c r="K38" t="str">
        <f>_xlfn.XLOOKUP(D38,products!$A$2:$A$49,products!$B$2:$B$49,,0)</f>
        <v>Lib</v>
      </c>
      <c r="L38" t="str">
        <f t="shared" si="1"/>
        <v>Medium</v>
      </c>
      <c r="M38" t="str">
        <f>_xlfn.XLOOKUP(D38,products!$A$2:$A$49,products!$C$2:$C$49,,0)</f>
        <v>M</v>
      </c>
      <c r="N38" s="4">
        <f>_xlfn.XLOOKUP(D38,products!$A$2:$A$49,products!$D$2:$D$49,,0)</f>
        <v>0.2</v>
      </c>
      <c r="O38" s="6">
        <f>_xlfn.XLOOKUP(D38,products!$A$2:$A$49,products!$E$2:$E$49,,0)</f>
        <v>4.3650000000000002</v>
      </c>
      <c r="P38" s="6">
        <f>O38*E38</f>
        <v>8.73</v>
      </c>
    </row>
    <row r="39" spans="1:16" x14ac:dyDescent="0.2">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_xlfn.XLOOKUP(Order_table[[#This Row],[Customer ID]],customers!$A$2:$A$1001,customers!$I$2:$I$1001,,0)</f>
        <v>No</v>
      </c>
      <c r="I39" s="2" t="str">
        <f>_xlfn.XLOOKUP(C39,customers!$A$2:$A$1001,customers!$G$2:$G$1001,,0)</f>
        <v>United States</v>
      </c>
      <c r="J39" s="2" t="str">
        <f t="shared" si="0"/>
        <v>Librica</v>
      </c>
      <c r="K39" t="str">
        <f>_xlfn.XLOOKUP(D39,products!$A$2:$A$49,products!$B$2:$B$49,,0)</f>
        <v>Lib</v>
      </c>
      <c r="L39" t="str">
        <f t="shared" si="1"/>
        <v>Large</v>
      </c>
      <c r="M39" t="str">
        <f>_xlfn.XLOOKUP(D39,products!$A$2:$A$49,products!$C$2:$C$49,,0)</f>
        <v>L</v>
      </c>
      <c r="N39" s="4">
        <f>_xlfn.XLOOKUP(D39,products!$A$2:$A$49,products!$D$2:$D$49,,0)</f>
        <v>0.5</v>
      </c>
      <c r="O39" s="6">
        <f>_xlfn.XLOOKUP(D39,products!$A$2:$A$49,products!$E$2:$E$49,,0)</f>
        <v>9.51</v>
      </c>
      <c r="P39" s="6">
        <f>O39*E39</f>
        <v>28.53</v>
      </c>
    </row>
    <row r="40" spans="1:16" x14ac:dyDescent="0.2">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_xlfn.XLOOKUP(Order_table[[#This Row],[Customer ID]],customers!$A$2:$A$1001,customers!$I$2:$I$1001,,0)</f>
        <v>No</v>
      </c>
      <c r="I40" s="2" t="str">
        <f>_xlfn.XLOOKUP(C40,customers!$A$2:$A$1001,customers!$G$2:$G$1001,,0)</f>
        <v>United States</v>
      </c>
      <c r="J40" s="2" t="str">
        <f t="shared" si="0"/>
        <v>Robusta</v>
      </c>
      <c r="K40" t="str">
        <f>_xlfn.XLOOKUP(D40,products!$A$2:$A$49,products!$B$2:$B$49,,0)</f>
        <v>Rob</v>
      </c>
      <c r="L40" t="str">
        <f t="shared" si="1"/>
        <v>Medium</v>
      </c>
      <c r="M40" t="str">
        <f>_xlfn.XLOOKUP(D40,products!$A$2:$A$49,products!$C$2:$C$49,,0)</f>
        <v>M</v>
      </c>
      <c r="N40" s="4">
        <f>_xlfn.XLOOKUP(D40,products!$A$2:$A$49,products!$D$2:$D$49,,0)</f>
        <v>2.5</v>
      </c>
      <c r="O40" s="6">
        <f>_xlfn.XLOOKUP(D40,products!$A$2:$A$49,products!$E$2:$E$49,,0)</f>
        <v>22.884999999999998</v>
      </c>
      <c r="P40" s="6">
        <f>O40*E40</f>
        <v>114.42499999999998</v>
      </c>
    </row>
    <row r="41" spans="1:16" x14ac:dyDescent="0.2">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_xlfn.XLOOKUP(Order_table[[#This Row],[Customer ID]],customers!$A$2:$A$1001,customers!$I$2:$I$1001,,0)</f>
        <v>Yes</v>
      </c>
      <c r="I41" s="2" t="str">
        <f>_xlfn.XLOOKUP(C41,customers!$A$2:$A$1001,customers!$G$2:$G$1001,,0)</f>
        <v>United States</v>
      </c>
      <c r="J41" s="2" t="str">
        <f t="shared" si="0"/>
        <v>Robusta</v>
      </c>
      <c r="K41" t="str">
        <f>_xlfn.XLOOKUP(D41,products!$A$2:$A$49,products!$B$2:$B$49,,0)</f>
        <v>Rob</v>
      </c>
      <c r="L41" t="str">
        <f t="shared" si="1"/>
        <v>Medium</v>
      </c>
      <c r="M41" t="str">
        <f>_xlfn.XLOOKUP(D41,products!$A$2:$A$49,products!$C$2:$C$49,,0)</f>
        <v>M</v>
      </c>
      <c r="N41" s="4">
        <f>_xlfn.XLOOKUP(D41,products!$A$2:$A$49,products!$D$2:$D$49,,0)</f>
        <v>1</v>
      </c>
      <c r="O41" s="6">
        <f>_xlfn.XLOOKUP(D41,products!$A$2:$A$49,products!$E$2:$E$49,,0)</f>
        <v>9.9499999999999993</v>
      </c>
      <c r="P41" s="6">
        <f>O41*E41</f>
        <v>59.699999999999996</v>
      </c>
    </row>
    <row r="42" spans="1:16" x14ac:dyDescent="0.2">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_xlfn.XLOOKUP(Order_table[[#This Row],[Customer ID]],customers!$A$2:$A$1001,customers!$I$2:$I$1001,,0)</f>
        <v>No</v>
      </c>
      <c r="I42" s="2" t="str">
        <f>_xlfn.XLOOKUP(C42,customers!$A$2:$A$1001,customers!$G$2:$G$1001,,0)</f>
        <v>United States</v>
      </c>
      <c r="J42" s="2" t="str">
        <f t="shared" si="0"/>
        <v>Librica</v>
      </c>
      <c r="K42" t="str">
        <f>_xlfn.XLOOKUP(D42,products!$A$2:$A$49,products!$B$2:$B$49,,0)</f>
        <v>Lib</v>
      </c>
      <c r="L42" t="str">
        <f t="shared" si="1"/>
        <v>Medium</v>
      </c>
      <c r="M42" t="str">
        <f>_xlfn.XLOOKUP(D42,products!$A$2:$A$49,products!$C$2:$C$49,,0)</f>
        <v>M</v>
      </c>
      <c r="N42" s="4">
        <f>_xlfn.XLOOKUP(D42,products!$A$2:$A$49,products!$D$2:$D$49,,0)</f>
        <v>1</v>
      </c>
      <c r="O42" s="6">
        <f>_xlfn.XLOOKUP(D42,products!$A$2:$A$49,products!$E$2:$E$49,,0)</f>
        <v>14.55</v>
      </c>
      <c r="P42" s="6">
        <f>O42*E42</f>
        <v>43.650000000000006</v>
      </c>
    </row>
    <row r="43" spans="1:16" x14ac:dyDescent="0.2">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_xlfn.XLOOKUP(Order_table[[#This Row],[Customer ID]],customers!$A$2:$A$1001,customers!$I$2:$I$1001,,0)</f>
        <v>Yes</v>
      </c>
      <c r="I43" s="2" t="str">
        <f>_xlfn.XLOOKUP(C43,customers!$A$2:$A$1001,customers!$G$2:$G$1001,,0)</f>
        <v>United States</v>
      </c>
      <c r="J43" s="2" t="str">
        <f t="shared" si="0"/>
        <v>Excelsa</v>
      </c>
      <c r="K43" t="str">
        <f>_xlfn.XLOOKUP(D43,products!$A$2:$A$49,products!$B$2:$B$49,,0)</f>
        <v>Exc</v>
      </c>
      <c r="L43" t="str">
        <f t="shared" si="1"/>
        <v>Dark</v>
      </c>
      <c r="M43" t="str">
        <f>_xlfn.XLOOKUP(D43,products!$A$2:$A$49,products!$C$2:$C$49,,0)</f>
        <v>D</v>
      </c>
      <c r="N43" s="4">
        <f>_xlfn.XLOOKUP(D43,products!$A$2:$A$49,products!$D$2:$D$49,,0)</f>
        <v>0.2</v>
      </c>
      <c r="O43" s="6">
        <f>_xlfn.XLOOKUP(D43,products!$A$2:$A$49,products!$E$2:$E$49,,0)</f>
        <v>3.645</v>
      </c>
      <c r="P43" s="6">
        <f>O43*E43</f>
        <v>7.29</v>
      </c>
    </row>
    <row r="44" spans="1:16" x14ac:dyDescent="0.2">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_xlfn.XLOOKUP(Order_table[[#This Row],[Customer ID]],customers!$A$2:$A$1001,customers!$I$2:$I$1001,,0)</f>
        <v>Yes</v>
      </c>
      <c r="I44" s="2" t="str">
        <f>_xlfn.XLOOKUP(C44,customers!$A$2:$A$1001,customers!$G$2:$G$1001,,0)</f>
        <v>United States</v>
      </c>
      <c r="J44" s="2" t="str">
        <f t="shared" si="0"/>
        <v>Robusta</v>
      </c>
      <c r="K44" t="str">
        <f>_xlfn.XLOOKUP(D44,products!$A$2:$A$49,products!$B$2:$B$49,,0)</f>
        <v>Rob</v>
      </c>
      <c r="L44" t="str">
        <f t="shared" si="1"/>
        <v>Dark</v>
      </c>
      <c r="M44" t="str">
        <f>_xlfn.XLOOKUP(D44,products!$A$2:$A$49,products!$C$2:$C$49,,0)</f>
        <v>D</v>
      </c>
      <c r="N44" s="4">
        <f>_xlfn.XLOOKUP(D44,products!$A$2:$A$49,products!$D$2:$D$49,,0)</f>
        <v>0.2</v>
      </c>
      <c r="O44" s="6">
        <f>_xlfn.XLOOKUP(D44,products!$A$2:$A$49,products!$E$2:$E$49,,0)</f>
        <v>2.6849999999999996</v>
      </c>
      <c r="P44" s="6">
        <f>O44*E44</f>
        <v>8.0549999999999997</v>
      </c>
    </row>
    <row r="45" spans="1:16" x14ac:dyDescent="0.2">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_xlfn.XLOOKUP(Order_table[[#This Row],[Customer ID]],customers!$A$2:$A$1001,customers!$I$2:$I$1001,,0)</f>
        <v>No</v>
      </c>
      <c r="I45" s="2" t="str">
        <f>_xlfn.XLOOKUP(C45,customers!$A$2:$A$1001,customers!$G$2:$G$1001,,0)</f>
        <v>United States</v>
      </c>
      <c r="J45" s="2" t="str">
        <f t="shared" si="0"/>
        <v>Librica</v>
      </c>
      <c r="K45" t="str">
        <f>_xlfn.XLOOKUP(D45,products!$A$2:$A$49,products!$B$2:$B$49,,0)</f>
        <v>Lib</v>
      </c>
      <c r="L45" t="str">
        <f t="shared" si="1"/>
        <v>Large</v>
      </c>
      <c r="M45" t="str">
        <f>_xlfn.XLOOKUP(D45,products!$A$2:$A$49,products!$C$2:$C$49,,0)</f>
        <v>L</v>
      </c>
      <c r="N45" s="4">
        <f>_xlfn.XLOOKUP(D45,products!$A$2:$A$49,products!$D$2:$D$49,,0)</f>
        <v>2.5</v>
      </c>
      <c r="O45" s="6">
        <f>_xlfn.XLOOKUP(D45,products!$A$2:$A$49,products!$E$2:$E$49,,0)</f>
        <v>36.454999999999998</v>
      </c>
      <c r="P45" s="6">
        <f>O45*E45</f>
        <v>72.91</v>
      </c>
    </row>
    <row r="46" spans="1:16" x14ac:dyDescent="0.2">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_xlfn.XLOOKUP(Order_table[[#This Row],[Customer ID]],customers!$A$2:$A$1001,customers!$I$2:$I$1001,,0)</f>
        <v>Yes</v>
      </c>
      <c r="I46" s="2" t="str">
        <f>_xlfn.XLOOKUP(C46,customers!$A$2:$A$1001,customers!$G$2:$G$1001,,0)</f>
        <v>United States</v>
      </c>
      <c r="J46" s="2" t="str">
        <f t="shared" si="0"/>
        <v>Excelsa</v>
      </c>
      <c r="K46" t="str">
        <f>_xlfn.XLOOKUP(D46,products!$A$2:$A$49,products!$B$2:$B$49,,0)</f>
        <v>Exc</v>
      </c>
      <c r="L46" t="str">
        <f t="shared" si="1"/>
        <v>Medium</v>
      </c>
      <c r="M46" t="str">
        <f>_xlfn.XLOOKUP(D46,products!$A$2:$A$49,products!$C$2:$C$49,,0)</f>
        <v>M</v>
      </c>
      <c r="N46" s="4">
        <f>_xlfn.XLOOKUP(D46,products!$A$2:$A$49,products!$D$2:$D$49,,0)</f>
        <v>0.5</v>
      </c>
      <c r="O46" s="6">
        <f>_xlfn.XLOOKUP(D46,products!$A$2:$A$49,products!$E$2:$E$49,,0)</f>
        <v>8.25</v>
      </c>
      <c r="P46" s="6">
        <f>O46*E46</f>
        <v>16.5</v>
      </c>
    </row>
    <row r="47" spans="1:16" x14ac:dyDescent="0.2">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_xlfn.XLOOKUP(Order_table[[#This Row],[Customer ID]],customers!$A$2:$A$1001,customers!$I$2:$I$1001,,0)</f>
        <v>No</v>
      </c>
      <c r="I47" s="2" t="str">
        <f>_xlfn.XLOOKUP(C47,customers!$A$2:$A$1001,customers!$G$2:$G$1001,,0)</f>
        <v>United States</v>
      </c>
      <c r="J47" s="2" t="str">
        <f t="shared" si="0"/>
        <v>Librica</v>
      </c>
      <c r="K47" t="str">
        <f>_xlfn.XLOOKUP(D47,products!$A$2:$A$49,products!$B$2:$B$49,,0)</f>
        <v>Lib</v>
      </c>
      <c r="L47" t="str">
        <f t="shared" si="1"/>
        <v>Dark</v>
      </c>
      <c r="M47" t="str">
        <f>_xlfn.XLOOKUP(D47,products!$A$2:$A$49,products!$C$2:$C$49,,0)</f>
        <v>D</v>
      </c>
      <c r="N47" s="4">
        <f>_xlfn.XLOOKUP(D47,products!$A$2:$A$49,products!$D$2:$D$49,,0)</f>
        <v>2.5</v>
      </c>
      <c r="O47" s="6">
        <f>_xlfn.XLOOKUP(D47,products!$A$2:$A$49,products!$E$2:$E$49,,0)</f>
        <v>29.784999999999997</v>
      </c>
      <c r="P47" s="6">
        <f>O47*E47</f>
        <v>178.70999999999998</v>
      </c>
    </row>
    <row r="48" spans="1:16" x14ac:dyDescent="0.2">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_xlfn.XLOOKUP(Order_table[[#This Row],[Customer ID]],customers!$A$2:$A$1001,customers!$I$2:$I$1001,,0)</f>
        <v>Yes</v>
      </c>
      <c r="I48" s="2" t="str">
        <f>_xlfn.XLOOKUP(C48,customers!$A$2:$A$1001,customers!$G$2:$G$1001,,0)</f>
        <v>United States</v>
      </c>
      <c r="J48" s="2" t="str">
        <f t="shared" si="0"/>
        <v>Excelsa</v>
      </c>
      <c r="K48" t="str">
        <f>_xlfn.XLOOKUP(D48,products!$A$2:$A$49,products!$B$2:$B$49,,0)</f>
        <v>Exc</v>
      </c>
      <c r="L48" t="str">
        <f t="shared" si="1"/>
        <v>Medium</v>
      </c>
      <c r="M48" t="str">
        <f>_xlfn.XLOOKUP(D48,products!$A$2:$A$49,products!$C$2:$C$49,,0)</f>
        <v>M</v>
      </c>
      <c r="N48" s="4">
        <f>_xlfn.XLOOKUP(D48,products!$A$2:$A$49,products!$D$2:$D$49,,0)</f>
        <v>2.5</v>
      </c>
      <c r="O48" s="6">
        <f>_xlfn.XLOOKUP(D48,products!$A$2:$A$49,products!$E$2:$E$49,,0)</f>
        <v>31.624999999999996</v>
      </c>
      <c r="P48" s="6">
        <f>O48*E48</f>
        <v>63.249999999999993</v>
      </c>
    </row>
    <row r="49" spans="1:16" x14ac:dyDescent="0.2">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_xlfn.XLOOKUP(Order_table[[#This Row],[Customer ID]],customers!$A$2:$A$1001,customers!$I$2:$I$1001,,0)</f>
        <v>Yes</v>
      </c>
      <c r="I49" s="2" t="str">
        <f>_xlfn.XLOOKUP(C49,customers!$A$2:$A$1001,customers!$G$2:$G$1001,,0)</f>
        <v>United States</v>
      </c>
      <c r="J49" s="2" t="str">
        <f t="shared" si="0"/>
        <v>Arabica</v>
      </c>
      <c r="K49" t="str">
        <f>_xlfn.XLOOKUP(D49,products!$A$2:$A$49,products!$B$2:$B$49,,0)</f>
        <v>Ara</v>
      </c>
      <c r="L49" t="str">
        <f t="shared" si="1"/>
        <v>Large</v>
      </c>
      <c r="M49" t="str">
        <f>_xlfn.XLOOKUP(D49,products!$A$2:$A$49,products!$C$2:$C$49,,0)</f>
        <v>L</v>
      </c>
      <c r="N49" s="4">
        <f>_xlfn.XLOOKUP(D49,products!$A$2:$A$49,products!$D$2:$D$49,,0)</f>
        <v>0.2</v>
      </c>
      <c r="O49" s="6">
        <f>_xlfn.XLOOKUP(D49,products!$A$2:$A$49,products!$E$2:$E$49,,0)</f>
        <v>3.8849999999999998</v>
      </c>
      <c r="P49" s="6">
        <f>O49*E49</f>
        <v>7.77</v>
      </c>
    </row>
    <row r="50" spans="1:16" x14ac:dyDescent="0.2">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_xlfn.XLOOKUP(Order_table[[#This Row],[Customer ID]],customers!$A$2:$A$1001,customers!$I$2:$I$1001,,0)</f>
        <v>No</v>
      </c>
      <c r="I50" s="2" t="str">
        <f>_xlfn.XLOOKUP(C50,customers!$A$2:$A$1001,customers!$G$2:$G$1001,,0)</f>
        <v>United States</v>
      </c>
      <c r="J50" s="2" t="str">
        <f t="shared" si="0"/>
        <v>Arabica</v>
      </c>
      <c r="K50" t="str">
        <f>_xlfn.XLOOKUP(D50,products!$A$2:$A$49,products!$B$2:$B$49,,0)</f>
        <v>Ara</v>
      </c>
      <c r="L50" t="str">
        <f t="shared" si="1"/>
        <v>Dark</v>
      </c>
      <c r="M50" t="str">
        <f>_xlfn.XLOOKUP(D50,products!$A$2:$A$49,products!$C$2:$C$49,,0)</f>
        <v>D</v>
      </c>
      <c r="N50" s="4">
        <f>_xlfn.XLOOKUP(D50,products!$A$2:$A$49,products!$D$2:$D$49,,0)</f>
        <v>2.5</v>
      </c>
      <c r="O50" s="6">
        <f>_xlfn.XLOOKUP(D50,products!$A$2:$A$49,products!$E$2:$E$49,,0)</f>
        <v>22.884999999999998</v>
      </c>
      <c r="P50" s="6">
        <f>O50*E50</f>
        <v>91.539999999999992</v>
      </c>
    </row>
    <row r="51" spans="1:16" x14ac:dyDescent="0.2">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_xlfn.XLOOKUP(Order_table[[#This Row],[Customer ID]],customers!$A$2:$A$1001,customers!$I$2:$I$1001,,0)</f>
        <v>No</v>
      </c>
      <c r="I51" s="2" t="str">
        <f>_xlfn.XLOOKUP(C51,customers!$A$2:$A$1001,customers!$G$2:$G$1001,,0)</f>
        <v>United States</v>
      </c>
      <c r="J51" s="2" t="str">
        <f t="shared" si="0"/>
        <v>Arabica</v>
      </c>
      <c r="K51" t="str">
        <f>_xlfn.XLOOKUP(D51,products!$A$2:$A$49,products!$B$2:$B$49,,0)</f>
        <v>Ara</v>
      </c>
      <c r="L51" t="str">
        <f t="shared" si="1"/>
        <v>Large</v>
      </c>
      <c r="M51" t="str">
        <f>_xlfn.XLOOKUP(D51,products!$A$2:$A$49,products!$C$2:$C$49,,0)</f>
        <v>L</v>
      </c>
      <c r="N51" s="4">
        <f>_xlfn.XLOOKUP(D51,products!$A$2:$A$49,products!$D$2:$D$49,,0)</f>
        <v>1</v>
      </c>
      <c r="O51" s="6">
        <f>_xlfn.XLOOKUP(D51,products!$A$2:$A$49,products!$E$2:$E$49,,0)</f>
        <v>12.95</v>
      </c>
      <c r="P51" s="6">
        <f>O51*E51</f>
        <v>38.849999999999994</v>
      </c>
    </row>
    <row r="52" spans="1:16" x14ac:dyDescent="0.2">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_xlfn.XLOOKUP(Order_table[[#This Row],[Customer ID]],customers!$A$2:$A$1001,customers!$I$2:$I$1001,,0)</f>
        <v>No</v>
      </c>
      <c r="I52" s="2" t="str">
        <f>_xlfn.XLOOKUP(C52,customers!$A$2:$A$1001,customers!$G$2:$G$1001,,0)</f>
        <v>United States</v>
      </c>
      <c r="J52" s="2" t="str">
        <f t="shared" si="0"/>
        <v>Librica</v>
      </c>
      <c r="K52" t="str">
        <f>_xlfn.XLOOKUP(D52,products!$A$2:$A$49,products!$B$2:$B$49,,0)</f>
        <v>Lib</v>
      </c>
      <c r="L52" t="str">
        <f t="shared" si="1"/>
        <v>Dark</v>
      </c>
      <c r="M52" t="str">
        <f>_xlfn.XLOOKUP(D52,products!$A$2:$A$49,products!$C$2:$C$49,,0)</f>
        <v>D</v>
      </c>
      <c r="N52" s="4">
        <f>_xlfn.XLOOKUP(D52,products!$A$2:$A$49,products!$D$2:$D$49,,0)</f>
        <v>0.5</v>
      </c>
      <c r="O52" s="6">
        <f>_xlfn.XLOOKUP(D52,products!$A$2:$A$49,products!$E$2:$E$49,,0)</f>
        <v>7.77</v>
      </c>
      <c r="P52" s="6">
        <f>O52*E52</f>
        <v>15.54</v>
      </c>
    </row>
    <row r="53" spans="1:16" x14ac:dyDescent="0.2">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_xlfn.XLOOKUP(Order_table[[#This Row],[Customer ID]],customers!$A$2:$A$1001,customers!$I$2:$I$1001,,0)</f>
        <v>Yes</v>
      </c>
      <c r="I53" s="2" t="str">
        <f>_xlfn.XLOOKUP(C53,customers!$A$2:$A$1001,customers!$G$2:$G$1001,,0)</f>
        <v>Ireland</v>
      </c>
      <c r="J53" s="2" t="str">
        <f t="shared" si="0"/>
        <v>Librica</v>
      </c>
      <c r="K53" t="str">
        <f>_xlfn.XLOOKUP(D53,products!$A$2:$A$49,products!$B$2:$B$49,,0)</f>
        <v>Lib</v>
      </c>
      <c r="L53" t="str">
        <f t="shared" si="1"/>
        <v>Large</v>
      </c>
      <c r="M53" t="str">
        <f>_xlfn.XLOOKUP(D53,products!$A$2:$A$49,products!$C$2:$C$49,,0)</f>
        <v>L</v>
      </c>
      <c r="N53" s="4">
        <f>_xlfn.XLOOKUP(D53,products!$A$2:$A$49,products!$D$2:$D$49,,0)</f>
        <v>2.5</v>
      </c>
      <c r="O53" s="6">
        <f>_xlfn.XLOOKUP(D53,products!$A$2:$A$49,products!$E$2:$E$49,,0)</f>
        <v>36.454999999999998</v>
      </c>
      <c r="P53" s="6">
        <f>O53*E53</f>
        <v>145.82</v>
      </c>
    </row>
    <row r="54" spans="1:16" x14ac:dyDescent="0.2">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_xlfn.XLOOKUP(Order_table[[#This Row],[Customer ID]],customers!$A$2:$A$1001,customers!$I$2:$I$1001,,0)</f>
        <v>No</v>
      </c>
      <c r="I54" s="2" t="str">
        <f>_xlfn.XLOOKUP(C54,customers!$A$2:$A$1001,customers!$G$2:$G$1001,,0)</f>
        <v>United Kingdom</v>
      </c>
      <c r="J54" s="2" t="str">
        <f t="shared" si="0"/>
        <v>Robusta</v>
      </c>
      <c r="K54" t="str">
        <f>_xlfn.XLOOKUP(D54,products!$A$2:$A$49,products!$B$2:$B$49,,0)</f>
        <v>Rob</v>
      </c>
      <c r="L54" t="str">
        <f t="shared" si="1"/>
        <v>Medium</v>
      </c>
      <c r="M54" t="str">
        <f>_xlfn.XLOOKUP(D54,products!$A$2:$A$49,products!$C$2:$C$49,,0)</f>
        <v>M</v>
      </c>
      <c r="N54" s="4">
        <f>_xlfn.XLOOKUP(D54,products!$A$2:$A$49,products!$D$2:$D$49,,0)</f>
        <v>0.5</v>
      </c>
      <c r="O54" s="6">
        <f>_xlfn.XLOOKUP(D54,products!$A$2:$A$49,products!$E$2:$E$49,,0)</f>
        <v>5.97</v>
      </c>
      <c r="P54" s="6">
        <f>O54*E54</f>
        <v>29.849999999999998</v>
      </c>
    </row>
    <row r="55" spans="1:16" x14ac:dyDescent="0.2">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_xlfn.XLOOKUP(Order_table[[#This Row],[Customer ID]],customers!$A$2:$A$1001,customers!$I$2:$I$1001,,0)</f>
        <v>No</v>
      </c>
      <c r="I55" s="2" t="str">
        <f>_xlfn.XLOOKUP(C55,customers!$A$2:$A$1001,customers!$G$2:$G$1001,,0)</f>
        <v>United Kingdom</v>
      </c>
      <c r="J55" s="2" t="str">
        <f t="shared" si="0"/>
        <v>Librica</v>
      </c>
      <c r="K55" t="str">
        <f>_xlfn.XLOOKUP(D55,products!$A$2:$A$49,products!$B$2:$B$49,,0)</f>
        <v>Lib</v>
      </c>
      <c r="L55" t="str">
        <f t="shared" si="1"/>
        <v>Large</v>
      </c>
      <c r="M55" t="str">
        <f>_xlfn.XLOOKUP(D55,products!$A$2:$A$49,products!$C$2:$C$49,,0)</f>
        <v>L</v>
      </c>
      <c r="N55" s="4">
        <f>_xlfn.XLOOKUP(D55,products!$A$2:$A$49,products!$D$2:$D$49,,0)</f>
        <v>2.5</v>
      </c>
      <c r="O55" s="6">
        <f>_xlfn.XLOOKUP(D55,products!$A$2:$A$49,products!$E$2:$E$49,,0)</f>
        <v>36.454999999999998</v>
      </c>
      <c r="P55" s="6">
        <f>O55*E55</f>
        <v>72.91</v>
      </c>
    </row>
    <row r="56" spans="1:16" x14ac:dyDescent="0.2">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_xlfn.XLOOKUP(Order_table[[#This Row],[Customer ID]],customers!$A$2:$A$1001,customers!$I$2:$I$1001,,0)</f>
        <v>No</v>
      </c>
      <c r="I56" s="2" t="str">
        <f>_xlfn.XLOOKUP(C56,customers!$A$2:$A$1001,customers!$G$2:$G$1001,,0)</f>
        <v>United States</v>
      </c>
      <c r="J56" s="2" t="str">
        <f t="shared" si="0"/>
        <v>Librica</v>
      </c>
      <c r="K56" t="str">
        <f>_xlfn.XLOOKUP(D56,products!$A$2:$A$49,products!$B$2:$B$49,,0)</f>
        <v>Lib</v>
      </c>
      <c r="L56" t="str">
        <f t="shared" si="1"/>
        <v>Medium</v>
      </c>
      <c r="M56" t="str">
        <f>_xlfn.XLOOKUP(D56,products!$A$2:$A$49,products!$C$2:$C$49,,0)</f>
        <v>M</v>
      </c>
      <c r="N56" s="4">
        <f>_xlfn.XLOOKUP(D56,products!$A$2:$A$49,products!$D$2:$D$49,,0)</f>
        <v>1</v>
      </c>
      <c r="O56" s="6">
        <f>_xlfn.XLOOKUP(D56,products!$A$2:$A$49,products!$E$2:$E$49,,0)</f>
        <v>14.55</v>
      </c>
      <c r="P56" s="6">
        <f>O56*E56</f>
        <v>72.75</v>
      </c>
    </row>
    <row r="57" spans="1:16" x14ac:dyDescent="0.2">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_xlfn.XLOOKUP(Order_table[[#This Row],[Customer ID]],customers!$A$2:$A$1001,customers!$I$2:$I$1001,,0)</f>
        <v>No</v>
      </c>
      <c r="I57" s="2" t="str">
        <f>_xlfn.XLOOKUP(C57,customers!$A$2:$A$1001,customers!$G$2:$G$1001,,0)</f>
        <v>United States</v>
      </c>
      <c r="J57" s="2" t="str">
        <f t="shared" si="0"/>
        <v>Librica</v>
      </c>
      <c r="K57" t="str">
        <f>_xlfn.XLOOKUP(D57,products!$A$2:$A$49,products!$B$2:$B$49,,0)</f>
        <v>Lib</v>
      </c>
      <c r="L57" t="str">
        <f t="shared" si="1"/>
        <v>Large</v>
      </c>
      <c r="M57" t="str">
        <f>_xlfn.XLOOKUP(D57,products!$A$2:$A$49,products!$C$2:$C$49,,0)</f>
        <v>L</v>
      </c>
      <c r="N57" s="4">
        <f>_xlfn.XLOOKUP(D57,products!$A$2:$A$49,products!$D$2:$D$49,,0)</f>
        <v>1</v>
      </c>
      <c r="O57" s="6">
        <f>_xlfn.XLOOKUP(D57,products!$A$2:$A$49,products!$E$2:$E$49,,0)</f>
        <v>15.85</v>
      </c>
      <c r="P57" s="6">
        <f>O57*E57</f>
        <v>47.55</v>
      </c>
    </row>
    <row r="58" spans="1:16" x14ac:dyDescent="0.2">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_xlfn.XLOOKUP(Order_table[[#This Row],[Customer ID]],customers!$A$2:$A$1001,customers!$I$2:$I$1001,,0)</f>
        <v>Yes</v>
      </c>
      <c r="I58" s="2" t="str">
        <f>_xlfn.XLOOKUP(C58,customers!$A$2:$A$1001,customers!$G$2:$G$1001,,0)</f>
        <v>United States</v>
      </c>
      <c r="J58" s="2" t="str">
        <f t="shared" si="0"/>
        <v>Excelsa</v>
      </c>
      <c r="K58" t="str">
        <f>_xlfn.XLOOKUP(D58,products!$A$2:$A$49,products!$B$2:$B$49,,0)</f>
        <v>Exc</v>
      </c>
      <c r="L58" t="str">
        <f t="shared" si="1"/>
        <v>Dark</v>
      </c>
      <c r="M58" t="str">
        <f>_xlfn.XLOOKUP(D58,products!$A$2:$A$49,products!$C$2:$C$49,,0)</f>
        <v>D</v>
      </c>
      <c r="N58" s="4">
        <f>_xlfn.XLOOKUP(D58,products!$A$2:$A$49,products!$D$2:$D$49,,0)</f>
        <v>0.2</v>
      </c>
      <c r="O58" s="6">
        <f>_xlfn.XLOOKUP(D58,products!$A$2:$A$49,products!$E$2:$E$49,,0)</f>
        <v>3.645</v>
      </c>
      <c r="P58" s="6">
        <f>O58*E58</f>
        <v>10.935</v>
      </c>
    </row>
    <row r="59" spans="1:16" x14ac:dyDescent="0.2">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_xlfn.XLOOKUP(Order_table[[#This Row],[Customer ID]],customers!$A$2:$A$1001,customers!$I$2:$I$1001,,0)</f>
        <v>No</v>
      </c>
      <c r="I59" s="2" t="str">
        <f>_xlfn.XLOOKUP(C59,customers!$A$2:$A$1001,customers!$G$2:$G$1001,,0)</f>
        <v>United States</v>
      </c>
      <c r="J59" s="2" t="str">
        <f t="shared" si="0"/>
        <v>Excelsa</v>
      </c>
      <c r="K59" t="str">
        <f>_xlfn.XLOOKUP(D59,products!$A$2:$A$49,products!$B$2:$B$49,,0)</f>
        <v>Exc</v>
      </c>
      <c r="L59" t="str">
        <f t="shared" si="1"/>
        <v>Large</v>
      </c>
      <c r="M59" t="str">
        <f>_xlfn.XLOOKUP(D59,products!$A$2:$A$49,products!$C$2:$C$49,,0)</f>
        <v>L</v>
      </c>
      <c r="N59" s="4">
        <f>_xlfn.XLOOKUP(D59,products!$A$2:$A$49,products!$D$2:$D$49,,0)</f>
        <v>1</v>
      </c>
      <c r="O59" s="6">
        <f>_xlfn.XLOOKUP(D59,products!$A$2:$A$49,products!$E$2:$E$49,,0)</f>
        <v>14.85</v>
      </c>
      <c r="P59" s="6">
        <f>O59*E59</f>
        <v>59.4</v>
      </c>
    </row>
    <row r="60" spans="1:16" x14ac:dyDescent="0.2">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_xlfn.XLOOKUP(Order_table[[#This Row],[Customer ID]],customers!$A$2:$A$1001,customers!$I$2:$I$1001,,0)</f>
        <v>Yes</v>
      </c>
      <c r="I60" s="2" t="str">
        <f>_xlfn.XLOOKUP(C60,customers!$A$2:$A$1001,customers!$G$2:$G$1001,,0)</f>
        <v>United States</v>
      </c>
      <c r="J60" s="2" t="str">
        <f t="shared" si="0"/>
        <v>Librica</v>
      </c>
      <c r="K60" t="str">
        <f>_xlfn.XLOOKUP(D60,products!$A$2:$A$49,products!$B$2:$B$49,,0)</f>
        <v>Lib</v>
      </c>
      <c r="L60" t="str">
        <f t="shared" si="1"/>
        <v>Dark</v>
      </c>
      <c r="M60" t="str">
        <f>_xlfn.XLOOKUP(D60,products!$A$2:$A$49,products!$C$2:$C$49,,0)</f>
        <v>D</v>
      </c>
      <c r="N60" s="4">
        <f>_xlfn.XLOOKUP(D60,products!$A$2:$A$49,products!$D$2:$D$49,,0)</f>
        <v>2.5</v>
      </c>
      <c r="O60" s="6">
        <f>_xlfn.XLOOKUP(D60,products!$A$2:$A$49,products!$E$2:$E$49,,0)</f>
        <v>29.784999999999997</v>
      </c>
      <c r="P60" s="6">
        <f>O60*E60</f>
        <v>89.35499999999999</v>
      </c>
    </row>
    <row r="61" spans="1:16" x14ac:dyDescent="0.2">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_xlfn.XLOOKUP(Order_table[[#This Row],[Customer ID]],customers!$A$2:$A$1001,customers!$I$2:$I$1001,,0)</f>
        <v>Yes</v>
      </c>
      <c r="I61" s="2" t="str">
        <f>_xlfn.XLOOKUP(C61,customers!$A$2:$A$1001,customers!$G$2:$G$1001,,0)</f>
        <v>United States</v>
      </c>
      <c r="J61" s="2" t="str">
        <f t="shared" si="0"/>
        <v>Librica</v>
      </c>
      <c r="K61" t="str">
        <f>_xlfn.XLOOKUP(D61,products!$A$2:$A$49,products!$B$2:$B$49,,0)</f>
        <v>Lib</v>
      </c>
      <c r="L61" t="str">
        <f t="shared" si="1"/>
        <v>Medium</v>
      </c>
      <c r="M61" t="str">
        <f>_xlfn.XLOOKUP(D61,products!$A$2:$A$49,products!$C$2:$C$49,,0)</f>
        <v>M</v>
      </c>
      <c r="N61" s="4">
        <f>_xlfn.XLOOKUP(D61,products!$A$2:$A$49,products!$D$2:$D$49,,0)</f>
        <v>0.5</v>
      </c>
      <c r="O61" s="6">
        <f>_xlfn.XLOOKUP(D61,products!$A$2:$A$49,products!$E$2:$E$49,,0)</f>
        <v>8.73</v>
      </c>
      <c r="P61" s="6">
        <f>O61*E61</f>
        <v>26.19</v>
      </c>
    </row>
    <row r="62" spans="1:16" x14ac:dyDescent="0.2">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_xlfn.XLOOKUP(Order_table[[#This Row],[Customer ID]],customers!$A$2:$A$1001,customers!$I$2:$I$1001,,0)</f>
        <v>No</v>
      </c>
      <c r="I62" s="2" t="str">
        <f>_xlfn.XLOOKUP(C62,customers!$A$2:$A$1001,customers!$G$2:$G$1001,,0)</f>
        <v>United States</v>
      </c>
      <c r="J62" s="2" t="str">
        <f t="shared" si="0"/>
        <v>Arabica</v>
      </c>
      <c r="K62" t="str">
        <f>_xlfn.XLOOKUP(D62,products!$A$2:$A$49,products!$B$2:$B$49,,0)</f>
        <v>Ara</v>
      </c>
      <c r="L62" t="str">
        <f t="shared" si="1"/>
        <v>Dark</v>
      </c>
      <c r="M62" t="str">
        <f>_xlfn.XLOOKUP(D62,products!$A$2:$A$49,products!$C$2:$C$49,,0)</f>
        <v>D</v>
      </c>
      <c r="N62" s="4">
        <f>_xlfn.XLOOKUP(D62,products!$A$2:$A$49,products!$D$2:$D$49,,0)</f>
        <v>2.5</v>
      </c>
      <c r="O62" s="6">
        <f>_xlfn.XLOOKUP(D62,products!$A$2:$A$49,products!$E$2:$E$49,,0)</f>
        <v>22.884999999999998</v>
      </c>
      <c r="P62" s="6">
        <f>O62*E62</f>
        <v>114.42499999999998</v>
      </c>
    </row>
    <row r="63" spans="1:16" x14ac:dyDescent="0.2">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_xlfn.XLOOKUP(Order_table[[#This Row],[Customer ID]],customers!$A$2:$A$1001,customers!$I$2:$I$1001,,0)</f>
        <v>Yes</v>
      </c>
      <c r="I63" s="2" t="str">
        <f>_xlfn.XLOOKUP(C63,customers!$A$2:$A$1001,customers!$G$2:$G$1001,,0)</f>
        <v>United Kingdom</v>
      </c>
      <c r="J63" s="2" t="str">
        <f t="shared" si="0"/>
        <v>Robusta</v>
      </c>
      <c r="K63" t="str">
        <f>_xlfn.XLOOKUP(D63,products!$A$2:$A$49,products!$B$2:$B$49,,0)</f>
        <v>Rob</v>
      </c>
      <c r="L63" t="str">
        <f t="shared" si="1"/>
        <v>Dark</v>
      </c>
      <c r="M63" t="str">
        <f>_xlfn.XLOOKUP(D63,products!$A$2:$A$49,products!$C$2:$C$49,,0)</f>
        <v>D</v>
      </c>
      <c r="N63" s="4">
        <f>_xlfn.XLOOKUP(D63,products!$A$2:$A$49,products!$D$2:$D$49,,0)</f>
        <v>0.5</v>
      </c>
      <c r="O63" s="6">
        <f>_xlfn.XLOOKUP(D63,products!$A$2:$A$49,products!$E$2:$E$49,,0)</f>
        <v>5.3699999999999992</v>
      </c>
      <c r="P63" s="6">
        <f>O63*E63</f>
        <v>26.849999999999994</v>
      </c>
    </row>
    <row r="64" spans="1:16" x14ac:dyDescent="0.2">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_xlfn.XLOOKUP(Order_table[[#This Row],[Customer ID]],customers!$A$2:$A$1001,customers!$I$2:$I$1001,,0)</f>
        <v>Yes</v>
      </c>
      <c r="I64" s="2" t="str">
        <f>_xlfn.XLOOKUP(C64,customers!$A$2:$A$1001,customers!$G$2:$G$1001,,0)</f>
        <v>United States</v>
      </c>
      <c r="J64" s="2" t="str">
        <f t="shared" si="0"/>
        <v>Librica</v>
      </c>
      <c r="K64" t="str">
        <f>_xlfn.XLOOKUP(D64,products!$A$2:$A$49,products!$B$2:$B$49,,0)</f>
        <v>Lib</v>
      </c>
      <c r="L64" t="str">
        <f t="shared" si="1"/>
        <v>Large</v>
      </c>
      <c r="M64" t="str">
        <f>_xlfn.XLOOKUP(D64,products!$A$2:$A$49,products!$C$2:$C$49,,0)</f>
        <v>L</v>
      </c>
      <c r="N64" s="4">
        <f>_xlfn.XLOOKUP(D64,products!$A$2:$A$49,products!$D$2:$D$49,,0)</f>
        <v>0.2</v>
      </c>
      <c r="O64" s="6">
        <f>_xlfn.XLOOKUP(D64,products!$A$2:$A$49,products!$E$2:$E$49,,0)</f>
        <v>4.7549999999999999</v>
      </c>
      <c r="P64" s="6">
        <f>O64*E64</f>
        <v>23.774999999999999</v>
      </c>
    </row>
    <row r="65" spans="1:16" x14ac:dyDescent="0.2">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_xlfn.XLOOKUP(Order_table[[#This Row],[Customer ID]],customers!$A$2:$A$1001,customers!$I$2:$I$1001,,0)</f>
        <v>No</v>
      </c>
      <c r="I65" s="2" t="str">
        <f>_xlfn.XLOOKUP(C65,customers!$A$2:$A$1001,customers!$G$2:$G$1001,,0)</f>
        <v>United States</v>
      </c>
      <c r="J65" s="2" t="str">
        <f t="shared" si="0"/>
        <v>Arabica</v>
      </c>
      <c r="K65" t="str">
        <f>_xlfn.XLOOKUP(D65,products!$A$2:$A$49,products!$B$2:$B$49,,0)</f>
        <v>Ara</v>
      </c>
      <c r="L65" t="str">
        <f t="shared" si="1"/>
        <v>Medium</v>
      </c>
      <c r="M65" t="str">
        <f>_xlfn.XLOOKUP(D65,products!$A$2:$A$49,products!$C$2:$C$49,,0)</f>
        <v>M</v>
      </c>
      <c r="N65" s="4">
        <f>_xlfn.XLOOKUP(D65,products!$A$2:$A$49,products!$D$2:$D$49,,0)</f>
        <v>0.5</v>
      </c>
      <c r="O65" s="6">
        <f>_xlfn.XLOOKUP(D65,products!$A$2:$A$49,products!$E$2:$E$49,,0)</f>
        <v>6.75</v>
      </c>
      <c r="P65" s="6">
        <f>O65*E65</f>
        <v>6.75</v>
      </c>
    </row>
    <row r="66" spans="1:16" x14ac:dyDescent="0.2">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_xlfn.XLOOKUP(Order_table[[#This Row],[Customer ID]],customers!$A$2:$A$1001,customers!$I$2:$I$1001,,0)</f>
        <v>Yes</v>
      </c>
      <c r="I66" s="2" t="str">
        <f>_xlfn.XLOOKUP(C66,customers!$A$2:$A$1001,customers!$G$2:$G$1001,,0)</f>
        <v>United States</v>
      </c>
      <c r="J66" s="2" t="str">
        <f t="shared" si="0"/>
        <v>Robusta</v>
      </c>
      <c r="K66" t="str">
        <f>_xlfn.XLOOKUP(D66,products!$A$2:$A$49,products!$B$2:$B$49,,0)</f>
        <v>Rob</v>
      </c>
      <c r="L66" t="str">
        <f t="shared" si="1"/>
        <v>Medium</v>
      </c>
      <c r="M66" t="str">
        <f>_xlfn.XLOOKUP(D66,products!$A$2:$A$49,products!$C$2:$C$49,,0)</f>
        <v>M</v>
      </c>
      <c r="N66" s="4">
        <f>_xlfn.XLOOKUP(D66,products!$A$2:$A$49,products!$D$2:$D$49,,0)</f>
        <v>0.5</v>
      </c>
      <c r="O66" s="6">
        <f>_xlfn.XLOOKUP(D66,products!$A$2:$A$49,products!$E$2:$E$49,,0)</f>
        <v>5.97</v>
      </c>
      <c r="P66" s="6">
        <f>O66*E66</f>
        <v>35.82</v>
      </c>
    </row>
    <row r="67" spans="1:16" x14ac:dyDescent="0.2">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_xlfn.XLOOKUP(Order_table[[#This Row],[Customer ID]],customers!$A$2:$A$1001,customers!$I$2:$I$1001,,0)</f>
        <v>Yes</v>
      </c>
      <c r="I67" s="2" t="str">
        <f>_xlfn.XLOOKUP(C67,customers!$A$2:$A$1001,customers!$G$2:$G$1001,,0)</f>
        <v>United States</v>
      </c>
      <c r="J67" s="2" t="str">
        <f t="shared" ref="J67:J130" si="2">IF(K67="Rob","Robusta",IF(K67="Lib","Librica",IF(K67="Exc","Excelsa",IF(K67="Ara","Arabica",""))))</f>
        <v>Robusta</v>
      </c>
      <c r="K67" t="str">
        <f>_xlfn.XLOOKUP(D67,products!$A$2:$A$49,products!$B$2:$B$49,,0)</f>
        <v>Rob</v>
      </c>
      <c r="L67" t="str">
        <f t="shared" ref="L67:L130" si="3">IF(M67="M","Medium",IF(M67="L","Large",IF(M67="D","Dark","")))</f>
        <v>Dark</v>
      </c>
      <c r="M67" t="str">
        <f>_xlfn.XLOOKUP(D67,products!$A$2:$A$49,products!$C$2:$C$49,,0)</f>
        <v>D</v>
      </c>
      <c r="N67" s="4">
        <f>_xlfn.XLOOKUP(D67,products!$A$2:$A$49,products!$D$2:$D$49,,0)</f>
        <v>2.5</v>
      </c>
      <c r="O67" s="6">
        <f>_xlfn.XLOOKUP(D67,products!$A$2:$A$49,products!$E$2:$E$49,,0)</f>
        <v>20.584999999999997</v>
      </c>
      <c r="P67" s="6">
        <f>O67*E67</f>
        <v>82.339999999999989</v>
      </c>
    </row>
    <row r="68" spans="1:16" x14ac:dyDescent="0.2">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_xlfn.XLOOKUP(Order_table[[#This Row],[Customer ID]],customers!$A$2:$A$1001,customers!$I$2:$I$1001,,0)</f>
        <v>Yes</v>
      </c>
      <c r="I68" s="2" t="str">
        <f>_xlfn.XLOOKUP(C68,customers!$A$2:$A$1001,customers!$G$2:$G$1001,,0)</f>
        <v>United States</v>
      </c>
      <c r="J68" s="2" t="str">
        <f t="shared" si="2"/>
        <v>Robusta</v>
      </c>
      <c r="K68" t="str">
        <f>_xlfn.XLOOKUP(D68,products!$A$2:$A$49,products!$B$2:$B$49,,0)</f>
        <v>Rob</v>
      </c>
      <c r="L68" t="str">
        <f t="shared" si="3"/>
        <v>Large</v>
      </c>
      <c r="M68" t="str">
        <f>_xlfn.XLOOKUP(D68,products!$A$2:$A$49,products!$C$2:$C$49,,0)</f>
        <v>L</v>
      </c>
      <c r="N68" s="4">
        <f>_xlfn.XLOOKUP(D68,products!$A$2:$A$49,products!$D$2:$D$49,,0)</f>
        <v>0.5</v>
      </c>
      <c r="O68" s="6">
        <f>_xlfn.XLOOKUP(D68,products!$A$2:$A$49,products!$E$2:$E$49,,0)</f>
        <v>7.169999999999999</v>
      </c>
      <c r="P68" s="6">
        <f>O68*E68</f>
        <v>7.169999999999999</v>
      </c>
    </row>
    <row r="69" spans="1:16" x14ac:dyDescent="0.2">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_xlfn.XLOOKUP(Order_table[[#This Row],[Customer ID]],customers!$A$2:$A$1001,customers!$I$2:$I$1001,,0)</f>
        <v>No</v>
      </c>
      <c r="I69" s="2" t="str">
        <f>_xlfn.XLOOKUP(C69,customers!$A$2:$A$1001,customers!$G$2:$G$1001,,0)</f>
        <v>United States</v>
      </c>
      <c r="J69" s="2" t="str">
        <f t="shared" si="2"/>
        <v>Librica</v>
      </c>
      <c r="K69" t="str">
        <f>_xlfn.XLOOKUP(D69,products!$A$2:$A$49,products!$B$2:$B$49,,0)</f>
        <v>Lib</v>
      </c>
      <c r="L69" t="str">
        <f t="shared" si="3"/>
        <v>Large</v>
      </c>
      <c r="M69" t="str">
        <f>_xlfn.XLOOKUP(D69,products!$A$2:$A$49,products!$C$2:$C$49,,0)</f>
        <v>L</v>
      </c>
      <c r="N69" s="4">
        <f>_xlfn.XLOOKUP(D69,products!$A$2:$A$49,products!$D$2:$D$49,,0)</f>
        <v>0.2</v>
      </c>
      <c r="O69" s="6">
        <f>_xlfn.XLOOKUP(D69,products!$A$2:$A$49,products!$E$2:$E$49,,0)</f>
        <v>4.7549999999999999</v>
      </c>
      <c r="P69" s="6">
        <f>O69*E69</f>
        <v>9.51</v>
      </c>
    </row>
    <row r="70" spans="1:16" x14ac:dyDescent="0.2">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_xlfn.XLOOKUP(Order_table[[#This Row],[Customer ID]],customers!$A$2:$A$1001,customers!$I$2:$I$1001,,0)</f>
        <v>No</v>
      </c>
      <c r="I70" s="2" t="str">
        <f>_xlfn.XLOOKUP(C70,customers!$A$2:$A$1001,customers!$G$2:$G$1001,,0)</f>
        <v>United States</v>
      </c>
      <c r="J70" s="2" t="str">
        <f t="shared" si="2"/>
        <v>Robusta</v>
      </c>
      <c r="K70" t="str">
        <f>_xlfn.XLOOKUP(D70,products!$A$2:$A$49,products!$B$2:$B$49,,0)</f>
        <v>Rob</v>
      </c>
      <c r="L70" t="str">
        <f t="shared" si="3"/>
        <v>Medium</v>
      </c>
      <c r="M70" t="str">
        <f>_xlfn.XLOOKUP(D70,products!$A$2:$A$49,products!$C$2:$C$49,,0)</f>
        <v>M</v>
      </c>
      <c r="N70" s="4">
        <f>_xlfn.XLOOKUP(D70,products!$A$2:$A$49,products!$D$2:$D$49,,0)</f>
        <v>0.2</v>
      </c>
      <c r="O70" s="6">
        <f>_xlfn.XLOOKUP(D70,products!$A$2:$A$49,products!$E$2:$E$49,,0)</f>
        <v>2.9849999999999999</v>
      </c>
      <c r="P70" s="6">
        <f>O70*E70</f>
        <v>2.9849999999999999</v>
      </c>
    </row>
    <row r="71" spans="1:16" x14ac:dyDescent="0.2">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_xlfn.XLOOKUP(Order_table[[#This Row],[Customer ID]],customers!$A$2:$A$1001,customers!$I$2:$I$1001,,0)</f>
        <v>Yes</v>
      </c>
      <c r="I71" s="2" t="str">
        <f>_xlfn.XLOOKUP(C71,customers!$A$2:$A$1001,customers!$G$2:$G$1001,,0)</f>
        <v>United Kingdom</v>
      </c>
      <c r="J71" s="2" t="str">
        <f t="shared" si="2"/>
        <v>Robusta</v>
      </c>
      <c r="K71" t="str">
        <f>_xlfn.XLOOKUP(D71,products!$A$2:$A$49,products!$B$2:$B$49,,0)</f>
        <v>Rob</v>
      </c>
      <c r="L71" t="str">
        <f t="shared" si="3"/>
        <v>Medium</v>
      </c>
      <c r="M71" t="str">
        <f>_xlfn.XLOOKUP(D71,products!$A$2:$A$49,products!$C$2:$C$49,,0)</f>
        <v>M</v>
      </c>
      <c r="N71" s="4">
        <f>_xlfn.XLOOKUP(D71,products!$A$2:$A$49,products!$D$2:$D$49,,0)</f>
        <v>1</v>
      </c>
      <c r="O71" s="6">
        <f>_xlfn.XLOOKUP(D71,products!$A$2:$A$49,products!$E$2:$E$49,,0)</f>
        <v>9.9499999999999993</v>
      </c>
      <c r="P71" s="6">
        <f>O71*E71</f>
        <v>59.699999999999996</v>
      </c>
    </row>
    <row r="72" spans="1:16" x14ac:dyDescent="0.2">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_xlfn.XLOOKUP(Order_table[[#This Row],[Customer ID]],customers!$A$2:$A$1001,customers!$I$2:$I$1001,,0)</f>
        <v>No</v>
      </c>
      <c r="I72" s="2" t="str">
        <f>_xlfn.XLOOKUP(C72,customers!$A$2:$A$1001,customers!$G$2:$G$1001,,0)</f>
        <v>United States</v>
      </c>
      <c r="J72" s="2" t="str">
        <f t="shared" si="2"/>
        <v>Excelsa</v>
      </c>
      <c r="K72" t="str">
        <f>_xlfn.XLOOKUP(D72,products!$A$2:$A$49,products!$B$2:$B$49,,0)</f>
        <v>Exc</v>
      </c>
      <c r="L72" t="str">
        <f t="shared" si="3"/>
        <v>Large</v>
      </c>
      <c r="M72" t="str">
        <f>_xlfn.XLOOKUP(D72,products!$A$2:$A$49,products!$C$2:$C$49,,0)</f>
        <v>L</v>
      </c>
      <c r="N72" s="4">
        <f>_xlfn.XLOOKUP(D72,products!$A$2:$A$49,products!$D$2:$D$49,,0)</f>
        <v>2.5</v>
      </c>
      <c r="O72" s="6">
        <f>_xlfn.XLOOKUP(D72,products!$A$2:$A$49,products!$E$2:$E$49,,0)</f>
        <v>34.154999999999994</v>
      </c>
      <c r="P72" s="6">
        <f>O72*E72</f>
        <v>136.61999999999998</v>
      </c>
    </row>
    <row r="73" spans="1:16" x14ac:dyDescent="0.2">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_xlfn.XLOOKUP(Order_table[[#This Row],[Customer ID]],customers!$A$2:$A$1001,customers!$I$2:$I$1001,,0)</f>
        <v>No</v>
      </c>
      <c r="I73" s="2" t="str">
        <f>_xlfn.XLOOKUP(C73,customers!$A$2:$A$1001,customers!$G$2:$G$1001,,0)</f>
        <v>Ireland</v>
      </c>
      <c r="J73" s="2" t="str">
        <f t="shared" si="2"/>
        <v>Librica</v>
      </c>
      <c r="K73" t="str">
        <f>_xlfn.XLOOKUP(D73,products!$A$2:$A$49,products!$B$2:$B$49,,0)</f>
        <v>Lib</v>
      </c>
      <c r="L73" t="str">
        <f t="shared" si="3"/>
        <v>Large</v>
      </c>
      <c r="M73" t="str">
        <f>_xlfn.XLOOKUP(D73,products!$A$2:$A$49,products!$C$2:$C$49,,0)</f>
        <v>L</v>
      </c>
      <c r="N73" s="4">
        <f>_xlfn.XLOOKUP(D73,products!$A$2:$A$49,products!$D$2:$D$49,,0)</f>
        <v>0.2</v>
      </c>
      <c r="O73" s="6">
        <f>_xlfn.XLOOKUP(D73,products!$A$2:$A$49,products!$E$2:$E$49,,0)</f>
        <v>4.7549999999999999</v>
      </c>
      <c r="P73" s="6">
        <f>O73*E73</f>
        <v>9.51</v>
      </c>
    </row>
    <row r="74" spans="1:16" x14ac:dyDescent="0.2">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_xlfn.XLOOKUP(Order_table[[#This Row],[Customer ID]],customers!$A$2:$A$1001,customers!$I$2:$I$1001,,0)</f>
        <v>No</v>
      </c>
      <c r="I74" s="2" t="str">
        <f>_xlfn.XLOOKUP(C74,customers!$A$2:$A$1001,customers!$G$2:$G$1001,,0)</f>
        <v>United States</v>
      </c>
      <c r="J74" s="2" t="str">
        <f t="shared" si="2"/>
        <v>Arabica</v>
      </c>
      <c r="K74" t="str">
        <f>_xlfn.XLOOKUP(D74,products!$A$2:$A$49,products!$B$2:$B$49,,0)</f>
        <v>Ara</v>
      </c>
      <c r="L74" t="str">
        <f t="shared" si="3"/>
        <v>Medium</v>
      </c>
      <c r="M74" t="str">
        <f>_xlfn.XLOOKUP(D74,products!$A$2:$A$49,products!$C$2:$C$49,,0)</f>
        <v>M</v>
      </c>
      <c r="N74" s="4">
        <f>_xlfn.XLOOKUP(D74,products!$A$2:$A$49,products!$D$2:$D$49,,0)</f>
        <v>2.5</v>
      </c>
      <c r="O74" s="6">
        <f>_xlfn.XLOOKUP(D74,products!$A$2:$A$49,products!$E$2:$E$49,,0)</f>
        <v>25.874999999999996</v>
      </c>
      <c r="P74" s="6">
        <f>O74*E74</f>
        <v>77.624999999999986</v>
      </c>
    </row>
    <row r="75" spans="1:16" x14ac:dyDescent="0.2">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_xlfn.XLOOKUP(Order_table[[#This Row],[Customer ID]],customers!$A$2:$A$1001,customers!$I$2:$I$1001,,0)</f>
        <v>Yes</v>
      </c>
      <c r="I75" s="2" t="str">
        <f>_xlfn.XLOOKUP(C75,customers!$A$2:$A$1001,customers!$G$2:$G$1001,,0)</f>
        <v>United States</v>
      </c>
      <c r="J75" s="2" t="str">
        <f t="shared" si="2"/>
        <v>Librica</v>
      </c>
      <c r="K75" t="str">
        <f>_xlfn.XLOOKUP(D75,products!$A$2:$A$49,products!$B$2:$B$49,,0)</f>
        <v>Lib</v>
      </c>
      <c r="L75" t="str">
        <f t="shared" si="3"/>
        <v>Medium</v>
      </c>
      <c r="M75" t="str">
        <f>_xlfn.XLOOKUP(D75,products!$A$2:$A$49,products!$C$2:$C$49,,0)</f>
        <v>M</v>
      </c>
      <c r="N75" s="4">
        <f>_xlfn.XLOOKUP(D75,products!$A$2:$A$49,products!$D$2:$D$49,,0)</f>
        <v>0.2</v>
      </c>
      <c r="O75" s="6">
        <f>_xlfn.XLOOKUP(D75,products!$A$2:$A$49,products!$E$2:$E$49,,0)</f>
        <v>4.3650000000000002</v>
      </c>
      <c r="P75" s="6">
        <f>O75*E75</f>
        <v>21.825000000000003</v>
      </c>
    </row>
    <row r="76" spans="1:16" x14ac:dyDescent="0.2">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_xlfn.XLOOKUP(Order_table[[#This Row],[Customer ID]],customers!$A$2:$A$1001,customers!$I$2:$I$1001,,0)</f>
        <v>Yes</v>
      </c>
      <c r="I76" s="2" t="str">
        <f>_xlfn.XLOOKUP(C76,customers!$A$2:$A$1001,customers!$G$2:$G$1001,,0)</f>
        <v>United States</v>
      </c>
      <c r="J76" s="2" t="str">
        <f t="shared" si="2"/>
        <v>Excelsa</v>
      </c>
      <c r="K76" t="str">
        <f>_xlfn.XLOOKUP(D76,products!$A$2:$A$49,products!$B$2:$B$49,,0)</f>
        <v>Exc</v>
      </c>
      <c r="L76" t="str">
        <f t="shared" si="3"/>
        <v>Large</v>
      </c>
      <c r="M76" t="str">
        <f>_xlfn.XLOOKUP(D76,products!$A$2:$A$49,products!$C$2:$C$49,,0)</f>
        <v>L</v>
      </c>
      <c r="N76" s="4">
        <f>_xlfn.XLOOKUP(D76,products!$A$2:$A$49,products!$D$2:$D$49,,0)</f>
        <v>0.5</v>
      </c>
      <c r="O76" s="6">
        <f>_xlfn.XLOOKUP(D76,products!$A$2:$A$49,products!$E$2:$E$49,,0)</f>
        <v>8.91</v>
      </c>
      <c r="P76" s="6">
        <f>O76*E76</f>
        <v>17.82</v>
      </c>
    </row>
    <row r="77" spans="1:16" x14ac:dyDescent="0.2">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_xlfn.XLOOKUP(Order_table[[#This Row],[Customer ID]],customers!$A$2:$A$1001,customers!$I$2:$I$1001,,0)</f>
        <v>Yes</v>
      </c>
      <c r="I77" s="2" t="str">
        <f>_xlfn.XLOOKUP(C77,customers!$A$2:$A$1001,customers!$G$2:$G$1001,,0)</f>
        <v>Ireland</v>
      </c>
      <c r="J77" s="2" t="str">
        <f t="shared" si="2"/>
        <v>Robusta</v>
      </c>
      <c r="K77" t="str">
        <f>_xlfn.XLOOKUP(D77,products!$A$2:$A$49,products!$B$2:$B$49,,0)</f>
        <v>Rob</v>
      </c>
      <c r="L77" t="str">
        <f t="shared" si="3"/>
        <v>Dark</v>
      </c>
      <c r="M77" t="str">
        <f>_xlfn.XLOOKUP(D77,products!$A$2:$A$49,products!$C$2:$C$49,,0)</f>
        <v>D</v>
      </c>
      <c r="N77" s="4">
        <f>_xlfn.XLOOKUP(D77,products!$A$2:$A$49,products!$D$2:$D$49,,0)</f>
        <v>1</v>
      </c>
      <c r="O77" s="6">
        <f>_xlfn.XLOOKUP(D77,products!$A$2:$A$49,products!$E$2:$E$49,,0)</f>
        <v>8.9499999999999993</v>
      </c>
      <c r="P77" s="6">
        <f>O77*E77</f>
        <v>53.699999999999996</v>
      </c>
    </row>
    <row r="78" spans="1:16" x14ac:dyDescent="0.2">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_xlfn.XLOOKUP(Order_table[[#This Row],[Customer ID]],customers!$A$2:$A$1001,customers!$I$2:$I$1001,,0)</f>
        <v>Yes</v>
      </c>
      <c r="I78" s="2" t="str">
        <f>_xlfn.XLOOKUP(C78,customers!$A$2:$A$1001,customers!$G$2:$G$1001,,0)</f>
        <v>Ireland</v>
      </c>
      <c r="J78" s="2" t="str">
        <f t="shared" si="2"/>
        <v>Robusta</v>
      </c>
      <c r="K78" t="str">
        <f>_xlfn.XLOOKUP(D78,products!$A$2:$A$49,products!$B$2:$B$49,,0)</f>
        <v>Rob</v>
      </c>
      <c r="L78" t="str">
        <f t="shared" si="3"/>
        <v>Large</v>
      </c>
      <c r="M78" t="str">
        <f>_xlfn.XLOOKUP(D78,products!$A$2:$A$49,products!$C$2:$C$49,,0)</f>
        <v>L</v>
      </c>
      <c r="N78" s="4">
        <f>_xlfn.XLOOKUP(D78,products!$A$2:$A$49,products!$D$2:$D$49,,0)</f>
        <v>0.2</v>
      </c>
      <c r="O78" s="6">
        <f>_xlfn.XLOOKUP(D78,products!$A$2:$A$49,products!$E$2:$E$49,,0)</f>
        <v>3.5849999999999995</v>
      </c>
      <c r="P78" s="6">
        <f>O78*E78</f>
        <v>3.5849999999999995</v>
      </c>
    </row>
    <row r="79" spans="1:16" x14ac:dyDescent="0.2">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_xlfn.XLOOKUP(Order_table[[#This Row],[Customer ID]],customers!$A$2:$A$1001,customers!$I$2:$I$1001,,0)</f>
        <v>No</v>
      </c>
      <c r="I79" s="2" t="str">
        <f>_xlfn.XLOOKUP(C79,customers!$A$2:$A$1001,customers!$G$2:$G$1001,,0)</f>
        <v>United States</v>
      </c>
      <c r="J79" s="2" t="str">
        <f t="shared" si="2"/>
        <v>Excelsa</v>
      </c>
      <c r="K79" t="str">
        <f>_xlfn.XLOOKUP(D79,products!$A$2:$A$49,products!$B$2:$B$49,,0)</f>
        <v>Exc</v>
      </c>
      <c r="L79" t="str">
        <f t="shared" si="3"/>
        <v>Dark</v>
      </c>
      <c r="M79" t="str">
        <f>_xlfn.XLOOKUP(D79,products!$A$2:$A$49,products!$C$2:$C$49,,0)</f>
        <v>D</v>
      </c>
      <c r="N79" s="4">
        <f>_xlfn.XLOOKUP(D79,products!$A$2:$A$49,products!$D$2:$D$49,,0)</f>
        <v>0.2</v>
      </c>
      <c r="O79" s="6">
        <f>_xlfn.XLOOKUP(D79,products!$A$2:$A$49,products!$E$2:$E$49,,0)</f>
        <v>3.645</v>
      </c>
      <c r="P79" s="6">
        <f>O79*E79</f>
        <v>7.29</v>
      </c>
    </row>
    <row r="80" spans="1:16" x14ac:dyDescent="0.2">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_xlfn.XLOOKUP(Order_table[[#This Row],[Customer ID]],customers!$A$2:$A$1001,customers!$I$2:$I$1001,,0)</f>
        <v>Yes</v>
      </c>
      <c r="I80" s="2" t="str">
        <f>_xlfn.XLOOKUP(C80,customers!$A$2:$A$1001,customers!$G$2:$G$1001,,0)</f>
        <v>United States</v>
      </c>
      <c r="J80" s="2" t="str">
        <f t="shared" si="2"/>
        <v>Arabica</v>
      </c>
      <c r="K80" t="str">
        <f>_xlfn.XLOOKUP(D80,products!$A$2:$A$49,products!$B$2:$B$49,,0)</f>
        <v>Ara</v>
      </c>
      <c r="L80" t="str">
        <f t="shared" si="3"/>
        <v>Medium</v>
      </c>
      <c r="M80" t="str">
        <f>_xlfn.XLOOKUP(D80,products!$A$2:$A$49,products!$C$2:$C$49,,0)</f>
        <v>M</v>
      </c>
      <c r="N80" s="4">
        <f>_xlfn.XLOOKUP(D80,products!$A$2:$A$49,products!$D$2:$D$49,,0)</f>
        <v>0.5</v>
      </c>
      <c r="O80" s="6">
        <f>_xlfn.XLOOKUP(D80,products!$A$2:$A$49,products!$E$2:$E$49,,0)</f>
        <v>6.75</v>
      </c>
      <c r="P80" s="6">
        <f>O80*E80</f>
        <v>40.5</v>
      </c>
    </row>
    <row r="81" spans="1:16" x14ac:dyDescent="0.2">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_xlfn.XLOOKUP(Order_table[[#This Row],[Customer ID]],customers!$A$2:$A$1001,customers!$I$2:$I$1001,,0)</f>
        <v>No</v>
      </c>
      <c r="I81" s="2" t="str">
        <f>_xlfn.XLOOKUP(C81,customers!$A$2:$A$1001,customers!$G$2:$G$1001,,0)</f>
        <v>United States</v>
      </c>
      <c r="J81" s="2" t="str">
        <f t="shared" si="2"/>
        <v>Robusta</v>
      </c>
      <c r="K81" t="str">
        <f>_xlfn.XLOOKUP(D81,products!$A$2:$A$49,products!$B$2:$B$49,,0)</f>
        <v>Rob</v>
      </c>
      <c r="L81" t="str">
        <f t="shared" si="3"/>
        <v>Large</v>
      </c>
      <c r="M81" t="str">
        <f>_xlfn.XLOOKUP(D81,products!$A$2:$A$49,products!$C$2:$C$49,,0)</f>
        <v>L</v>
      </c>
      <c r="N81" s="4">
        <f>_xlfn.XLOOKUP(D81,products!$A$2:$A$49,products!$D$2:$D$49,,0)</f>
        <v>1</v>
      </c>
      <c r="O81" s="6">
        <f>_xlfn.XLOOKUP(D81,products!$A$2:$A$49,products!$E$2:$E$49,,0)</f>
        <v>11.95</v>
      </c>
      <c r="P81" s="6">
        <f>O81*E81</f>
        <v>47.8</v>
      </c>
    </row>
    <row r="82" spans="1:16" x14ac:dyDescent="0.2">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_xlfn.XLOOKUP(Order_table[[#This Row],[Customer ID]],customers!$A$2:$A$1001,customers!$I$2:$I$1001,,0)</f>
        <v>Yes</v>
      </c>
      <c r="I82" s="2" t="str">
        <f>_xlfn.XLOOKUP(C82,customers!$A$2:$A$1001,customers!$G$2:$G$1001,,0)</f>
        <v>United States</v>
      </c>
      <c r="J82" s="2" t="str">
        <f t="shared" si="2"/>
        <v>Arabica</v>
      </c>
      <c r="K82" t="str">
        <f>_xlfn.XLOOKUP(D82,products!$A$2:$A$49,products!$B$2:$B$49,,0)</f>
        <v>Ara</v>
      </c>
      <c r="L82" t="str">
        <f t="shared" si="3"/>
        <v>Large</v>
      </c>
      <c r="M82" t="str">
        <f>_xlfn.XLOOKUP(D82,products!$A$2:$A$49,products!$C$2:$C$49,,0)</f>
        <v>L</v>
      </c>
      <c r="N82" s="4">
        <f>_xlfn.XLOOKUP(D82,products!$A$2:$A$49,products!$D$2:$D$49,,0)</f>
        <v>0.5</v>
      </c>
      <c r="O82" s="6">
        <f>_xlfn.XLOOKUP(D82,products!$A$2:$A$49,products!$E$2:$E$49,,0)</f>
        <v>7.77</v>
      </c>
      <c r="P82" s="6">
        <f>O82*E82</f>
        <v>38.849999999999994</v>
      </c>
    </row>
    <row r="83" spans="1:16" x14ac:dyDescent="0.2">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_xlfn.XLOOKUP(Order_table[[#This Row],[Customer ID]],customers!$A$2:$A$1001,customers!$I$2:$I$1001,,0)</f>
        <v>Yes</v>
      </c>
      <c r="I83" s="2" t="str">
        <f>_xlfn.XLOOKUP(C83,customers!$A$2:$A$1001,customers!$G$2:$G$1001,,0)</f>
        <v>United States</v>
      </c>
      <c r="J83" s="2" t="str">
        <f t="shared" si="2"/>
        <v>Librica</v>
      </c>
      <c r="K83" t="str">
        <f>_xlfn.XLOOKUP(D83,products!$A$2:$A$49,products!$B$2:$B$49,,0)</f>
        <v>Lib</v>
      </c>
      <c r="L83" t="str">
        <f t="shared" si="3"/>
        <v>Large</v>
      </c>
      <c r="M83" t="str">
        <f>_xlfn.XLOOKUP(D83,products!$A$2:$A$49,products!$C$2:$C$49,,0)</f>
        <v>L</v>
      </c>
      <c r="N83" s="4">
        <f>_xlfn.XLOOKUP(D83,products!$A$2:$A$49,products!$D$2:$D$49,,0)</f>
        <v>2.5</v>
      </c>
      <c r="O83" s="6">
        <f>_xlfn.XLOOKUP(D83,products!$A$2:$A$49,products!$E$2:$E$49,,0)</f>
        <v>36.454999999999998</v>
      </c>
      <c r="P83" s="6">
        <f>O83*E83</f>
        <v>109.36499999999999</v>
      </c>
    </row>
    <row r="84" spans="1:16" x14ac:dyDescent="0.2">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_xlfn.XLOOKUP(Order_table[[#This Row],[Customer ID]],customers!$A$2:$A$1001,customers!$I$2:$I$1001,,0)</f>
        <v>Yes</v>
      </c>
      <c r="I84" s="2" t="str">
        <f>_xlfn.XLOOKUP(C84,customers!$A$2:$A$1001,customers!$G$2:$G$1001,,0)</f>
        <v>Ireland</v>
      </c>
      <c r="J84" s="2" t="str">
        <f t="shared" si="2"/>
        <v>Librica</v>
      </c>
      <c r="K84" t="str">
        <f>_xlfn.XLOOKUP(D84,products!$A$2:$A$49,products!$B$2:$B$49,,0)</f>
        <v>Lib</v>
      </c>
      <c r="L84" t="str">
        <f t="shared" si="3"/>
        <v>Medium</v>
      </c>
      <c r="M84" t="str">
        <f>_xlfn.XLOOKUP(D84,products!$A$2:$A$49,products!$C$2:$C$49,,0)</f>
        <v>M</v>
      </c>
      <c r="N84" s="4">
        <f>_xlfn.XLOOKUP(D84,products!$A$2:$A$49,products!$D$2:$D$49,,0)</f>
        <v>2.5</v>
      </c>
      <c r="O84" s="6">
        <f>_xlfn.XLOOKUP(D84,products!$A$2:$A$49,products!$E$2:$E$49,,0)</f>
        <v>33.464999999999996</v>
      </c>
      <c r="P84" s="6">
        <f>O84*E84</f>
        <v>100.39499999999998</v>
      </c>
    </row>
    <row r="85" spans="1:16" x14ac:dyDescent="0.2">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_xlfn.XLOOKUP(Order_table[[#This Row],[Customer ID]],customers!$A$2:$A$1001,customers!$I$2:$I$1001,,0)</f>
        <v>Yes</v>
      </c>
      <c r="I85" s="2" t="str">
        <f>_xlfn.XLOOKUP(C85,customers!$A$2:$A$1001,customers!$G$2:$G$1001,,0)</f>
        <v>United States</v>
      </c>
      <c r="J85" s="2" t="str">
        <f t="shared" si="2"/>
        <v>Robusta</v>
      </c>
      <c r="K85" t="str">
        <f>_xlfn.XLOOKUP(D85,products!$A$2:$A$49,products!$B$2:$B$49,,0)</f>
        <v>Rob</v>
      </c>
      <c r="L85" t="str">
        <f t="shared" si="3"/>
        <v>Dark</v>
      </c>
      <c r="M85" t="str">
        <f>_xlfn.XLOOKUP(D85,products!$A$2:$A$49,products!$C$2:$C$49,,0)</f>
        <v>D</v>
      </c>
      <c r="N85" s="4">
        <f>_xlfn.XLOOKUP(D85,products!$A$2:$A$49,products!$D$2:$D$49,,0)</f>
        <v>2.5</v>
      </c>
      <c r="O85" s="6">
        <f>_xlfn.XLOOKUP(D85,products!$A$2:$A$49,products!$E$2:$E$49,,0)</f>
        <v>20.584999999999997</v>
      </c>
      <c r="P85" s="6">
        <f>O85*E85</f>
        <v>82.339999999999989</v>
      </c>
    </row>
    <row r="86" spans="1:16" x14ac:dyDescent="0.2">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_xlfn.XLOOKUP(Order_table[[#This Row],[Customer ID]],customers!$A$2:$A$1001,customers!$I$2:$I$1001,,0)</f>
        <v>No</v>
      </c>
      <c r="I86" s="2" t="str">
        <f>_xlfn.XLOOKUP(C86,customers!$A$2:$A$1001,customers!$G$2:$G$1001,,0)</f>
        <v>United States</v>
      </c>
      <c r="J86" s="2" t="str">
        <f t="shared" si="2"/>
        <v>Librica</v>
      </c>
      <c r="K86" t="str">
        <f>_xlfn.XLOOKUP(D86,products!$A$2:$A$49,products!$B$2:$B$49,,0)</f>
        <v>Lib</v>
      </c>
      <c r="L86" t="str">
        <f t="shared" si="3"/>
        <v>Large</v>
      </c>
      <c r="M86" t="str">
        <f>_xlfn.XLOOKUP(D86,products!$A$2:$A$49,products!$C$2:$C$49,,0)</f>
        <v>L</v>
      </c>
      <c r="N86" s="4">
        <f>_xlfn.XLOOKUP(D86,products!$A$2:$A$49,products!$D$2:$D$49,,0)</f>
        <v>0.5</v>
      </c>
      <c r="O86" s="6">
        <f>_xlfn.XLOOKUP(D86,products!$A$2:$A$49,products!$E$2:$E$49,,0)</f>
        <v>9.51</v>
      </c>
      <c r="P86" s="6">
        <f>O86*E86</f>
        <v>9.51</v>
      </c>
    </row>
    <row r="87" spans="1:16" x14ac:dyDescent="0.2">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_xlfn.XLOOKUP(Order_table[[#This Row],[Customer ID]],customers!$A$2:$A$1001,customers!$I$2:$I$1001,,0)</f>
        <v>No</v>
      </c>
      <c r="I87" s="2" t="str">
        <f>_xlfn.XLOOKUP(C87,customers!$A$2:$A$1001,customers!$G$2:$G$1001,,0)</f>
        <v>United States</v>
      </c>
      <c r="J87" s="2" t="str">
        <f t="shared" si="2"/>
        <v>Arabica</v>
      </c>
      <c r="K87" t="str">
        <f>_xlfn.XLOOKUP(D87,products!$A$2:$A$49,products!$B$2:$B$49,,0)</f>
        <v>Ara</v>
      </c>
      <c r="L87" t="str">
        <f t="shared" si="3"/>
        <v>Large</v>
      </c>
      <c r="M87" t="str">
        <f>_xlfn.XLOOKUP(D87,products!$A$2:$A$49,products!$C$2:$C$49,,0)</f>
        <v>L</v>
      </c>
      <c r="N87" s="4">
        <f>_xlfn.XLOOKUP(D87,products!$A$2:$A$49,products!$D$2:$D$49,,0)</f>
        <v>2.5</v>
      </c>
      <c r="O87" s="6">
        <f>_xlfn.XLOOKUP(D87,products!$A$2:$A$49,products!$E$2:$E$49,,0)</f>
        <v>29.784999999999997</v>
      </c>
      <c r="P87" s="6">
        <f>O87*E87</f>
        <v>89.35499999999999</v>
      </c>
    </row>
    <row r="88" spans="1:16" x14ac:dyDescent="0.2">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_xlfn.XLOOKUP(Order_table[[#This Row],[Customer ID]],customers!$A$2:$A$1001,customers!$I$2:$I$1001,,0)</f>
        <v>No</v>
      </c>
      <c r="I88" s="2" t="str">
        <f>_xlfn.XLOOKUP(C88,customers!$A$2:$A$1001,customers!$G$2:$G$1001,,0)</f>
        <v>United States</v>
      </c>
      <c r="J88" s="2" t="str">
        <f t="shared" si="2"/>
        <v>Arabica</v>
      </c>
      <c r="K88" t="str">
        <f>_xlfn.XLOOKUP(D88,products!$A$2:$A$49,products!$B$2:$B$49,,0)</f>
        <v>Ara</v>
      </c>
      <c r="L88" t="str">
        <f t="shared" si="3"/>
        <v>Dark</v>
      </c>
      <c r="M88" t="str">
        <f>_xlfn.XLOOKUP(D88,products!$A$2:$A$49,products!$C$2:$C$49,,0)</f>
        <v>D</v>
      </c>
      <c r="N88" s="4">
        <f>_xlfn.XLOOKUP(D88,products!$A$2:$A$49,products!$D$2:$D$49,,0)</f>
        <v>0.2</v>
      </c>
      <c r="O88" s="6">
        <f>_xlfn.XLOOKUP(D88,products!$A$2:$A$49,products!$E$2:$E$49,,0)</f>
        <v>2.9849999999999999</v>
      </c>
      <c r="P88" s="6">
        <f>O88*E88</f>
        <v>11.94</v>
      </c>
    </row>
    <row r="89" spans="1:16" x14ac:dyDescent="0.2">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_xlfn.XLOOKUP(Order_table[[#This Row],[Customer ID]],customers!$A$2:$A$1001,customers!$I$2:$I$1001,,0)</f>
        <v>No</v>
      </c>
      <c r="I89" s="2" t="str">
        <f>_xlfn.XLOOKUP(C89,customers!$A$2:$A$1001,customers!$G$2:$G$1001,,0)</f>
        <v>United States</v>
      </c>
      <c r="J89" s="2" t="str">
        <f t="shared" si="2"/>
        <v>Arabica</v>
      </c>
      <c r="K89" t="str">
        <f>_xlfn.XLOOKUP(D89,products!$A$2:$A$49,products!$B$2:$B$49,,0)</f>
        <v>Ara</v>
      </c>
      <c r="L89" t="str">
        <f t="shared" si="3"/>
        <v>Medium</v>
      </c>
      <c r="M89" t="str">
        <f>_xlfn.XLOOKUP(D89,products!$A$2:$A$49,products!$C$2:$C$49,,0)</f>
        <v>M</v>
      </c>
      <c r="N89" s="4">
        <f>_xlfn.XLOOKUP(D89,products!$A$2:$A$49,products!$D$2:$D$49,,0)</f>
        <v>1</v>
      </c>
      <c r="O89" s="6">
        <f>_xlfn.XLOOKUP(D89,products!$A$2:$A$49,products!$E$2:$E$49,,0)</f>
        <v>11.25</v>
      </c>
      <c r="P89" s="6">
        <f>O89*E89</f>
        <v>33.75</v>
      </c>
    </row>
    <row r="90" spans="1:16" x14ac:dyDescent="0.2">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_xlfn.XLOOKUP(Order_table[[#This Row],[Customer ID]],customers!$A$2:$A$1001,customers!$I$2:$I$1001,,0)</f>
        <v>No</v>
      </c>
      <c r="I90" s="2" t="str">
        <f>_xlfn.XLOOKUP(C90,customers!$A$2:$A$1001,customers!$G$2:$G$1001,,0)</f>
        <v>United States</v>
      </c>
      <c r="J90" s="2" t="str">
        <f t="shared" si="2"/>
        <v>Robusta</v>
      </c>
      <c r="K90" t="str">
        <f>_xlfn.XLOOKUP(D90,products!$A$2:$A$49,products!$B$2:$B$49,,0)</f>
        <v>Rob</v>
      </c>
      <c r="L90" t="str">
        <f t="shared" si="3"/>
        <v>Large</v>
      </c>
      <c r="M90" t="str">
        <f>_xlfn.XLOOKUP(D90,products!$A$2:$A$49,products!$C$2:$C$49,,0)</f>
        <v>L</v>
      </c>
      <c r="N90" s="4">
        <f>_xlfn.XLOOKUP(D90,products!$A$2:$A$49,products!$D$2:$D$49,,0)</f>
        <v>1</v>
      </c>
      <c r="O90" s="6">
        <f>_xlfn.XLOOKUP(D90,products!$A$2:$A$49,products!$E$2:$E$49,,0)</f>
        <v>11.95</v>
      </c>
      <c r="P90" s="6">
        <f>O90*E90</f>
        <v>35.849999999999994</v>
      </c>
    </row>
    <row r="91" spans="1:16" x14ac:dyDescent="0.2">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_xlfn.XLOOKUP(Order_table[[#This Row],[Customer ID]],customers!$A$2:$A$1001,customers!$I$2:$I$1001,,0)</f>
        <v>No</v>
      </c>
      <c r="I91" s="2" t="str">
        <f>_xlfn.XLOOKUP(C91,customers!$A$2:$A$1001,customers!$G$2:$G$1001,,0)</f>
        <v>United States</v>
      </c>
      <c r="J91" s="2" t="str">
        <f t="shared" si="2"/>
        <v>Arabica</v>
      </c>
      <c r="K91" t="str">
        <f>_xlfn.XLOOKUP(D91,products!$A$2:$A$49,products!$B$2:$B$49,,0)</f>
        <v>Ara</v>
      </c>
      <c r="L91" t="str">
        <f t="shared" si="3"/>
        <v>Large</v>
      </c>
      <c r="M91" t="str">
        <f>_xlfn.XLOOKUP(D91,products!$A$2:$A$49,products!$C$2:$C$49,,0)</f>
        <v>L</v>
      </c>
      <c r="N91" s="4">
        <f>_xlfn.XLOOKUP(D91,products!$A$2:$A$49,products!$D$2:$D$49,,0)</f>
        <v>1</v>
      </c>
      <c r="O91" s="6">
        <f>_xlfn.XLOOKUP(D91,products!$A$2:$A$49,products!$E$2:$E$49,,0)</f>
        <v>12.95</v>
      </c>
      <c r="P91" s="6">
        <f>O91*E91</f>
        <v>77.699999999999989</v>
      </c>
    </row>
    <row r="92" spans="1:16" x14ac:dyDescent="0.2">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_xlfn.XLOOKUP(Order_table[[#This Row],[Customer ID]],customers!$A$2:$A$1001,customers!$I$2:$I$1001,,0)</f>
        <v>Yes</v>
      </c>
      <c r="I92" s="2" t="str">
        <f>_xlfn.XLOOKUP(C92,customers!$A$2:$A$1001,customers!$G$2:$G$1001,,0)</f>
        <v>Ireland</v>
      </c>
      <c r="J92" s="2" t="str">
        <f t="shared" si="2"/>
        <v>Arabica</v>
      </c>
      <c r="K92" t="str">
        <f>_xlfn.XLOOKUP(D92,products!$A$2:$A$49,products!$B$2:$B$49,,0)</f>
        <v>Ara</v>
      </c>
      <c r="L92" t="str">
        <f t="shared" si="3"/>
        <v>Large</v>
      </c>
      <c r="M92" t="str">
        <f>_xlfn.XLOOKUP(D92,products!$A$2:$A$49,products!$C$2:$C$49,,0)</f>
        <v>L</v>
      </c>
      <c r="N92" s="4">
        <f>_xlfn.XLOOKUP(D92,products!$A$2:$A$49,products!$D$2:$D$49,,0)</f>
        <v>1</v>
      </c>
      <c r="O92" s="6">
        <f>_xlfn.XLOOKUP(D92,products!$A$2:$A$49,products!$E$2:$E$49,,0)</f>
        <v>12.95</v>
      </c>
      <c r="P92" s="6">
        <f>O92*E92</f>
        <v>51.8</v>
      </c>
    </row>
    <row r="93" spans="1:16" x14ac:dyDescent="0.2">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_xlfn.XLOOKUP(Order_table[[#This Row],[Customer ID]],customers!$A$2:$A$1001,customers!$I$2:$I$1001,,0)</f>
        <v>No</v>
      </c>
      <c r="I93" s="2" t="str">
        <f>_xlfn.XLOOKUP(C93,customers!$A$2:$A$1001,customers!$G$2:$G$1001,,0)</f>
        <v>United States</v>
      </c>
      <c r="J93" s="2" t="str">
        <f t="shared" si="2"/>
        <v>Arabica</v>
      </c>
      <c r="K93" t="str">
        <f>_xlfn.XLOOKUP(D93,products!$A$2:$A$49,products!$B$2:$B$49,,0)</f>
        <v>Ara</v>
      </c>
      <c r="L93" t="str">
        <f t="shared" si="3"/>
        <v>Medium</v>
      </c>
      <c r="M93" t="str">
        <f>_xlfn.XLOOKUP(D93,products!$A$2:$A$49,products!$C$2:$C$49,,0)</f>
        <v>M</v>
      </c>
      <c r="N93" s="4">
        <f>_xlfn.XLOOKUP(D93,products!$A$2:$A$49,products!$D$2:$D$49,,0)</f>
        <v>2.5</v>
      </c>
      <c r="O93" s="6">
        <f>_xlfn.XLOOKUP(D93,products!$A$2:$A$49,products!$E$2:$E$49,,0)</f>
        <v>25.874999999999996</v>
      </c>
      <c r="P93" s="6">
        <f>O93*E93</f>
        <v>103.49999999999999</v>
      </c>
    </row>
    <row r="94" spans="1:16" x14ac:dyDescent="0.2">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_xlfn.XLOOKUP(Order_table[[#This Row],[Customer ID]],customers!$A$2:$A$1001,customers!$I$2:$I$1001,,0)</f>
        <v>Yes</v>
      </c>
      <c r="I94" s="2" t="str">
        <f>_xlfn.XLOOKUP(C94,customers!$A$2:$A$1001,customers!$G$2:$G$1001,,0)</f>
        <v>United States</v>
      </c>
      <c r="J94" s="2" t="str">
        <f t="shared" si="2"/>
        <v>Excelsa</v>
      </c>
      <c r="K94" t="str">
        <f>_xlfn.XLOOKUP(D94,products!$A$2:$A$49,products!$B$2:$B$49,,0)</f>
        <v>Exc</v>
      </c>
      <c r="L94" t="str">
        <f t="shared" si="3"/>
        <v>Large</v>
      </c>
      <c r="M94" t="str">
        <f>_xlfn.XLOOKUP(D94,products!$A$2:$A$49,products!$C$2:$C$49,,0)</f>
        <v>L</v>
      </c>
      <c r="N94" s="4">
        <f>_xlfn.XLOOKUP(D94,products!$A$2:$A$49,products!$D$2:$D$49,,0)</f>
        <v>1</v>
      </c>
      <c r="O94" s="6">
        <f>_xlfn.XLOOKUP(D94,products!$A$2:$A$49,products!$E$2:$E$49,,0)</f>
        <v>14.85</v>
      </c>
      <c r="P94" s="6">
        <f>O94*E94</f>
        <v>44.55</v>
      </c>
    </row>
    <row r="95" spans="1:16" x14ac:dyDescent="0.2">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_xlfn.XLOOKUP(Order_table[[#This Row],[Customer ID]],customers!$A$2:$A$1001,customers!$I$2:$I$1001,,0)</f>
        <v>Yes</v>
      </c>
      <c r="I95" s="2" t="str">
        <f>_xlfn.XLOOKUP(C95,customers!$A$2:$A$1001,customers!$G$2:$G$1001,,0)</f>
        <v>United Kingdom</v>
      </c>
      <c r="J95" s="2" t="str">
        <f t="shared" si="2"/>
        <v>Excelsa</v>
      </c>
      <c r="K95" t="str">
        <f>_xlfn.XLOOKUP(D95,products!$A$2:$A$49,products!$B$2:$B$49,,0)</f>
        <v>Exc</v>
      </c>
      <c r="L95" t="str">
        <f t="shared" si="3"/>
        <v>Large</v>
      </c>
      <c r="M95" t="str">
        <f>_xlfn.XLOOKUP(D95,products!$A$2:$A$49,products!$C$2:$C$49,,0)</f>
        <v>L</v>
      </c>
      <c r="N95" s="4">
        <f>_xlfn.XLOOKUP(D95,products!$A$2:$A$49,products!$D$2:$D$49,,0)</f>
        <v>0.5</v>
      </c>
      <c r="O95" s="6">
        <f>_xlfn.XLOOKUP(D95,products!$A$2:$A$49,products!$E$2:$E$49,,0)</f>
        <v>8.91</v>
      </c>
      <c r="P95" s="6">
        <f>O95*E95</f>
        <v>35.64</v>
      </c>
    </row>
    <row r="96" spans="1:16" x14ac:dyDescent="0.2">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_xlfn.XLOOKUP(Order_table[[#This Row],[Customer ID]],customers!$A$2:$A$1001,customers!$I$2:$I$1001,,0)</f>
        <v>Yes</v>
      </c>
      <c r="I96" s="2" t="str">
        <f>_xlfn.XLOOKUP(C96,customers!$A$2:$A$1001,customers!$G$2:$G$1001,,0)</f>
        <v>Ireland</v>
      </c>
      <c r="J96" s="2" t="str">
        <f t="shared" si="2"/>
        <v>Arabica</v>
      </c>
      <c r="K96" t="str">
        <f>_xlfn.XLOOKUP(D96,products!$A$2:$A$49,products!$B$2:$B$49,,0)</f>
        <v>Ara</v>
      </c>
      <c r="L96" t="str">
        <f t="shared" si="3"/>
        <v>Dark</v>
      </c>
      <c r="M96" t="str">
        <f>_xlfn.XLOOKUP(D96,products!$A$2:$A$49,products!$C$2:$C$49,,0)</f>
        <v>D</v>
      </c>
      <c r="N96" s="4">
        <f>_xlfn.XLOOKUP(D96,products!$A$2:$A$49,products!$D$2:$D$49,,0)</f>
        <v>0.2</v>
      </c>
      <c r="O96" s="6">
        <f>_xlfn.XLOOKUP(D96,products!$A$2:$A$49,products!$E$2:$E$49,,0)</f>
        <v>2.9849999999999999</v>
      </c>
      <c r="P96" s="6">
        <f>O96*E96</f>
        <v>17.91</v>
      </c>
    </row>
    <row r="97" spans="1:16" x14ac:dyDescent="0.2">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_xlfn.XLOOKUP(Order_table[[#This Row],[Customer ID]],customers!$A$2:$A$1001,customers!$I$2:$I$1001,,0)</f>
        <v>No</v>
      </c>
      <c r="I97" s="2" t="str">
        <f>_xlfn.XLOOKUP(C97,customers!$A$2:$A$1001,customers!$G$2:$G$1001,,0)</f>
        <v>United States</v>
      </c>
      <c r="J97" s="2" t="str">
        <f t="shared" si="2"/>
        <v>Arabica</v>
      </c>
      <c r="K97" t="str">
        <f>_xlfn.XLOOKUP(D97,products!$A$2:$A$49,products!$B$2:$B$49,,0)</f>
        <v>Ara</v>
      </c>
      <c r="L97" t="str">
        <f t="shared" si="3"/>
        <v>Medium</v>
      </c>
      <c r="M97" t="str">
        <f>_xlfn.XLOOKUP(D97,products!$A$2:$A$49,products!$C$2:$C$49,,0)</f>
        <v>M</v>
      </c>
      <c r="N97" s="4">
        <f>_xlfn.XLOOKUP(D97,products!$A$2:$A$49,products!$D$2:$D$49,,0)</f>
        <v>2.5</v>
      </c>
      <c r="O97" s="6">
        <f>_xlfn.XLOOKUP(D97,products!$A$2:$A$49,products!$E$2:$E$49,,0)</f>
        <v>25.874999999999996</v>
      </c>
      <c r="P97" s="6">
        <f>O97*E97</f>
        <v>155.24999999999997</v>
      </c>
    </row>
    <row r="98" spans="1:16" x14ac:dyDescent="0.2">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_xlfn.XLOOKUP(Order_table[[#This Row],[Customer ID]],customers!$A$2:$A$1001,customers!$I$2:$I$1001,,0)</f>
        <v>No</v>
      </c>
      <c r="I98" s="2" t="str">
        <f>_xlfn.XLOOKUP(C98,customers!$A$2:$A$1001,customers!$G$2:$G$1001,,0)</f>
        <v>United States</v>
      </c>
      <c r="J98" s="2" t="str">
        <f t="shared" si="2"/>
        <v>Arabica</v>
      </c>
      <c r="K98" t="str">
        <f>_xlfn.XLOOKUP(D98,products!$A$2:$A$49,products!$B$2:$B$49,,0)</f>
        <v>Ara</v>
      </c>
      <c r="L98" t="str">
        <f t="shared" si="3"/>
        <v>Dark</v>
      </c>
      <c r="M98" t="str">
        <f>_xlfn.XLOOKUP(D98,products!$A$2:$A$49,products!$C$2:$C$49,,0)</f>
        <v>D</v>
      </c>
      <c r="N98" s="4">
        <f>_xlfn.XLOOKUP(D98,products!$A$2:$A$49,products!$D$2:$D$49,,0)</f>
        <v>0.2</v>
      </c>
      <c r="O98" s="6">
        <f>_xlfn.XLOOKUP(D98,products!$A$2:$A$49,products!$E$2:$E$49,,0)</f>
        <v>2.9849999999999999</v>
      </c>
      <c r="P98" s="6">
        <f>O98*E98</f>
        <v>5.97</v>
      </c>
    </row>
    <row r="99" spans="1:16" x14ac:dyDescent="0.2">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_xlfn.XLOOKUP(Order_table[[#This Row],[Customer ID]],customers!$A$2:$A$1001,customers!$I$2:$I$1001,,0)</f>
        <v>No</v>
      </c>
      <c r="I99" s="2" t="str">
        <f>_xlfn.XLOOKUP(C99,customers!$A$2:$A$1001,customers!$G$2:$G$1001,,0)</f>
        <v>United States</v>
      </c>
      <c r="J99" s="2" t="str">
        <f t="shared" si="2"/>
        <v>Arabica</v>
      </c>
      <c r="K99" t="str">
        <f>_xlfn.XLOOKUP(D99,products!$A$2:$A$49,products!$B$2:$B$49,,0)</f>
        <v>Ara</v>
      </c>
      <c r="L99" t="str">
        <f t="shared" si="3"/>
        <v>Medium</v>
      </c>
      <c r="M99" t="str">
        <f>_xlfn.XLOOKUP(D99,products!$A$2:$A$49,products!$C$2:$C$49,,0)</f>
        <v>M</v>
      </c>
      <c r="N99" s="4">
        <f>_xlfn.XLOOKUP(D99,products!$A$2:$A$49,products!$D$2:$D$49,,0)</f>
        <v>0.5</v>
      </c>
      <c r="O99" s="6">
        <f>_xlfn.XLOOKUP(D99,products!$A$2:$A$49,products!$E$2:$E$49,,0)</f>
        <v>6.75</v>
      </c>
      <c r="P99" s="6">
        <f>O99*E99</f>
        <v>13.5</v>
      </c>
    </row>
    <row r="100" spans="1:16" x14ac:dyDescent="0.2">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_xlfn.XLOOKUP(Order_table[[#This Row],[Customer ID]],customers!$A$2:$A$1001,customers!$I$2:$I$1001,,0)</f>
        <v>No</v>
      </c>
      <c r="I100" s="2" t="str">
        <f>_xlfn.XLOOKUP(C100,customers!$A$2:$A$1001,customers!$G$2:$G$1001,,0)</f>
        <v>Ireland</v>
      </c>
      <c r="J100" s="2" t="str">
        <f t="shared" si="2"/>
        <v>Arabica</v>
      </c>
      <c r="K100" t="str">
        <f>_xlfn.XLOOKUP(D100,products!$A$2:$A$49,products!$B$2:$B$49,,0)</f>
        <v>Ara</v>
      </c>
      <c r="L100" t="str">
        <f t="shared" si="3"/>
        <v>Dark</v>
      </c>
      <c r="M100" t="str">
        <f>_xlfn.XLOOKUP(D100,products!$A$2:$A$49,products!$C$2:$C$49,,0)</f>
        <v>D</v>
      </c>
      <c r="N100" s="4">
        <f>_xlfn.XLOOKUP(D100,products!$A$2:$A$49,products!$D$2:$D$49,,0)</f>
        <v>0.2</v>
      </c>
      <c r="O100" s="6">
        <f>_xlfn.XLOOKUP(D100,products!$A$2:$A$49,products!$E$2:$E$49,,0)</f>
        <v>2.9849999999999999</v>
      </c>
      <c r="P100" s="6">
        <f>O100*E100</f>
        <v>2.9849999999999999</v>
      </c>
    </row>
    <row r="101" spans="1:16" x14ac:dyDescent="0.2">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_xlfn.XLOOKUP(Order_table[[#This Row],[Customer ID]],customers!$A$2:$A$1001,customers!$I$2:$I$1001,,0)</f>
        <v>Yes</v>
      </c>
      <c r="I101" s="2" t="str">
        <f>_xlfn.XLOOKUP(C101,customers!$A$2:$A$1001,customers!$G$2:$G$1001,,0)</f>
        <v>United States</v>
      </c>
      <c r="J101" s="2" t="str">
        <f t="shared" si="2"/>
        <v>Librica</v>
      </c>
      <c r="K101" t="str">
        <f>_xlfn.XLOOKUP(D101,products!$A$2:$A$49,products!$B$2:$B$49,,0)</f>
        <v>Lib</v>
      </c>
      <c r="L101" t="str">
        <f t="shared" si="3"/>
        <v>Medium</v>
      </c>
      <c r="M101" t="str">
        <f>_xlfn.XLOOKUP(D101,products!$A$2:$A$49,products!$C$2:$C$49,,0)</f>
        <v>M</v>
      </c>
      <c r="N101" s="4">
        <f>_xlfn.XLOOKUP(D101,products!$A$2:$A$49,products!$D$2:$D$49,,0)</f>
        <v>0.2</v>
      </c>
      <c r="O101" s="6">
        <f>_xlfn.XLOOKUP(D101,products!$A$2:$A$49,products!$E$2:$E$49,,0)</f>
        <v>4.3650000000000002</v>
      </c>
      <c r="P101" s="6">
        <f>O101*E101</f>
        <v>13.095000000000001</v>
      </c>
    </row>
    <row r="102" spans="1:16" x14ac:dyDescent="0.2">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_xlfn.XLOOKUP(Order_table[[#This Row],[Customer ID]],customers!$A$2:$A$1001,customers!$I$2:$I$1001,,0)</f>
        <v>Yes</v>
      </c>
      <c r="I102" s="2" t="str">
        <f>_xlfn.XLOOKUP(C102,customers!$A$2:$A$1001,customers!$G$2:$G$1001,,0)</f>
        <v>United States</v>
      </c>
      <c r="J102" s="2" t="str">
        <f t="shared" si="2"/>
        <v>Arabica</v>
      </c>
      <c r="K102" t="str">
        <f>_xlfn.XLOOKUP(D102,products!$A$2:$A$49,products!$B$2:$B$49,,0)</f>
        <v>Ara</v>
      </c>
      <c r="L102" t="str">
        <f t="shared" si="3"/>
        <v>Large</v>
      </c>
      <c r="M102" t="str">
        <f>_xlfn.XLOOKUP(D102,products!$A$2:$A$49,products!$C$2:$C$49,,0)</f>
        <v>L</v>
      </c>
      <c r="N102" s="4">
        <f>_xlfn.XLOOKUP(D102,products!$A$2:$A$49,products!$D$2:$D$49,,0)</f>
        <v>0.2</v>
      </c>
      <c r="O102" s="6">
        <f>_xlfn.XLOOKUP(D102,products!$A$2:$A$49,products!$E$2:$E$49,,0)</f>
        <v>3.8849999999999998</v>
      </c>
      <c r="P102" s="6">
        <f>O102*E102</f>
        <v>7.77</v>
      </c>
    </row>
    <row r="103" spans="1:16" x14ac:dyDescent="0.2">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_xlfn.XLOOKUP(Order_table[[#This Row],[Customer ID]],customers!$A$2:$A$1001,customers!$I$2:$I$1001,,0)</f>
        <v>Yes</v>
      </c>
      <c r="I103" s="2" t="str">
        <f>_xlfn.XLOOKUP(C103,customers!$A$2:$A$1001,customers!$G$2:$G$1001,,0)</f>
        <v>Ireland</v>
      </c>
      <c r="J103" s="2" t="str">
        <f t="shared" si="2"/>
        <v>Librica</v>
      </c>
      <c r="K103" t="str">
        <f>_xlfn.XLOOKUP(D103,products!$A$2:$A$49,products!$B$2:$B$49,,0)</f>
        <v>Lib</v>
      </c>
      <c r="L103" t="str">
        <f t="shared" si="3"/>
        <v>Dark</v>
      </c>
      <c r="M103" t="str">
        <f>_xlfn.XLOOKUP(D103,products!$A$2:$A$49,products!$C$2:$C$49,,0)</f>
        <v>D</v>
      </c>
      <c r="N103" s="4">
        <f>_xlfn.XLOOKUP(D103,products!$A$2:$A$49,products!$D$2:$D$49,,0)</f>
        <v>2.5</v>
      </c>
      <c r="O103" s="6">
        <f>_xlfn.XLOOKUP(D103,products!$A$2:$A$49,products!$E$2:$E$49,,0)</f>
        <v>29.784999999999997</v>
      </c>
      <c r="P103" s="6">
        <f>O103*E103</f>
        <v>148.92499999999998</v>
      </c>
    </row>
    <row r="104" spans="1:16" x14ac:dyDescent="0.2">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_xlfn.XLOOKUP(Order_table[[#This Row],[Customer ID]],customers!$A$2:$A$1001,customers!$I$2:$I$1001,,0)</f>
        <v>Yes</v>
      </c>
      <c r="I104" s="2" t="str">
        <f>_xlfn.XLOOKUP(C104,customers!$A$2:$A$1001,customers!$G$2:$G$1001,,0)</f>
        <v>Ireland</v>
      </c>
      <c r="J104" s="2" t="str">
        <f t="shared" si="2"/>
        <v>Librica</v>
      </c>
      <c r="K104" t="str">
        <f>_xlfn.XLOOKUP(D104,products!$A$2:$A$49,products!$B$2:$B$49,,0)</f>
        <v>Lib</v>
      </c>
      <c r="L104" t="str">
        <f t="shared" si="3"/>
        <v>Dark</v>
      </c>
      <c r="M104" t="str">
        <f>_xlfn.XLOOKUP(D104,products!$A$2:$A$49,products!$C$2:$C$49,,0)</f>
        <v>D</v>
      </c>
      <c r="N104" s="4">
        <f>_xlfn.XLOOKUP(D104,products!$A$2:$A$49,products!$D$2:$D$49,,0)</f>
        <v>1</v>
      </c>
      <c r="O104" s="6">
        <f>_xlfn.XLOOKUP(D104,products!$A$2:$A$49,products!$E$2:$E$49,,0)</f>
        <v>12.95</v>
      </c>
      <c r="P104" s="6">
        <f>O104*E104</f>
        <v>38.849999999999994</v>
      </c>
    </row>
    <row r="105" spans="1:16" x14ac:dyDescent="0.2">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_xlfn.XLOOKUP(Order_table[[#This Row],[Customer ID]],customers!$A$2:$A$1001,customers!$I$2:$I$1001,,0)</f>
        <v>No</v>
      </c>
      <c r="I105" s="2" t="str">
        <f>_xlfn.XLOOKUP(C105,customers!$A$2:$A$1001,customers!$G$2:$G$1001,,0)</f>
        <v>United States</v>
      </c>
      <c r="J105" s="2" t="str">
        <f t="shared" si="2"/>
        <v>Robusta</v>
      </c>
      <c r="K105" t="str">
        <f>_xlfn.XLOOKUP(D105,products!$A$2:$A$49,products!$B$2:$B$49,,0)</f>
        <v>Rob</v>
      </c>
      <c r="L105" t="str">
        <f t="shared" si="3"/>
        <v>Medium</v>
      </c>
      <c r="M105" t="str">
        <f>_xlfn.XLOOKUP(D105,products!$A$2:$A$49,products!$C$2:$C$49,,0)</f>
        <v>M</v>
      </c>
      <c r="N105" s="4">
        <f>_xlfn.XLOOKUP(D105,products!$A$2:$A$49,products!$D$2:$D$49,,0)</f>
        <v>0.2</v>
      </c>
      <c r="O105" s="6">
        <f>_xlfn.XLOOKUP(D105,products!$A$2:$A$49,products!$E$2:$E$49,,0)</f>
        <v>2.9849999999999999</v>
      </c>
      <c r="P105" s="6">
        <f>O105*E105</f>
        <v>11.94</v>
      </c>
    </row>
    <row r="106" spans="1:16" x14ac:dyDescent="0.2">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_xlfn.XLOOKUP(Order_table[[#This Row],[Customer ID]],customers!$A$2:$A$1001,customers!$I$2:$I$1001,,0)</f>
        <v>No</v>
      </c>
      <c r="I106" s="2" t="str">
        <f>_xlfn.XLOOKUP(C106,customers!$A$2:$A$1001,customers!$G$2:$G$1001,,0)</f>
        <v>United States</v>
      </c>
      <c r="J106" s="2" t="str">
        <f t="shared" si="2"/>
        <v>Librica</v>
      </c>
      <c r="K106" t="str">
        <f>_xlfn.XLOOKUP(D106,products!$A$2:$A$49,products!$B$2:$B$49,,0)</f>
        <v>Lib</v>
      </c>
      <c r="L106" t="str">
        <f t="shared" si="3"/>
        <v>Medium</v>
      </c>
      <c r="M106" t="str">
        <f>_xlfn.XLOOKUP(D106,products!$A$2:$A$49,products!$C$2:$C$49,,0)</f>
        <v>M</v>
      </c>
      <c r="N106" s="4">
        <f>_xlfn.XLOOKUP(D106,products!$A$2:$A$49,products!$D$2:$D$49,,0)</f>
        <v>1</v>
      </c>
      <c r="O106" s="6">
        <f>_xlfn.XLOOKUP(D106,products!$A$2:$A$49,products!$E$2:$E$49,,0)</f>
        <v>14.55</v>
      </c>
      <c r="P106" s="6">
        <f>O106*E106</f>
        <v>87.300000000000011</v>
      </c>
    </row>
    <row r="107" spans="1:16" x14ac:dyDescent="0.2">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_xlfn.XLOOKUP(Order_table[[#This Row],[Customer ID]],customers!$A$2:$A$1001,customers!$I$2:$I$1001,,0)</f>
        <v>Yes</v>
      </c>
      <c r="I107" s="2" t="str">
        <f>_xlfn.XLOOKUP(C107,customers!$A$2:$A$1001,customers!$G$2:$G$1001,,0)</f>
        <v>United States</v>
      </c>
      <c r="J107" s="2" t="str">
        <f t="shared" si="2"/>
        <v>Arabica</v>
      </c>
      <c r="K107" t="str">
        <f>_xlfn.XLOOKUP(D107,products!$A$2:$A$49,products!$B$2:$B$49,,0)</f>
        <v>Ara</v>
      </c>
      <c r="L107" t="str">
        <f t="shared" si="3"/>
        <v>Medium</v>
      </c>
      <c r="M107" t="str">
        <f>_xlfn.XLOOKUP(D107,products!$A$2:$A$49,products!$C$2:$C$49,,0)</f>
        <v>M</v>
      </c>
      <c r="N107" s="4">
        <f>_xlfn.XLOOKUP(D107,products!$A$2:$A$49,products!$D$2:$D$49,,0)</f>
        <v>0.5</v>
      </c>
      <c r="O107" s="6">
        <f>_xlfn.XLOOKUP(D107,products!$A$2:$A$49,products!$E$2:$E$49,,0)</f>
        <v>6.75</v>
      </c>
      <c r="P107" s="6">
        <f>O107*E107</f>
        <v>40.5</v>
      </c>
    </row>
    <row r="108" spans="1:16" x14ac:dyDescent="0.2">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_xlfn.XLOOKUP(Order_table[[#This Row],[Customer ID]],customers!$A$2:$A$1001,customers!$I$2:$I$1001,,0)</f>
        <v>No</v>
      </c>
      <c r="I108" s="2" t="str">
        <f>_xlfn.XLOOKUP(C108,customers!$A$2:$A$1001,customers!$G$2:$G$1001,,0)</f>
        <v>United States</v>
      </c>
      <c r="J108" s="2" t="str">
        <f t="shared" si="2"/>
        <v>Excelsa</v>
      </c>
      <c r="K108" t="str">
        <f>_xlfn.XLOOKUP(D108,products!$A$2:$A$49,products!$B$2:$B$49,,0)</f>
        <v>Exc</v>
      </c>
      <c r="L108" t="str">
        <f t="shared" si="3"/>
        <v>Dark</v>
      </c>
      <c r="M108" t="str">
        <f>_xlfn.XLOOKUP(D108,products!$A$2:$A$49,products!$C$2:$C$49,,0)</f>
        <v>D</v>
      </c>
      <c r="N108" s="4">
        <f>_xlfn.XLOOKUP(D108,products!$A$2:$A$49,products!$D$2:$D$49,,0)</f>
        <v>1</v>
      </c>
      <c r="O108" s="6">
        <f>_xlfn.XLOOKUP(D108,products!$A$2:$A$49,products!$E$2:$E$49,,0)</f>
        <v>12.15</v>
      </c>
      <c r="P108" s="6">
        <f>O108*E108</f>
        <v>24.3</v>
      </c>
    </row>
    <row r="109" spans="1:16" x14ac:dyDescent="0.2">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_xlfn.XLOOKUP(Order_table[[#This Row],[Customer ID]],customers!$A$2:$A$1001,customers!$I$2:$I$1001,,0)</f>
        <v>Yes</v>
      </c>
      <c r="I109" s="2" t="str">
        <f>_xlfn.XLOOKUP(C109,customers!$A$2:$A$1001,customers!$G$2:$G$1001,,0)</f>
        <v>United States</v>
      </c>
      <c r="J109" s="2" t="str">
        <f t="shared" si="2"/>
        <v>Robusta</v>
      </c>
      <c r="K109" t="str">
        <f>_xlfn.XLOOKUP(D109,products!$A$2:$A$49,products!$B$2:$B$49,,0)</f>
        <v>Rob</v>
      </c>
      <c r="L109" t="str">
        <f t="shared" si="3"/>
        <v>Medium</v>
      </c>
      <c r="M109" t="str">
        <f>_xlfn.XLOOKUP(D109,products!$A$2:$A$49,products!$C$2:$C$49,,0)</f>
        <v>M</v>
      </c>
      <c r="N109" s="4">
        <f>_xlfn.XLOOKUP(D109,products!$A$2:$A$49,products!$D$2:$D$49,,0)</f>
        <v>0.5</v>
      </c>
      <c r="O109" s="6">
        <f>_xlfn.XLOOKUP(D109,products!$A$2:$A$49,products!$E$2:$E$49,,0)</f>
        <v>5.97</v>
      </c>
      <c r="P109" s="6">
        <f>O109*E109</f>
        <v>17.91</v>
      </c>
    </row>
    <row r="110" spans="1:16" x14ac:dyDescent="0.2">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_xlfn.XLOOKUP(Order_table[[#This Row],[Customer ID]],customers!$A$2:$A$1001,customers!$I$2:$I$1001,,0)</f>
        <v>No</v>
      </c>
      <c r="I110" s="2" t="str">
        <f>_xlfn.XLOOKUP(C110,customers!$A$2:$A$1001,customers!$G$2:$G$1001,,0)</f>
        <v>United States</v>
      </c>
      <c r="J110" s="2" t="str">
        <f t="shared" si="2"/>
        <v>Arabica</v>
      </c>
      <c r="K110" t="str">
        <f>_xlfn.XLOOKUP(D110,products!$A$2:$A$49,products!$B$2:$B$49,,0)</f>
        <v>Ara</v>
      </c>
      <c r="L110" t="str">
        <f t="shared" si="3"/>
        <v>Medium</v>
      </c>
      <c r="M110" t="str">
        <f>_xlfn.XLOOKUP(D110,products!$A$2:$A$49,products!$C$2:$C$49,,0)</f>
        <v>M</v>
      </c>
      <c r="N110" s="4">
        <f>_xlfn.XLOOKUP(D110,products!$A$2:$A$49,products!$D$2:$D$49,,0)</f>
        <v>0.5</v>
      </c>
      <c r="O110" s="6">
        <f>_xlfn.XLOOKUP(D110,products!$A$2:$A$49,products!$E$2:$E$49,,0)</f>
        <v>6.75</v>
      </c>
      <c r="P110" s="6">
        <f>O110*E110</f>
        <v>27</v>
      </c>
    </row>
    <row r="111" spans="1:16" x14ac:dyDescent="0.2">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_xlfn.XLOOKUP(Order_table[[#This Row],[Customer ID]],customers!$A$2:$A$1001,customers!$I$2:$I$1001,,0)</f>
        <v>Yes</v>
      </c>
      <c r="I111" s="2" t="str">
        <f>_xlfn.XLOOKUP(C111,customers!$A$2:$A$1001,customers!$G$2:$G$1001,,0)</f>
        <v>United States</v>
      </c>
      <c r="J111" s="2" t="str">
        <f t="shared" si="2"/>
        <v>Librica</v>
      </c>
      <c r="K111" t="str">
        <f>_xlfn.XLOOKUP(D111,products!$A$2:$A$49,products!$B$2:$B$49,,0)</f>
        <v>Lib</v>
      </c>
      <c r="L111" t="str">
        <f t="shared" si="3"/>
        <v>Dark</v>
      </c>
      <c r="M111" t="str">
        <f>_xlfn.XLOOKUP(D111,products!$A$2:$A$49,products!$C$2:$C$49,,0)</f>
        <v>D</v>
      </c>
      <c r="N111" s="4">
        <f>_xlfn.XLOOKUP(D111,products!$A$2:$A$49,products!$D$2:$D$49,,0)</f>
        <v>0.5</v>
      </c>
      <c r="O111" s="6">
        <f>_xlfn.XLOOKUP(D111,products!$A$2:$A$49,products!$E$2:$E$49,,0)</f>
        <v>7.77</v>
      </c>
      <c r="P111" s="6">
        <f>O111*E111</f>
        <v>7.77</v>
      </c>
    </row>
    <row r="112" spans="1:16" x14ac:dyDescent="0.2">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_xlfn.XLOOKUP(Order_table[[#This Row],[Customer ID]],customers!$A$2:$A$1001,customers!$I$2:$I$1001,,0)</f>
        <v>Yes</v>
      </c>
      <c r="I112" s="2" t="str">
        <f>_xlfn.XLOOKUP(C112,customers!$A$2:$A$1001,customers!$G$2:$G$1001,,0)</f>
        <v>United States</v>
      </c>
      <c r="J112" s="2" t="str">
        <f t="shared" si="2"/>
        <v>Excelsa</v>
      </c>
      <c r="K112" t="str">
        <f>_xlfn.XLOOKUP(D112,products!$A$2:$A$49,products!$B$2:$B$49,,0)</f>
        <v>Exc</v>
      </c>
      <c r="L112" t="str">
        <f t="shared" si="3"/>
        <v>Large</v>
      </c>
      <c r="M112" t="str">
        <f>_xlfn.XLOOKUP(D112,products!$A$2:$A$49,products!$C$2:$C$49,,0)</f>
        <v>L</v>
      </c>
      <c r="N112" s="4">
        <f>_xlfn.XLOOKUP(D112,products!$A$2:$A$49,products!$D$2:$D$49,,0)</f>
        <v>0.2</v>
      </c>
      <c r="O112" s="6">
        <f>_xlfn.XLOOKUP(D112,products!$A$2:$A$49,products!$E$2:$E$49,,0)</f>
        <v>4.4550000000000001</v>
      </c>
      <c r="P112" s="6">
        <f>O112*E112</f>
        <v>13.365</v>
      </c>
    </row>
    <row r="113" spans="1:16" x14ac:dyDescent="0.2">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_xlfn.XLOOKUP(Order_table[[#This Row],[Customer ID]],customers!$A$2:$A$1001,customers!$I$2:$I$1001,,0)</f>
        <v>No</v>
      </c>
      <c r="I113" s="2" t="str">
        <f>_xlfn.XLOOKUP(C113,customers!$A$2:$A$1001,customers!$G$2:$G$1001,,0)</f>
        <v>United States</v>
      </c>
      <c r="J113" s="2" t="str">
        <f t="shared" si="2"/>
        <v>Robusta</v>
      </c>
      <c r="K113" t="str">
        <f>_xlfn.XLOOKUP(D113,products!$A$2:$A$49,products!$B$2:$B$49,,0)</f>
        <v>Rob</v>
      </c>
      <c r="L113" t="str">
        <f t="shared" si="3"/>
        <v>Dark</v>
      </c>
      <c r="M113" t="str">
        <f>_xlfn.XLOOKUP(D113,products!$A$2:$A$49,products!$C$2:$C$49,,0)</f>
        <v>D</v>
      </c>
      <c r="N113" s="4">
        <f>_xlfn.XLOOKUP(D113,products!$A$2:$A$49,products!$D$2:$D$49,,0)</f>
        <v>0.5</v>
      </c>
      <c r="O113" s="6">
        <f>_xlfn.XLOOKUP(D113,products!$A$2:$A$49,products!$E$2:$E$49,,0)</f>
        <v>5.3699999999999992</v>
      </c>
      <c r="P113" s="6">
        <f>O113*E113</f>
        <v>26.849999999999994</v>
      </c>
    </row>
    <row r="114" spans="1:16" x14ac:dyDescent="0.2">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_xlfn.XLOOKUP(Order_table[[#This Row],[Customer ID]],customers!$A$2:$A$1001,customers!$I$2:$I$1001,,0)</f>
        <v>No</v>
      </c>
      <c r="I114" s="2" t="str">
        <f>_xlfn.XLOOKUP(C114,customers!$A$2:$A$1001,customers!$G$2:$G$1001,,0)</f>
        <v>United States</v>
      </c>
      <c r="J114" s="2" t="str">
        <f t="shared" si="2"/>
        <v>Arabica</v>
      </c>
      <c r="K114" t="str">
        <f>_xlfn.XLOOKUP(D114,products!$A$2:$A$49,products!$B$2:$B$49,,0)</f>
        <v>Ara</v>
      </c>
      <c r="L114" t="str">
        <f t="shared" si="3"/>
        <v>Medium</v>
      </c>
      <c r="M114" t="str">
        <f>_xlfn.XLOOKUP(D114,products!$A$2:$A$49,products!$C$2:$C$49,,0)</f>
        <v>M</v>
      </c>
      <c r="N114" s="4">
        <f>_xlfn.XLOOKUP(D114,products!$A$2:$A$49,products!$D$2:$D$49,,0)</f>
        <v>1</v>
      </c>
      <c r="O114" s="6">
        <f>_xlfn.XLOOKUP(D114,products!$A$2:$A$49,products!$E$2:$E$49,,0)</f>
        <v>11.25</v>
      </c>
      <c r="P114" s="6">
        <f>O114*E114</f>
        <v>11.25</v>
      </c>
    </row>
    <row r="115" spans="1:16" x14ac:dyDescent="0.2">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_xlfn.XLOOKUP(Order_table[[#This Row],[Customer ID]],customers!$A$2:$A$1001,customers!$I$2:$I$1001,,0)</f>
        <v>No</v>
      </c>
      <c r="I115" s="2" t="str">
        <f>_xlfn.XLOOKUP(C115,customers!$A$2:$A$1001,customers!$G$2:$G$1001,,0)</f>
        <v>Ireland</v>
      </c>
      <c r="J115" s="2" t="str">
        <f t="shared" si="2"/>
        <v>Librica</v>
      </c>
      <c r="K115" t="str">
        <f>_xlfn.XLOOKUP(D115,products!$A$2:$A$49,products!$B$2:$B$49,,0)</f>
        <v>Lib</v>
      </c>
      <c r="L115" t="str">
        <f t="shared" si="3"/>
        <v>Medium</v>
      </c>
      <c r="M115" t="str">
        <f>_xlfn.XLOOKUP(D115,products!$A$2:$A$49,products!$C$2:$C$49,,0)</f>
        <v>M</v>
      </c>
      <c r="N115" s="4">
        <f>_xlfn.XLOOKUP(D115,products!$A$2:$A$49,products!$D$2:$D$49,,0)</f>
        <v>1</v>
      </c>
      <c r="O115" s="6">
        <f>_xlfn.XLOOKUP(D115,products!$A$2:$A$49,products!$E$2:$E$49,,0)</f>
        <v>14.55</v>
      </c>
      <c r="P115" s="6">
        <f>O115*E115</f>
        <v>14.55</v>
      </c>
    </row>
    <row r="116" spans="1:16" x14ac:dyDescent="0.2">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_xlfn.XLOOKUP(Order_table[[#This Row],[Customer ID]],customers!$A$2:$A$1001,customers!$I$2:$I$1001,,0)</f>
        <v>No</v>
      </c>
      <c r="I116" s="2" t="str">
        <f>_xlfn.XLOOKUP(C116,customers!$A$2:$A$1001,customers!$G$2:$G$1001,,0)</f>
        <v>United States</v>
      </c>
      <c r="J116" s="2" t="str">
        <f t="shared" si="2"/>
        <v>Robusta</v>
      </c>
      <c r="K116" t="str">
        <f>_xlfn.XLOOKUP(D116,products!$A$2:$A$49,products!$B$2:$B$49,,0)</f>
        <v>Rob</v>
      </c>
      <c r="L116" t="str">
        <f t="shared" si="3"/>
        <v>Large</v>
      </c>
      <c r="M116" t="str">
        <f>_xlfn.XLOOKUP(D116,products!$A$2:$A$49,products!$C$2:$C$49,,0)</f>
        <v>L</v>
      </c>
      <c r="N116" s="4">
        <f>_xlfn.XLOOKUP(D116,products!$A$2:$A$49,products!$D$2:$D$49,,0)</f>
        <v>0.2</v>
      </c>
      <c r="O116" s="6">
        <f>_xlfn.XLOOKUP(D116,products!$A$2:$A$49,products!$E$2:$E$49,,0)</f>
        <v>3.5849999999999995</v>
      </c>
      <c r="P116" s="6">
        <f>O116*E116</f>
        <v>14.339999999999998</v>
      </c>
    </row>
    <row r="117" spans="1:16" x14ac:dyDescent="0.2">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_xlfn.XLOOKUP(Order_table[[#This Row],[Customer ID]],customers!$A$2:$A$1001,customers!$I$2:$I$1001,,0)</f>
        <v>No</v>
      </c>
      <c r="I117" s="2" t="str">
        <f>_xlfn.XLOOKUP(C117,customers!$A$2:$A$1001,customers!$G$2:$G$1001,,0)</f>
        <v>United Kingdom</v>
      </c>
      <c r="J117" s="2" t="str">
        <f t="shared" si="2"/>
        <v>Librica</v>
      </c>
      <c r="K117" t="str">
        <f>_xlfn.XLOOKUP(D117,products!$A$2:$A$49,products!$B$2:$B$49,,0)</f>
        <v>Lib</v>
      </c>
      <c r="L117" t="str">
        <f t="shared" si="3"/>
        <v>Large</v>
      </c>
      <c r="M117" t="str">
        <f>_xlfn.XLOOKUP(D117,products!$A$2:$A$49,products!$C$2:$C$49,,0)</f>
        <v>L</v>
      </c>
      <c r="N117" s="4">
        <f>_xlfn.XLOOKUP(D117,products!$A$2:$A$49,products!$D$2:$D$49,,0)</f>
        <v>1</v>
      </c>
      <c r="O117" s="6">
        <f>_xlfn.XLOOKUP(D117,products!$A$2:$A$49,products!$E$2:$E$49,,0)</f>
        <v>15.85</v>
      </c>
      <c r="P117" s="6">
        <f>O117*E117</f>
        <v>15.85</v>
      </c>
    </row>
    <row r="118" spans="1:16" x14ac:dyDescent="0.2">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_xlfn.XLOOKUP(Order_table[[#This Row],[Customer ID]],customers!$A$2:$A$1001,customers!$I$2:$I$1001,,0)</f>
        <v>Yes</v>
      </c>
      <c r="I118" s="2" t="str">
        <f>_xlfn.XLOOKUP(C118,customers!$A$2:$A$1001,customers!$G$2:$G$1001,,0)</f>
        <v>Ireland</v>
      </c>
      <c r="J118" s="2" t="str">
        <f t="shared" si="2"/>
        <v>Librica</v>
      </c>
      <c r="K118" t="str">
        <f>_xlfn.XLOOKUP(D118,products!$A$2:$A$49,products!$B$2:$B$49,,0)</f>
        <v>Lib</v>
      </c>
      <c r="L118" t="str">
        <f t="shared" si="3"/>
        <v>Large</v>
      </c>
      <c r="M118" t="str">
        <f>_xlfn.XLOOKUP(D118,products!$A$2:$A$49,products!$C$2:$C$49,,0)</f>
        <v>L</v>
      </c>
      <c r="N118" s="4">
        <f>_xlfn.XLOOKUP(D118,products!$A$2:$A$49,products!$D$2:$D$49,,0)</f>
        <v>0.2</v>
      </c>
      <c r="O118" s="6">
        <f>_xlfn.XLOOKUP(D118,products!$A$2:$A$49,products!$E$2:$E$49,,0)</f>
        <v>4.7549999999999999</v>
      </c>
      <c r="P118" s="6">
        <f>O118*E118</f>
        <v>19.02</v>
      </c>
    </row>
    <row r="119" spans="1:16" x14ac:dyDescent="0.2">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_xlfn.XLOOKUP(Order_table[[#This Row],[Customer ID]],customers!$A$2:$A$1001,customers!$I$2:$I$1001,,0)</f>
        <v>No</v>
      </c>
      <c r="I119" s="2" t="str">
        <f>_xlfn.XLOOKUP(C119,customers!$A$2:$A$1001,customers!$G$2:$G$1001,,0)</f>
        <v>United States</v>
      </c>
      <c r="J119" s="2" t="str">
        <f t="shared" si="2"/>
        <v>Librica</v>
      </c>
      <c r="K119" t="str">
        <f>_xlfn.XLOOKUP(D119,products!$A$2:$A$49,products!$B$2:$B$49,,0)</f>
        <v>Lib</v>
      </c>
      <c r="L119" t="str">
        <f t="shared" si="3"/>
        <v>Large</v>
      </c>
      <c r="M119" t="str">
        <f>_xlfn.XLOOKUP(D119,products!$A$2:$A$49,products!$C$2:$C$49,,0)</f>
        <v>L</v>
      </c>
      <c r="N119" s="4">
        <f>_xlfn.XLOOKUP(D119,products!$A$2:$A$49,products!$D$2:$D$49,,0)</f>
        <v>0.5</v>
      </c>
      <c r="O119" s="6">
        <f>_xlfn.XLOOKUP(D119,products!$A$2:$A$49,products!$E$2:$E$49,,0)</f>
        <v>9.51</v>
      </c>
      <c r="P119" s="6">
        <f>O119*E119</f>
        <v>38.04</v>
      </c>
    </row>
    <row r="120" spans="1:16" x14ac:dyDescent="0.2">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_xlfn.XLOOKUP(Order_table[[#This Row],[Customer ID]],customers!$A$2:$A$1001,customers!$I$2:$I$1001,,0)</f>
        <v>Yes</v>
      </c>
      <c r="I120" s="2" t="str">
        <f>_xlfn.XLOOKUP(C120,customers!$A$2:$A$1001,customers!$G$2:$G$1001,,0)</f>
        <v>United States</v>
      </c>
      <c r="J120" s="2" t="str">
        <f t="shared" si="2"/>
        <v>Excelsa</v>
      </c>
      <c r="K120" t="str">
        <f>_xlfn.XLOOKUP(D120,products!$A$2:$A$49,products!$B$2:$B$49,,0)</f>
        <v>Exc</v>
      </c>
      <c r="L120" t="str">
        <f t="shared" si="3"/>
        <v>Dark</v>
      </c>
      <c r="M120" t="str">
        <f>_xlfn.XLOOKUP(D120,products!$A$2:$A$49,products!$C$2:$C$49,,0)</f>
        <v>D</v>
      </c>
      <c r="N120" s="4">
        <f>_xlfn.XLOOKUP(D120,products!$A$2:$A$49,products!$D$2:$D$49,,0)</f>
        <v>0.5</v>
      </c>
      <c r="O120" s="6">
        <f>_xlfn.XLOOKUP(D120,products!$A$2:$A$49,products!$E$2:$E$49,,0)</f>
        <v>7.29</v>
      </c>
      <c r="P120" s="6">
        <f>O120*E120</f>
        <v>21.87</v>
      </c>
    </row>
    <row r="121" spans="1:16" x14ac:dyDescent="0.2">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_xlfn.XLOOKUP(Order_table[[#This Row],[Customer ID]],customers!$A$2:$A$1001,customers!$I$2:$I$1001,,0)</f>
        <v>No</v>
      </c>
      <c r="I121" s="2" t="str">
        <f>_xlfn.XLOOKUP(C121,customers!$A$2:$A$1001,customers!$G$2:$G$1001,,0)</f>
        <v>United States</v>
      </c>
      <c r="J121" s="2" t="str">
        <f t="shared" si="2"/>
        <v>Excelsa</v>
      </c>
      <c r="K121" t="str">
        <f>_xlfn.XLOOKUP(D121,products!$A$2:$A$49,products!$B$2:$B$49,,0)</f>
        <v>Exc</v>
      </c>
      <c r="L121" t="str">
        <f t="shared" si="3"/>
        <v>Medium</v>
      </c>
      <c r="M121" t="str">
        <f>_xlfn.XLOOKUP(D121,products!$A$2:$A$49,products!$C$2:$C$49,,0)</f>
        <v>M</v>
      </c>
      <c r="N121" s="4">
        <f>_xlfn.XLOOKUP(D121,products!$A$2:$A$49,products!$D$2:$D$49,,0)</f>
        <v>0.2</v>
      </c>
      <c r="O121" s="6">
        <f>_xlfn.XLOOKUP(D121,products!$A$2:$A$49,products!$E$2:$E$49,,0)</f>
        <v>4.125</v>
      </c>
      <c r="P121" s="6">
        <f>O121*E121</f>
        <v>4.125</v>
      </c>
    </row>
    <row r="122" spans="1:16" x14ac:dyDescent="0.2">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_xlfn.XLOOKUP(Order_table[[#This Row],[Customer ID]],customers!$A$2:$A$1001,customers!$I$2:$I$1001,,0)</f>
        <v>No</v>
      </c>
      <c r="I122" s="2" t="str">
        <f>_xlfn.XLOOKUP(C122,customers!$A$2:$A$1001,customers!$G$2:$G$1001,,0)</f>
        <v>United States</v>
      </c>
      <c r="J122" s="2" t="str">
        <f t="shared" si="2"/>
        <v>Arabica</v>
      </c>
      <c r="K122" t="str">
        <f>_xlfn.XLOOKUP(D122,products!$A$2:$A$49,products!$B$2:$B$49,,0)</f>
        <v>Ara</v>
      </c>
      <c r="L122" t="str">
        <f t="shared" si="3"/>
        <v>Large</v>
      </c>
      <c r="M122" t="str">
        <f>_xlfn.XLOOKUP(D122,products!$A$2:$A$49,products!$C$2:$C$49,,0)</f>
        <v>L</v>
      </c>
      <c r="N122" s="4">
        <f>_xlfn.XLOOKUP(D122,products!$A$2:$A$49,products!$D$2:$D$49,,0)</f>
        <v>0.2</v>
      </c>
      <c r="O122" s="6">
        <f>_xlfn.XLOOKUP(D122,products!$A$2:$A$49,products!$E$2:$E$49,,0)</f>
        <v>3.8849999999999998</v>
      </c>
      <c r="P122" s="6">
        <f>O122*E122</f>
        <v>3.8849999999999998</v>
      </c>
    </row>
    <row r="123" spans="1:16" x14ac:dyDescent="0.2">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_xlfn.XLOOKUP(Order_table[[#This Row],[Customer ID]],customers!$A$2:$A$1001,customers!$I$2:$I$1001,,0)</f>
        <v>No</v>
      </c>
      <c r="I123" s="2" t="str">
        <f>_xlfn.XLOOKUP(C123,customers!$A$2:$A$1001,customers!$G$2:$G$1001,,0)</f>
        <v>United States</v>
      </c>
      <c r="J123" s="2" t="str">
        <f t="shared" si="2"/>
        <v>Excelsa</v>
      </c>
      <c r="K123" t="str">
        <f>_xlfn.XLOOKUP(D123,products!$A$2:$A$49,products!$B$2:$B$49,,0)</f>
        <v>Exc</v>
      </c>
      <c r="L123" t="str">
        <f t="shared" si="3"/>
        <v>Medium</v>
      </c>
      <c r="M123" t="str">
        <f>_xlfn.XLOOKUP(D123,products!$A$2:$A$49,products!$C$2:$C$49,,0)</f>
        <v>M</v>
      </c>
      <c r="N123" s="4">
        <f>_xlfn.XLOOKUP(D123,products!$A$2:$A$49,products!$D$2:$D$49,,0)</f>
        <v>1</v>
      </c>
      <c r="O123" s="6">
        <f>_xlfn.XLOOKUP(D123,products!$A$2:$A$49,products!$E$2:$E$49,,0)</f>
        <v>13.75</v>
      </c>
      <c r="P123" s="6">
        <f>O123*E123</f>
        <v>68.75</v>
      </c>
    </row>
    <row r="124" spans="1:16" x14ac:dyDescent="0.2">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_xlfn.XLOOKUP(Order_table[[#This Row],[Customer ID]],customers!$A$2:$A$1001,customers!$I$2:$I$1001,,0)</f>
        <v>Yes</v>
      </c>
      <c r="I124" s="2" t="str">
        <f>_xlfn.XLOOKUP(C124,customers!$A$2:$A$1001,customers!$G$2:$G$1001,,0)</f>
        <v>United States</v>
      </c>
      <c r="J124" s="2" t="str">
        <f t="shared" si="2"/>
        <v>Arabica</v>
      </c>
      <c r="K124" t="str">
        <f>_xlfn.XLOOKUP(D124,products!$A$2:$A$49,products!$B$2:$B$49,,0)</f>
        <v>Ara</v>
      </c>
      <c r="L124" t="str">
        <f t="shared" si="3"/>
        <v>Dark</v>
      </c>
      <c r="M124" t="str">
        <f>_xlfn.XLOOKUP(D124,products!$A$2:$A$49,products!$C$2:$C$49,,0)</f>
        <v>D</v>
      </c>
      <c r="N124" s="4">
        <f>_xlfn.XLOOKUP(D124,products!$A$2:$A$49,products!$D$2:$D$49,,0)</f>
        <v>0.5</v>
      </c>
      <c r="O124" s="6">
        <f>_xlfn.XLOOKUP(D124,products!$A$2:$A$49,products!$E$2:$E$49,,0)</f>
        <v>5.97</v>
      </c>
      <c r="P124" s="6">
        <f>O124*E124</f>
        <v>23.88</v>
      </c>
    </row>
    <row r="125" spans="1:16" x14ac:dyDescent="0.2">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_xlfn.XLOOKUP(Order_table[[#This Row],[Customer ID]],customers!$A$2:$A$1001,customers!$I$2:$I$1001,,0)</f>
        <v>No</v>
      </c>
      <c r="I125" s="2" t="str">
        <f>_xlfn.XLOOKUP(C125,customers!$A$2:$A$1001,customers!$G$2:$G$1001,,0)</f>
        <v>United States</v>
      </c>
      <c r="J125" s="2" t="str">
        <f t="shared" si="2"/>
        <v>Librica</v>
      </c>
      <c r="K125" t="str">
        <f>_xlfn.XLOOKUP(D125,products!$A$2:$A$49,products!$B$2:$B$49,,0)</f>
        <v>Lib</v>
      </c>
      <c r="L125" t="str">
        <f t="shared" si="3"/>
        <v>Large</v>
      </c>
      <c r="M125" t="str">
        <f>_xlfn.XLOOKUP(D125,products!$A$2:$A$49,products!$C$2:$C$49,,0)</f>
        <v>L</v>
      </c>
      <c r="N125" s="4">
        <f>_xlfn.XLOOKUP(D125,products!$A$2:$A$49,products!$D$2:$D$49,,0)</f>
        <v>2.5</v>
      </c>
      <c r="O125" s="6">
        <f>_xlfn.XLOOKUP(D125,products!$A$2:$A$49,products!$E$2:$E$49,,0)</f>
        <v>36.454999999999998</v>
      </c>
      <c r="P125" s="6">
        <f>O125*E125</f>
        <v>145.82</v>
      </c>
    </row>
    <row r="126" spans="1:16" x14ac:dyDescent="0.2">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_xlfn.XLOOKUP(Order_table[[#This Row],[Customer ID]],customers!$A$2:$A$1001,customers!$I$2:$I$1001,,0)</f>
        <v>Yes</v>
      </c>
      <c r="I126" s="2" t="str">
        <f>_xlfn.XLOOKUP(C126,customers!$A$2:$A$1001,customers!$G$2:$G$1001,,0)</f>
        <v>United States</v>
      </c>
      <c r="J126" s="2" t="str">
        <f t="shared" si="2"/>
        <v>Librica</v>
      </c>
      <c r="K126" t="str">
        <f>_xlfn.XLOOKUP(D126,products!$A$2:$A$49,products!$B$2:$B$49,,0)</f>
        <v>Lib</v>
      </c>
      <c r="L126" t="str">
        <f t="shared" si="3"/>
        <v>Medium</v>
      </c>
      <c r="M126" t="str">
        <f>_xlfn.XLOOKUP(D126,products!$A$2:$A$49,products!$C$2:$C$49,,0)</f>
        <v>M</v>
      </c>
      <c r="N126" s="4">
        <f>_xlfn.XLOOKUP(D126,products!$A$2:$A$49,products!$D$2:$D$49,,0)</f>
        <v>0.2</v>
      </c>
      <c r="O126" s="6">
        <f>_xlfn.XLOOKUP(D126,products!$A$2:$A$49,products!$E$2:$E$49,,0)</f>
        <v>4.3650000000000002</v>
      </c>
      <c r="P126" s="6">
        <f>O126*E126</f>
        <v>21.825000000000003</v>
      </c>
    </row>
    <row r="127" spans="1:16" x14ac:dyDescent="0.2">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_xlfn.XLOOKUP(Order_table[[#This Row],[Customer ID]],customers!$A$2:$A$1001,customers!$I$2:$I$1001,,0)</f>
        <v>Yes</v>
      </c>
      <c r="I127" s="2" t="str">
        <f>_xlfn.XLOOKUP(C127,customers!$A$2:$A$1001,customers!$G$2:$G$1001,,0)</f>
        <v>Ireland</v>
      </c>
      <c r="J127" s="2" t="str">
        <f t="shared" si="2"/>
        <v>Librica</v>
      </c>
      <c r="K127" t="str">
        <f>_xlfn.XLOOKUP(D127,products!$A$2:$A$49,products!$B$2:$B$49,,0)</f>
        <v>Lib</v>
      </c>
      <c r="L127" t="str">
        <f t="shared" si="3"/>
        <v>Medium</v>
      </c>
      <c r="M127" t="str">
        <f>_xlfn.XLOOKUP(D127,products!$A$2:$A$49,products!$C$2:$C$49,,0)</f>
        <v>M</v>
      </c>
      <c r="N127" s="4">
        <f>_xlfn.XLOOKUP(D127,products!$A$2:$A$49,products!$D$2:$D$49,,0)</f>
        <v>0.5</v>
      </c>
      <c r="O127" s="6">
        <f>_xlfn.XLOOKUP(D127,products!$A$2:$A$49,products!$E$2:$E$49,,0)</f>
        <v>8.73</v>
      </c>
      <c r="P127" s="6">
        <f>O127*E127</f>
        <v>26.19</v>
      </c>
    </row>
    <row r="128" spans="1:16" x14ac:dyDescent="0.2">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_xlfn.XLOOKUP(Order_table[[#This Row],[Customer ID]],customers!$A$2:$A$1001,customers!$I$2:$I$1001,,0)</f>
        <v>No</v>
      </c>
      <c r="I128" s="2" t="str">
        <f>_xlfn.XLOOKUP(C128,customers!$A$2:$A$1001,customers!$G$2:$G$1001,,0)</f>
        <v>United States</v>
      </c>
      <c r="J128" s="2" t="str">
        <f t="shared" si="2"/>
        <v>Arabica</v>
      </c>
      <c r="K128" t="str">
        <f>_xlfn.XLOOKUP(D128,products!$A$2:$A$49,products!$B$2:$B$49,,0)</f>
        <v>Ara</v>
      </c>
      <c r="L128" t="str">
        <f t="shared" si="3"/>
        <v>Medium</v>
      </c>
      <c r="M128" t="str">
        <f>_xlfn.XLOOKUP(D128,products!$A$2:$A$49,products!$C$2:$C$49,,0)</f>
        <v>M</v>
      </c>
      <c r="N128" s="4">
        <f>_xlfn.XLOOKUP(D128,products!$A$2:$A$49,products!$D$2:$D$49,,0)</f>
        <v>1</v>
      </c>
      <c r="O128" s="6">
        <f>_xlfn.XLOOKUP(D128,products!$A$2:$A$49,products!$E$2:$E$49,,0)</f>
        <v>11.25</v>
      </c>
      <c r="P128" s="6">
        <f>O128*E128</f>
        <v>11.25</v>
      </c>
    </row>
    <row r="129" spans="1:16" x14ac:dyDescent="0.2">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_xlfn.XLOOKUP(Order_table[[#This Row],[Customer ID]],customers!$A$2:$A$1001,customers!$I$2:$I$1001,,0)</f>
        <v>No</v>
      </c>
      <c r="I129" s="2" t="str">
        <f>_xlfn.XLOOKUP(C129,customers!$A$2:$A$1001,customers!$G$2:$G$1001,,0)</f>
        <v>Ireland</v>
      </c>
      <c r="J129" s="2" t="str">
        <f t="shared" si="2"/>
        <v>Librica</v>
      </c>
      <c r="K129" t="str">
        <f>_xlfn.XLOOKUP(D129,products!$A$2:$A$49,products!$B$2:$B$49,,0)</f>
        <v>Lib</v>
      </c>
      <c r="L129" t="str">
        <f t="shared" si="3"/>
        <v>Dark</v>
      </c>
      <c r="M129" t="str">
        <f>_xlfn.XLOOKUP(D129,products!$A$2:$A$49,products!$C$2:$C$49,,0)</f>
        <v>D</v>
      </c>
      <c r="N129" s="4">
        <f>_xlfn.XLOOKUP(D129,products!$A$2:$A$49,products!$D$2:$D$49,,0)</f>
        <v>1</v>
      </c>
      <c r="O129" s="6">
        <f>_xlfn.XLOOKUP(D129,products!$A$2:$A$49,products!$E$2:$E$49,,0)</f>
        <v>12.95</v>
      </c>
      <c r="P129" s="6">
        <f>O129*E129</f>
        <v>77.699999999999989</v>
      </c>
    </row>
    <row r="130" spans="1:16" x14ac:dyDescent="0.2">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_xlfn.XLOOKUP(Order_table[[#This Row],[Customer ID]],customers!$A$2:$A$1001,customers!$I$2:$I$1001,,0)</f>
        <v>No</v>
      </c>
      <c r="I130" s="2" t="str">
        <f>_xlfn.XLOOKUP(C130,customers!$A$2:$A$1001,customers!$G$2:$G$1001,,0)</f>
        <v>United States</v>
      </c>
      <c r="J130" s="2" t="str">
        <f t="shared" si="2"/>
        <v>Arabica</v>
      </c>
      <c r="K130" t="str">
        <f>_xlfn.XLOOKUP(D130,products!$A$2:$A$49,products!$B$2:$B$49,,0)</f>
        <v>Ara</v>
      </c>
      <c r="L130" t="str">
        <f t="shared" si="3"/>
        <v>Medium</v>
      </c>
      <c r="M130" t="str">
        <f>_xlfn.XLOOKUP(D130,products!$A$2:$A$49,products!$C$2:$C$49,,0)</f>
        <v>M</v>
      </c>
      <c r="N130" s="4">
        <f>_xlfn.XLOOKUP(D130,products!$A$2:$A$49,products!$D$2:$D$49,,0)</f>
        <v>0.5</v>
      </c>
      <c r="O130" s="6">
        <f>_xlfn.XLOOKUP(D130,products!$A$2:$A$49,products!$E$2:$E$49,,0)</f>
        <v>6.75</v>
      </c>
      <c r="P130" s="6">
        <f>O130*E130</f>
        <v>6.75</v>
      </c>
    </row>
    <row r="131" spans="1:16" x14ac:dyDescent="0.2">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_xlfn.XLOOKUP(Order_table[[#This Row],[Customer ID]],customers!$A$2:$A$1001,customers!$I$2:$I$1001,,0)</f>
        <v>Yes</v>
      </c>
      <c r="I131" s="2" t="str">
        <f>_xlfn.XLOOKUP(C131,customers!$A$2:$A$1001,customers!$G$2:$G$1001,,0)</f>
        <v>United States</v>
      </c>
      <c r="J131" s="2" t="str">
        <f t="shared" ref="J131:J194" si="4">IF(K131="Rob","Robusta",IF(K131="Lib","Librica",IF(K131="Exc","Excelsa",IF(K131="Ara","Arabica",""))))</f>
        <v>Excelsa</v>
      </c>
      <c r="K131" t="str">
        <f>_xlfn.XLOOKUP(D131,products!$A$2:$A$49,products!$B$2:$B$49,,0)</f>
        <v>Exc</v>
      </c>
      <c r="L131" t="str">
        <f t="shared" ref="L131:L194" si="5">IF(M131="M","Medium",IF(M131="L","Large",IF(M131="D","Dark","")))</f>
        <v>Dark</v>
      </c>
      <c r="M131" t="str">
        <f>_xlfn.XLOOKUP(D131,products!$A$2:$A$49,products!$C$2:$C$49,,0)</f>
        <v>D</v>
      </c>
      <c r="N131" s="4">
        <f>_xlfn.XLOOKUP(D131,products!$A$2:$A$49,products!$D$2:$D$49,,0)</f>
        <v>1</v>
      </c>
      <c r="O131" s="6">
        <f>_xlfn.XLOOKUP(D131,products!$A$2:$A$49,products!$E$2:$E$49,,0)</f>
        <v>12.15</v>
      </c>
      <c r="P131" s="6">
        <f>O131*E131</f>
        <v>12.15</v>
      </c>
    </row>
    <row r="132" spans="1:16" x14ac:dyDescent="0.2">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_xlfn.XLOOKUP(Order_table[[#This Row],[Customer ID]],customers!$A$2:$A$1001,customers!$I$2:$I$1001,,0)</f>
        <v>Yes</v>
      </c>
      <c r="I132" s="2" t="str">
        <f>_xlfn.XLOOKUP(C132,customers!$A$2:$A$1001,customers!$G$2:$G$1001,,0)</f>
        <v>Ireland</v>
      </c>
      <c r="J132" s="2" t="str">
        <f t="shared" si="4"/>
        <v>Arabica</v>
      </c>
      <c r="K132" t="str">
        <f>_xlfn.XLOOKUP(D132,products!$A$2:$A$49,products!$B$2:$B$49,,0)</f>
        <v>Ara</v>
      </c>
      <c r="L132" t="str">
        <f t="shared" si="5"/>
        <v>Large</v>
      </c>
      <c r="M132" t="str">
        <f>_xlfn.XLOOKUP(D132,products!$A$2:$A$49,products!$C$2:$C$49,,0)</f>
        <v>L</v>
      </c>
      <c r="N132" s="4">
        <f>_xlfn.XLOOKUP(D132,products!$A$2:$A$49,products!$D$2:$D$49,,0)</f>
        <v>2.5</v>
      </c>
      <c r="O132" s="6">
        <f>_xlfn.XLOOKUP(D132,products!$A$2:$A$49,products!$E$2:$E$49,,0)</f>
        <v>29.784999999999997</v>
      </c>
      <c r="P132" s="6">
        <f>O132*E132</f>
        <v>148.92499999999998</v>
      </c>
    </row>
    <row r="133" spans="1:16" x14ac:dyDescent="0.2">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_xlfn.XLOOKUP(Order_table[[#This Row],[Customer ID]],customers!$A$2:$A$1001,customers!$I$2:$I$1001,,0)</f>
        <v>Yes</v>
      </c>
      <c r="I133" s="2" t="str">
        <f>_xlfn.XLOOKUP(C133,customers!$A$2:$A$1001,customers!$G$2:$G$1001,,0)</f>
        <v>United States</v>
      </c>
      <c r="J133" s="2" t="str">
        <f t="shared" si="4"/>
        <v>Excelsa</v>
      </c>
      <c r="K133" t="str">
        <f>_xlfn.XLOOKUP(D133,products!$A$2:$A$49,products!$B$2:$B$49,,0)</f>
        <v>Exc</v>
      </c>
      <c r="L133" t="str">
        <f t="shared" si="5"/>
        <v>Dark</v>
      </c>
      <c r="M133" t="str">
        <f>_xlfn.XLOOKUP(D133,products!$A$2:$A$49,products!$C$2:$C$49,,0)</f>
        <v>D</v>
      </c>
      <c r="N133" s="4">
        <f>_xlfn.XLOOKUP(D133,products!$A$2:$A$49,products!$D$2:$D$49,,0)</f>
        <v>0.5</v>
      </c>
      <c r="O133" s="6">
        <f>_xlfn.XLOOKUP(D133,products!$A$2:$A$49,products!$E$2:$E$49,,0)</f>
        <v>7.29</v>
      </c>
      <c r="P133" s="6">
        <f>O133*E133</f>
        <v>14.58</v>
      </c>
    </row>
    <row r="134" spans="1:16" x14ac:dyDescent="0.2">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_xlfn.XLOOKUP(Order_table[[#This Row],[Customer ID]],customers!$A$2:$A$1001,customers!$I$2:$I$1001,,0)</f>
        <v>Yes</v>
      </c>
      <c r="I134" s="2" t="str">
        <f>_xlfn.XLOOKUP(C134,customers!$A$2:$A$1001,customers!$G$2:$G$1001,,0)</f>
        <v>United States</v>
      </c>
      <c r="J134" s="2" t="str">
        <f t="shared" si="4"/>
        <v>Arabica</v>
      </c>
      <c r="K134" t="str">
        <f>_xlfn.XLOOKUP(D134,products!$A$2:$A$49,products!$B$2:$B$49,,0)</f>
        <v>Ara</v>
      </c>
      <c r="L134" t="str">
        <f t="shared" si="5"/>
        <v>Large</v>
      </c>
      <c r="M134" t="str">
        <f>_xlfn.XLOOKUP(D134,products!$A$2:$A$49,products!$C$2:$C$49,,0)</f>
        <v>L</v>
      </c>
      <c r="N134" s="4">
        <f>_xlfn.XLOOKUP(D134,products!$A$2:$A$49,products!$D$2:$D$49,,0)</f>
        <v>2.5</v>
      </c>
      <c r="O134" s="6">
        <f>_xlfn.XLOOKUP(D134,products!$A$2:$A$49,products!$E$2:$E$49,,0)</f>
        <v>29.784999999999997</v>
      </c>
      <c r="P134" s="6">
        <f>O134*E134</f>
        <v>148.92499999999998</v>
      </c>
    </row>
    <row r="135" spans="1:16" x14ac:dyDescent="0.2">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_xlfn.XLOOKUP(Order_table[[#This Row],[Customer ID]],customers!$A$2:$A$1001,customers!$I$2:$I$1001,,0)</f>
        <v>No</v>
      </c>
      <c r="I135" s="2" t="str">
        <f>_xlfn.XLOOKUP(C135,customers!$A$2:$A$1001,customers!$G$2:$G$1001,,0)</f>
        <v>United States</v>
      </c>
      <c r="J135" s="2" t="str">
        <f t="shared" si="4"/>
        <v>Librica</v>
      </c>
      <c r="K135" t="str">
        <f>_xlfn.XLOOKUP(D135,products!$A$2:$A$49,products!$B$2:$B$49,,0)</f>
        <v>Lib</v>
      </c>
      <c r="L135" t="str">
        <f t="shared" si="5"/>
        <v>Dark</v>
      </c>
      <c r="M135" t="str">
        <f>_xlfn.XLOOKUP(D135,products!$A$2:$A$49,products!$C$2:$C$49,,0)</f>
        <v>D</v>
      </c>
      <c r="N135" s="4">
        <f>_xlfn.XLOOKUP(D135,products!$A$2:$A$49,products!$D$2:$D$49,,0)</f>
        <v>1</v>
      </c>
      <c r="O135" s="6">
        <f>_xlfn.XLOOKUP(D135,products!$A$2:$A$49,products!$E$2:$E$49,,0)</f>
        <v>12.95</v>
      </c>
      <c r="P135" s="6">
        <f>O135*E135</f>
        <v>12.95</v>
      </c>
    </row>
    <row r="136" spans="1:16" x14ac:dyDescent="0.2">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_xlfn.XLOOKUP(Order_table[[#This Row],[Customer ID]],customers!$A$2:$A$1001,customers!$I$2:$I$1001,,0)</f>
        <v>Yes</v>
      </c>
      <c r="I136" s="2" t="str">
        <f>_xlfn.XLOOKUP(C136,customers!$A$2:$A$1001,customers!$G$2:$G$1001,,0)</f>
        <v>United States</v>
      </c>
      <c r="J136" s="2" t="str">
        <f t="shared" si="4"/>
        <v>Excelsa</v>
      </c>
      <c r="K136" t="str">
        <f>_xlfn.XLOOKUP(D136,products!$A$2:$A$49,products!$B$2:$B$49,,0)</f>
        <v>Exc</v>
      </c>
      <c r="L136" t="str">
        <f t="shared" si="5"/>
        <v>Medium</v>
      </c>
      <c r="M136" t="str">
        <f>_xlfn.XLOOKUP(D136,products!$A$2:$A$49,products!$C$2:$C$49,,0)</f>
        <v>M</v>
      </c>
      <c r="N136" s="4">
        <f>_xlfn.XLOOKUP(D136,products!$A$2:$A$49,products!$D$2:$D$49,,0)</f>
        <v>2.5</v>
      </c>
      <c r="O136" s="6">
        <f>_xlfn.XLOOKUP(D136,products!$A$2:$A$49,products!$E$2:$E$49,,0)</f>
        <v>31.624999999999996</v>
      </c>
      <c r="P136" s="6">
        <f>O136*E136</f>
        <v>94.874999999999986</v>
      </c>
    </row>
    <row r="137" spans="1:16" x14ac:dyDescent="0.2">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_xlfn.XLOOKUP(Order_table[[#This Row],[Customer ID]],customers!$A$2:$A$1001,customers!$I$2:$I$1001,,0)</f>
        <v>Yes</v>
      </c>
      <c r="I137" s="2" t="str">
        <f>_xlfn.XLOOKUP(C137,customers!$A$2:$A$1001,customers!$G$2:$G$1001,,0)</f>
        <v>United States</v>
      </c>
      <c r="J137" s="2" t="str">
        <f t="shared" si="4"/>
        <v>Arabica</v>
      </c>
      <c r="K137" t="str">
        <f>_xlfn.XLOOKUP(D137,products!$A$2:$A$49,products!$B$2:$B$49,,0)</f>
        <v>Ara</v>
      </c>
      <c r="L137" t="str">
        <f t="shared" si="5"/>
        <v>Large</v>
      </c>
      <c r="M137" t="str">
        <f>_xlfn.XLOOKUP(D137,products!$A$2:$A$49,products!$C$2:$C$49,,0)</f>
        <v>L</v>
      </c>
      <c r="N137" s="4">
        <f>_xlfn.XLOOKUP(D137,products!$A$2:$A$49,products!$D$2:$D$49,,0)</f>
        <v>0.5</v>
      </c>
      <c r="O137" s="6">
        <f>_xlfn.XLOOKUP(D137,products!$A$2:$A$49,products!$E$2:$E$49,,0)</f>
        <v>7.77</v>
      </c>
      <c r="P137" s="6">
        <f>O137*E137</f>
        <v>38.849999999999994</v>
      </c>
    </row>
    <row r="138" spans="1:16" x14ac:dyDescent="0.2">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_xlfn.XLOOKUP(Order_table[[#This Row],[Customer ID]],customers!$A$2:$A$1001,customers!$I$2:$I$1001,,0)</f>
        <v>No</v>
      </c>
      <c r="I138" s="2" t="str">
        <f>_xlfn.XLOOKUP(C138,customers!$A$2:$A$1001,customers!$G$2:$G$1001,,0)</f>
        <v>United States</v>
      </c>
      <c r="J138" s="2" t="str">
        <f t="shared" si="4"/>
        <v>Arabica</v>
      </c>
      <c r="K138" t="str">
        <f>_xlfn.XLOOKUP(D138,products!$A$2:$A$49,products!$B$2:$B$49,,0)</f>
        <v>Ara</v>
      </c>
      <c r="L138" t="str">
        <f t="shared" si="5"/>
        <v>Dark</v>
      </c>
      <c r="M138" t="str">
        <f>_xlfn.XLOOKUP(D138,products!$A$2:$A$49,products!$C$2:$C$49,,0)</f>
        <v>D</v>
      </c>
      <c r="N138" s="4">
        <f>_xlfn.XLOOKUP(D138,products!$A$2:$A$49,products!$D$2:$D$49,,0)</f>
        <v>0.2</v>
      </c>
      <c r="O138" s="6">
        <f>_xlfn.XLOOKUP(D138,products!$A$2:$A$49,products!$E$2:$E$49,,0)</f>
        <v>2.9849999999999999</v>
      </c>
      <c r="P138" s="6">
        <f>O138*E138</f>
        <v>11.94</v>
      </c>
    </row>
    <row r="139" spans="1:16" x14ac:dyDescent="0.2">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_xlfn.XLOOKUP(Order_table[[#This Row],[Customer ID]],customers!$A$2:$A$1001,customers!$I$2:$I$1001,,0)</f>
        <v>No</v>
      </c>
      <c r="I139" s="2" t="str">
        <f>_xlfn.XLOOKUP(C139,customers!$A$2:$A$1001,customers!$G$2:$G$1001,,0)</f>
        <v>Ireland</v>
      </c>
      <c r="J139" s="2" t="str">
        <f t="shared" si="4"/>
        <v>Excelsa</v>
      </c>
      <c r="K139" t="str">
        <f>_xlfn.XLOOKUP(D139,products!$A$2:$A$49,products!$B$2:$B$49,,0)</f>
        <v>Exc</v>
      </c>
      <c r="L139" t="str">
        <f t="shared" si="5"/>
        <v>Large</v>
      </c>
      <c r="M139" t="str">
        <f>_xlfn.XLOOKUP(D139,products!$A$2:$A$49,products!$C$2:$C$49,,0)</f>
        <v>L</v>
      </c>
      <c r="N139" s="4">
        <f>_xlfn.XLOOKUP(D139,products!$A$2:$A$49,products!$D$2:$D$49,,0)</f>
        <v>2.5</v>
      </c>
      <c r="O139" s="6">
        <f>_xlfn.XLOOKUP(D139,products!$A$2:$A$49,products!$E$2:$E$49,,0)</f>
        <v>34.154999999999994</v>
      </c>
      <c r="P139" s="6">
        <f>O139*E139</f>
        <v>102.46499999999997</v>
      </c>
    </row>
    <row r="140" spans="1:16" x14ac:dyDescent="0.2">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_xlfn.XLOOKUP(Order_table[[#This Row],[Customer ID]],customers!$A$2:$A$1001,customers!$I$2:$I$1001,,0)</f>
        <v>No</v>
      </c>
      <c r="I140" s="2" t="str">
        <f>_xlfn.XLOOKUP(C140,customers!$A$2:$A$1001,customers!$G$2:$G$1001,,0)</f>
        <v>United States</v>
      </c>
      <c r="J140" s="2" t="str">
        <f t="shared" si="4"/>
        <v>Excelsa</v>
      </c>
      <c r="K140" t="str">
        <f>_xlfn.XLOOKUP(D140,products!$A$2:$A$49,products!$B$2:$B$49,,0)</f>
        <v>Exc</v>
      </c>
      <c r="L140" t="str">
        <f t="shared" si="5"/>
        <v>Dark</v>
      </c>
      <c r="M140" t="str">
        <f>_xlfn.XLOOKUP(D140,products!$A$2:$A$49,products!$C$2:$C$49,,0)</f>
        <v>D</v>
      </c>
      <c r="N140" s="4">
        <f>_xlfn.XLOOKUP(D140,products!$A$2:$A$49,products!$D$2:$D$49,,0)</f>
        <v>1</v>
      </c>
      <c r="O140" s="6">
        <f>_xlfn.XLOOKUP(D140,products!$A$2:$A$49,products!$E$2:$E$49,,0)</f>
        <v>12.15</v>
      </c>
      <c r="P140" s="6">
        <f>O140*E140</f>
        <v>48.6</v>
      </c>
    </row>
    <row r="141" spans="1:16" x14ac:dyDescent="0.2">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_xlfn.XLOOKUP(Order_table[[#This Row],[Customer ID]],customers!$A$2:$A$1001,customers!$I$2:$I$1001,,0)</f>
        <v>Yes</v>
      </c>
      <c r="I141" s="2" t="str">
        <f>_xlfn.XLOOKUP(C141,customers!$A$2:$A$1001,customers!$G$2:$G$1001,,0)</f>
        <v>United States</v>
      </c>
      <c r="J141" s="2" t="str">
        <f t="shared" si="4"/>
        <v>Librica</v>
      </c>
      <c r="K141" t="str">
        <f>_xlfn.XLOOKUP(D141,products!$A$2:$A$49,products!$B$2:$B$49,,0)</f>
        <v>Lib</v>
      </c>
      <c r="L141" t="str">
        <f t="shared" si="5"/>
        <v>Dark</v>
      </c>
      <c r="M141" t="str">
        <f>_xlfn.XLOOKUP(D141,products!$A$2:$A$49,products!$C$2:$C$49,,0)</f>
        <v>D</v>
      </c>
      <c r="N141" s="4">
        <f>_xlfn.XLOOKUP(D141,products!$A$2:$A$49,products!$D$2:$D$49,,0)</f>
        <v>1</v>
      </c>
      <c r="O141" s="6">
        <f>_xlfn.XLOOKUP(D141,products!$A$2:$A$49,products!$E$2:$E$49,,0)</f>
        <v>12.95</v>
      </c>
      <c r="P141" s="6">
        <f>O141*E141</f>
        <v>77.699999999999989</v>
      </c>
    </row>
    <row r="142" spans="1:16" x14ac:dyDescent="0.2">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_xlfn.XLOOKUP(Order_table[[#This Row],[Customer ID]],customers!$A$2:$A$1001,customers!$I$2:$I$1001,,0)</f>
        <v>Yes</v>
      </c>
      <c r="I142" s="2" t="str">
        <f>_xlfn.XLOOKUP(C142,customers!$A$2:$A$1001,customers!$G$2:$G$1001,,0)</f>
        <v>Ireland</v>
      </c>
      <c r="J142" s="2" t="str">
        <f t="shared" si="4"/>
        <v>Librica</v>
      </c>
      <c r="K142" t="str">
        <f>_xlfn.XLOOKUP(D142,products!$A$2:$A$49,products!$B$2:$B$49,,0)</f>
        <v>Lib</v>
      </c>
      <c r="L142" t="str">
        <f t="shared" si="5"/>
        <v>Dark</v>
      </c>
      <c r="M142" t="str">
        <f>_xlfn.XLOOKUP(D142,products!$A$2:$A$49,products!$C$2:$C$49,,0)</f>
        <v>D</v>
      </c>
      <c r="N142" s="4">
        <f>_xlfn.XLOOKUP(D142,products!$A$2:$A$49,products!$D$2:$D$49,,0)</f>
        <v>2.5</v>
      </c>
      <c r="O142" s="6">
        <f>_xlfn.XLOOKUP(D142,products!$A$2:$A$49,products!$E$2:$E$49,,0)</f>
        <v>29.784999999999997</v>
      </c>
      <c r="P142" s="6">
        <f>O142*E142</f>
        <v>29.784999999999997</v>
      </c>
    </row>
    <row r="143" spans="1:16" x14ac:dyDescent="0.2">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_xlfn.XLOOKUP(Order_table[[#This Row],[Customer ID]],customers!$A$2:$A$1001,customers!$I$2:$I$1001,,0)</f>
        <v>Yes</v>
      </c>
      <c r="I143" s="2" t="str">
        <f>_xlfn.XLOOKUP(C143,customers!$A$2:$A$1001,customers!$G$2:$G$1001,,0)</f>
        <v>United States</v>
      </c>
      <c r="J143" s="2" t="str">
        <f t="shared" si="4"/>
        <v>Arabica</v>
      </c>
      <c r="K143" t="str">
        <f>_xlfn.XLOOKUP(D143,products!$A$2:$A$49,products!$B$2:$B$49,,0)</f>
        <v>Ara</v>
      </c>
      <c r="L143" t="str">
        <f t="shared" si="5"/>
        <v>Large</v>
      </c>
      <c r="M143" t="str">
        <f>_xlfn.XLOOKUP(D143,products!$A$2:$A$49,products!$C$2:$C$49,,0)</f>
        <v>L</v>
      </c>
      <c r="N143" s="4">
        <f>_xlfn.XLOOKUP(D143,products!$A$2:$A$49,products!$D$2:$D$49,,0)</f>
        <v>0.2</v>
      </c>
      <c r="O143" s="6">
        <f>_xlfn.XLOOKUP(D143,products!$A$2:$A$49,products!$E$2:$E$49,,0)</f>
        <v>3.8849999999999998</v>
      </c>
      <c r="P143" s="6">
        <f>O143*E143</f>
        <v>15.54</v>
      </c>
    </row>
    <row r="144" spans="1:16" x14ac:dyDescent="0.2">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_xlfn.XLOOKUP(Order_table[[#This Row],[Customer ID]],customers!$A$2:$A$1001,customers!$I$2:$I$1001,,0)</f>
        <v>Yes</v>
      </c>
      <c r="I144" s="2" t="str">
        <f>_xlfn.XLOOKUP(C144,customers!$A$2:$A$1001,customers!$G$2:$G$1001,,0)</f>
        <v>Ireland</v>
      </c>
      <c r="J144" s="2" t="str">
        <f t="shared" si="4"/>
        <v>Excelsa</v>
      </c>
      <c r="K144" t="str">
        <f>_xlfn.XLOOKUP(D144,products!$A$2:$A$49,products!$B$2:$B$49,,0)</f>
        <v>Exc</v>
      </c>
      <c r="L144" t="str">
        <f t="shared" si="5"/>
        <v>Large</v>
      </c>
      <c r="M144" t="str">
        <f>_xlfn.XLOOKUP(D144,products!$A$2:$A$49,products!$C$2:$C$49,,0)</f>
        <v>L</v>
      </c>
      <c r="N144" s="4">
        <f>_xlfn.XLOOKUP(D144,products!$A$2:$A$49,products!$D$2:$D$49,,0)</f>
        <v>2.5</v>
      </c>
      <c r="O144" s="6">
        <f>_xlfn.XLOOKUP(D144,products!$A$2:$A$49,products!$E$2:$E$49,,0)</f>
        <v>34.154999999999994</v>
      </c>
      <c r="P144" s="6">
        <f>O144*E144</f>
        <v>136.61999999999998</v>
      </c>
    </row>
    <row r="145" spans="1:16" x14ac:dyDescent="0.2">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_xlfn.XLOOKUP(Order_table[[#This Row],[Customer ID]],customers!$A$2:$A$1001,customers!$I$2:$I$1001,,0)</f>
        <v>No</v>
      </c>
      <c r="I145" s="2" t="str">
        <f>_xlfn.XLOOKUP(C145,customers!$A$2:$A$1001,customers!$G$2:$G$1001,,0)</f>
        <v>United States</v>
      </c>
      <c r="J145" s="2" t="str">
        <f t="shared" si="4"/>
        <v>Librica</v>
      </c>
      <c r="K145" t="str">
        <f>_xlfn.XLOOKUP(D145,products!$A$2:$A$49,products!$B$2:$B$49,,0)</f>
        <v>Lib</v>
      </c>
      <c r="L145" t="str">
        <f t="shared" si="5"/>
        <v>Medium</v>
      </c>
      <c r="M145" t="str">
        <f>_xlfn.XLOOKUP(D145,products!$A$2:$A$49,products!$C$2:$C$49,,0)</f>
        <v>M</v>
      </c>
      <c r="N145" s="4">
        <f>_xlfn.XLOOKUP(D145,products!$A$2:$A$49,products!$D$2:$D$49,,0)</f>
        <v>0.5</v>
      </c>
      <c r="O145" s="6">
        <f>_xlfn.XLOOKUP(D145,products!$A$2:$A$49,products!$E$2:$E$49,,0)</f>
        <v>8.73</v>
      </c>
      <c r="P145" s="6">
        <f>O145*E145</f>
        <v>17.46</v>
      </c>
    </row>
    <row r="146" spans="1:16" x14ac:dyDescent="0.2">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_xlfn.XLOOKUP(Order_table[[#This Row],[Customer ID]],customers!$A$2:$A$1001,customers!$I$2:$I$1001,,0)</f>
        <v>Yes</v>
      </c>
      <c r="I146" s="2" t="str">
        <f>_xlfn.XLOOKUP(C146,customers!$A$2:$A$1001,customers!$G$2:$G$1001,,0)</f>
        <v>United States</v>
      </c>
      <c r="J146" s="2" t="str">
        <f t="shared" si="4"/>
        <v>Excelsa</v>
      </c>
      <c r="K146" t="str">
        <f>_xlfn.XLOOKUP(D146,products!$A$2:$A$49,products!$B$2:$B$49,,0)</f>
        <v>Exc</v>
      </c>
      <c r="L146" t="str">
        <f t="shared" si="5"/>
        <v>Large</v>
      </c>
      <c r="M146" t="str">
        <f>_xlfn.XLOOKUP(D146,products!$A$2:$A$49,products!$C$2:$C$49,,0)</f>
        <v>L</v>
      </c>
      <c r="N146" s="4">
        <f>_xlfn.XLOOKUP(D146,products!$A$2:$A$49,products!$D$2:$D$49,,0)</f>
        <v>2.5</v>
      </c>
      <c r="O146" s="6">
        <f>_xlfn.XLOOKUP(D146,products!$A$2:$A$49,products!$E$2:$E$49,,0)</f>
        <v>34.154999999999994</v>
      </c>
      <c r="P146" s="6">
        <f>O146*E146</f>
        <v>68.309999999999988</v>
      </c>
    </row>
    <row r="147" spans="1:16" x14ac:dyDescent="0.2">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_xlfn.XLOOKUP(Order_table[[#This Row],[Customer ID]],customers!$A$2:$A$1001,customers!$I$2:$I$1001,,0)</f>
        <v>No</v>
      </c>
      <c r="I147" s="2" t="str">
        <f>_xlfn.XLOOKUP(C147,customers!$A$2:$A$1001,customers!$G$2:$G$1001,,0)</f>
        <v>United States</v>
      </c>
      <c r="J147" s="2" t="str">
        <f t="shared" si="4"/>
        <v>Librica</v>
      </c>
      <c r="K147" t="str">
        <f>_xlfn.XLOOKUP(D147,products!$A$2:$A$49,products!$B$2:$B$49,,0)</f>
        <v>Lib</v>
      </c>
      <c r="L147" t="str">
        <f t="shared" si="5"/>
        <v>Medium</v>
      </c>
      <c r="M147" t="str">
        <f>_xlfn.XLOOKUP(D147,products!$A$2:$A$49,products!$C$2:$C$49,,0)</f>
        <v>M</v>
      </c>
      <c r="N147" s="4">
        <f>_xlfn.XLOOKUP(D147,products!$A$2:$A$49,products!$D$2:$D$49,,0)</f>
        <v>0.2</v>
      </c>
      <c r="O147" s="6">
        <f>_xlfn.XLOOKUP(D147,products!$A$2:$A$49,products!$E$2:$E$49,,0)</f>
        <v>4.3650000000000002</v>
      </c>
      <c r="P147" s="6">
        <f>O147*E147</f>
        <v>17.46</v>
      </c>
    </row>
    <row r="148" spans="1:16" x14ac:dyDescent="0.2">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_xlfn.XLOOKUP(Order_table[[#This Row],[Customer ID]],customers!$A$2:$A$1001,customers!$I$2:$I$1001,,0)</f>
        <v>No</v>
      </c>
      <c r="I148" s="2" t="str">
        <f>_xlfn.XLOOKUP(C148,customers!$A$2:$A$1001,customers!$G$2:$G$1001,,0)</f>
        <v>United States</v>
      </c>
      <c r="J148" s="2" t="str">
        <f t="shared" si="4"/>
        <v>Librica</v>
      </c>
      <c r="K148" t="str">
        <f>_xlfn.XLOOKUP(D148,products!$A$2:$A$49,products!$B$2:$B$49,,0)</f>
        <v>Lib</v>
      </c>
      <c r="L148" t="str">
        <f t="shared" si="5"/>
        <v>Medium</v>
      </c>
      <c r="M148" t="str">
        <f>_xlfn.XLOOKUP(D148,products!$A$2:$A$49,products!$C$2:$C$49,,0)</f>
        <v>M</v>
      </c>
      <c r="N148" s="4">
        <f>_xlfn.XLOOKUP(D148,products!$A$2:$A$49,products!$D$2:$D$49,,0)</f>
        <v>1</v>
      </c>
      <c r="O148" s="6">
        <f>_xlfn.XLOOKUP(D148,products!$A$2:$A$49,products!$E$2:$E$49,,0)</f>
        <v>14.55</v>
      </c>
      <c r="P148" s="6">
        <f>O148*E148</f>
        <v>43.650000000000006</v>
      </c>
    </row>
    <row r="149" spans="1:16" x14ac:dyDescent="0.2">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_xlfn.XLOOKUP(Order_table[[#This Row],[Customer ID]],customers!$A$2:$A$1001,customers!$I$2:$I$1001,,0)</f>
        <v>No</v>
      </c>
      <c r="I149" s="2" t="str">
        <f>_xlfn.XLOOKUP(C149,customers!$A$2:$A$1001,customers!$G$2:$G$1001,,0)</f>
        <v>United States</v>
      </c>
      <c r="J149" s="2" t="str">
        <f t="shared" si="4"/>
        <v>Excelsa</v>
      </c>
      <c r="K149" t="str">
        <f>_xlfn.XLOOKUP(D149,products!$A$2:$A$49,products!$B$2:$B$49,,0)</f>
        <v>Exc</v>
      </c>
      <c r="L149" t="str">
        <f t="shared" si="5"/>
        <v>Medium</v>
      </c>
      <c r="M149" t="str">
        <f>_xlfn.XLOOKUP(D149,products!$A$2:$A$49,products!$C$2:$C$49,,0)</f>
        <v>M</v>
      </c>
      <c r="N149" s="4">
        <f>_xlfn.XLOOKUP(D149,products!$A$2:$A$49,products!$D$2:$D$49,,0)</f>
        <v>1</v>
      </c>
      <c r="O149" s="6">
        <f>_xlfn.XLOOKUP(D149,products!$A$2:$A$49,products!$E$2:$E$49,,0)</f>
        <v>13.75</v>
      </c>
      <c r="P149" s="6">
        <f>O149*E149</f>
        <v>27.5</v>
      </c>
    </row>
    <row r="150" spans="1:16" x14ac:dyDescent="0.2">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_xlfn.XLOOKUP(Order_table[[#This Row],[Customer ID]],customers!$A$2:$A$1001,customers!$I$2:$I$1001,,0)</f>
        <v>Yes</v>
      </c>
      <c r="I150" s="2" t="str">
        <f>_xlfn.XLOOKUP(C150,customers!$A$2:$A$1001,customers!$G$2:$G$1001,,0)</f>
        <v>United States</v>
      </c>
      <c r="J150" s="2" t="str">
        <f t="shared" si="4"/>
        <v>Excelsa</v>
      </c>
      <c r="K150" t="str">
        <f>_xlfn.XLOOKUP(D150,products!$A$2:$A$49,products!$B$2:$B$49,,0)</f>
        <v>Exc</v>
      </c>
      <c r="L150" t="str">
        <f t="shared" si="5"/>
        <v>Dark</v>
      </c>
      <c r="M150" t="str">
        <f>_xlfn.XLOOKUP(D150,products!$A$2:$A$49,products!$C$2:$C$49,,0)</f>
        <v>D</v>
      </c>
      <c r="N150" s="4">
        <f>_xlfn.XLOOKUP(D150,products!$A$2:$A$49,products!$D$2:$D$49,,0)</f>
        <v>0.2</v>
      </c>
      <c r="O150" s="6">
        <f>_xlfn.XLOOKUP(D150,products!$A$2:$A$49,products!$E$2:$E$49,,0)</f>
        <v>3.645</v>
      </c>
      <c r="P150" s="6">
        <f>O150*E150</f>
        <v>18.225000000000001</v>
      </c>
    </row>
    <row r="151" spans="1:16" x14ac:dyDescent="0.2">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_xlfn.XLOOKUP(Order_table[[#This Row],[Customer ID]],customers!$A$2:$A$1001,customers!$I$2:$I$1001,,0)</f>
        <v>Yes</v>
      </c>
      <c r="I151" s="2" t="str">
        <f>_xlfn.XLOOKUP(C151,customers!$A$2:$A$1001,customers!$G$2:$G$1001,,0)</f>
        <v>United States</v>
      </c>
      <c r="J151" s="2" t="str">
        <f t="shared" si="4"/>
        <v>Arabica</v>
      </c>
      <c r="K151" t="str">
        <f>_xlfn.XLOOKUP(D151,products!$A$2:$A$49,products!$B$2:$B$49,,0)</f>
        <v>Ara</v>
      </c>
      <c r="L151" t="str">
        <f t="shared" si="5"/>
        <v>Medium</v>
      </c>
      <c r="M151" t="str">
        <f>_xlfn.XLOOKUP(D151,products!$A$2:$A$49,products!$C$2:$C$49,,0)</f>
        <v>M</v>
      </c>
      <c r="N151" s="4">
        <f>_xlfn.XLOOKUP(D151,products!$A$2:$A$49,products!$D$2:$D$49,,0)</f>
        <v>2.5</v>
      </c>
      <c r="O151" s="6">
        <f>_xlfn.XLOOKUP(D151,products!$A$2:$A$49,products!$E$2:$E$49,,0)</f>
        <v>25.874999999999996</v>
      </c>
      <c r="P151" s="6">
        <f>O151*E151</f>
        <v>51.749999999999993</v>
      </c>
    </row>
    <row r="152" spans="1:16" x14ac:dyDescent="0.2">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_xlfn.XLOOKUP(Order_table[[#This Row],[Customer ID]],customers!$A$2:$A$1001,customers!$I$2:$I$1001,,0)</f>
        <v>Yes</v>
      </c>
      <c r="I152" s="2" t="str">
        <f>_xlfn.XLOOKUP(C152,customers!$A$2:$A$1001,customers!$G$2:$G$1001,,0)</f>
        <v>United States</v>
      </c>
      <c r="J152" s="2" t="str">
        <f t="shared" si="4"/>
        <v>Librica</v>
      </c>
      <c r="K152" t="str">
        <f>_xlfn.XLOOKUP(D152,products!$A$2:$A$49,products!$B$2:$B$49,,0)</f>
        <v>Lib</v>
      </c>
      <c r="L152" t="str">
        <f t="shared" si="5"/>
        <v>Dark</v>
      </c>
      <c r="M152" t="str">
        <f>_xlfn.XLOOKUP(D152,products!$A$2:$A$49,products!$C$2:$C$49,,0)</f>
        <v>D</v>
      </c>
      <c r="N152" s="4">
        <f>_xlfn.XLOOKUP(D152,products!$A$2:$A$49,products!$D$2:$D$49,,0)</f>
        <v>1</v>
      </c>
      <c r="O152" s="6">
        <f>_xlfn.XLOOKUP(D152,products!$A$2:$A$49,products!$E$2:$E$49,,0)</f>
        <v>12.95</v>
      </c>
      <c r="P152" s="6">
        <f>O152*E152</f>
        <v>12.95</v>
      </c>
    </row>
    <row r="153" spans="1:16" x14ac:dyDescent="0.2">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_xlfn.XLOOKUP(Order_table[[#This Row],[Customer ID]],customers!$A$2:$A$1001,customers!$I$2:$I$1001,,0)</f>
        <v>Yes</v>
      </c>
      <c r="I153" s="2" t="str">
        <f>_xlfn.XLOOKUP(C153,customers!$A$2:$A$1001,customers!$G$2:$G$1001,,0)</f>
        <v>United States</v>
      </c>
      <c r="J153" s="2" t="str">
        <f t="shared" si="4"/>
        <v>Arabica</v>
      </c>
      <c r="K153" t="str">
        <f>_xlfn.XLOOKUP(D153,products!$A$2:$A$49,products!$B$2:$B$49,,0)</f>
        <v>Ara</v>
      </c>
      <c r="L153" t="str">
        <f t="shared" si="5"/>
        <v>Medium</v>
      </c>
      <c r="M153" t="str">
        <f>_xlfn.XLOOKUP(D153,products!$A$2:$A$49,products!$C$2:$C$49,,0)</f>
        <v>M</v>
      </c>
      <c r="N153" s="4">
        <f>_xlfn.XLOOKUP(D153,products!$A$2:$A$49,products!$D$2:$D$49,,0)</f>
        <v>1</v>
      </c>
      <c r="O153" s="6">
        <f>_xlfn.XLOOKUP(D153,products!$A$2:$A$49,products!$E$2:$E$49,,0)</f>
        <v>11.25</v>
      </c>
      <c r="P153" s="6">
        <f>O153*E153</f>
        <v>33.75</v>
      </c>
    </row>
    <row r="154" spans="1:16" x14ac:dyDescent="0.2">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_xlfn.XLOOKUP(Order_table[[#This Row],[Customer ID]],customers!$A$2:$A$1001,customers!$I$2:$I$1001,,0)</f>
        <v>Yes</v>
      </c>
      <c r="I154" s="2" t="str">
        <f>_xlfn.XLOOKUP(C154,customers!$A$2:$A$1001,customers!$G$2:$G$1001,,0)</f>
        <v>United States</v>
      </c>
      <c r="J154" s="2" t="str">
        <f t="shared" si="4"/>
        <v>Robusta</v>
      </c>
      <c r="K154" t="str">
        <f>_xlfn.XLOOKUP(D154,products!$A$2:$A$49,products!$B$2:$B$49,,0)</f>
        <v>Rob</v>
      </c>
      <c r="L154" t="str">
        <f t="shared" si="5"/>
        <v>Medium</v>
      </c>
      <c r="M154" t="str">
        <f>_xlfn.XLOOKUP(D154,products!$A$2:$A$49,products!$C$2:$C$49,,0)</f>
        <v>M</v>
      </c>
      <c r="N154" s="4">
        <f>_xlfn.XLOOKUP(D154,products!$A$2:$A$49,products!$D$2:$D$49,,0)</f>
        <v>2.5</v>
      </c>
      <c r="O154" s="6">
        <f>_xlfn.XLOOKUP(D154,products!$A$2:$A$49,products!$E$2:$E$49,,0)</f>
        <v>22.884999999999998</v>
      </c>
      <c r="P154" s="6">
        <f>O154*E154</f>
        <v>68.655000000000001</v>
      </c>
    </row>
    <row r="155" spans="1:16" x14ac:dyDescent="0.2">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_xlfn.XLOOKUP(Order_table[[#This Row],[Customer ID]],customers!$A$2:$A$1001,customers!$I$2:$I$1001,,0)</f>
        <v>No</v>
      </c>
      <c r="I155" s="2" t="str">
        <f>_xlfn.XLOOKUP(C155,customers!$A$2:$A$1001,customers!$G$2:$G$1001,,0)</f>
        <v>United States</v>
      </c>
      <c r="J155" s="2" t="str">
        <f t="shared" si="4"/>
        <v>Robusta</v>
      </c>
      <c r="K155" t="str">
        <f>_xlfn.XLOOKUP(D155,products!$A$2:$A$49,products!$B$2:$B$49,,0)</f>
        <v>Rob</v>
      </c>
      <c r="L155" t="str">
        <f t="shared" si="5"/>
        <v>Dark</v>
      </c>
      <c r="M155" t="str">
        <f>_xlfn.XLOOKUP(D155,products!$A$2:$A$49,products!$C$2:$C$49,,0)</f>
        <v>D</v>
      </c>
      <c r="N155" s="4">
        <f>_xlfn.XLOOKUP(D155,products!$A$2:$A$49,products!$D$2:$D$49,,0)</f>
        <v>0.2</v>
      </c>
      <c r="O155" s="6">
        <f>_xlfn.XLOOKUP(D155,products!$A$2:$A$49,products!$E$2:$E$49,,0)</f>
        <v>2.6849999999999996</v>
      </c>
      <c r="P155" s="6">
        <f>O155*E155</f>
        <v>2.6849999999999996</v>
      </c>
    </row>
    <row r="156" spans="1:16" x14ac:dyDescent="0.2">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_xlfn.XLOOKUP(Order_table[[#This Row],[Customer ID]],customers!$A$2:$A$1001,customers!$I$2:$I$1001,,0)</f>
        <v>No</v>
      </c>
      <c r="I156" s="2" t="str">
        <f>_xlfn.XLOOKUP(C156,customers!$A$2:$A$1001,customers!$G$2:$G$1001,,0)</f>
        <v>United States</v>
      </c>
      <c r="J156" s="2" t="str">
        <f t="shared" si="4"/>
        <v>Arabica</v>
      </c>
      <c r="K156" t="str">
        <f>_xlfn.XLOOKUP(D156,products!$A$2:$A$49,products!$B$2:$B$49,,0)</f>
        <v>Ara</v>
      </c>
      <c r="L156" t="str">
        <f t="shared" si="5"/>
        <v>Dark</v>
      </c>
      <c r="M156" t="str">
        <f>_xlfn.XLOOKUP(D156,products!$A$2:$A$49,products!$C$2:$C$49,,0)</f>
        <v>D</v>
      </c>
      <c r="N156" s="4">
        <f>_xlfn.XLOOKUP(D156,products!$A$2:$A$49,products!$D$2:$D$49,,0)</f>
        <v>2.5</v>
      </c>
      <c r="O156" s="6">
        <f>_xlfn.XLOOKUP(D156,products!$A$2:$A$49,products!$E$2:$E$49,,0)</f>
        <v>22.884999999999998</v>
      </c>
      <c r="P156" s="6">
        <f>O156*E156</f>
        <v>114.42499999999998</v>
      </c>
    </row>
    <row r="157" spans="1:16" x14ac:dyDescent="0.2">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_xlfn.XLOOKUP(Order_table[[#This Row],[Customer ID]],customers!$A$2:$A$1001,customers!$I$2:$I$1001,,0)</f>
        <v>Yes</v>
      </c>
      <c r="I157" s="2" t="str">
        <f>_xlfn.XLOOKUP(C157,customers!$A$2:$A$1001,customers!$G$2:$G$1001,,0)</f>
        <v>United States</v>
      </c>
      <c r="J157" s="2" t="str">
        <f t="shared" si="4"/>
        <v>Arabica</v>
      </c>
      <c r="K157" t="str">
        <f>_xlfn.XLOOKUP(D157,products!$A$2:$A$49,products!$B$2:$B$49,,0)</f>
        <v>Ara</v>
      </c>
      <c r="L157" t="str">
        <f t="shared" si="5"/>
        <v>Medium</v>
      </c>
      <c r="M157" t="str">
        <f>_xlfn.XLOOKUP(D157,products!$A$2:$A$49,products!$C$2:$C$49,,0)</f>
        <v>M</v>
      </c>
      <c r="N157" s="4">
        <f>_xlfn.XLOOKUP(D157,products!$A$2:$A$49,products!$D$2:$D$49,,0)</f>
        <v>2.5</v>
      </c>
      <c r="O157" s="6">
        <f>_xlfn.XLOOKUP(D157,products!$A$2:$A$49,products!$E$2:$E$49,,0)</f>
        <v>25.874999999999996</v>
      </c>
      <c r="P157" s="6">
        <f>O157*E157</f>
        <v>155.24999999999997</v>
      </c>
    </row>
    <row r="158" spans="1:16" x14ac:dyDescent="0.2">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_xlfn.XLOOKUP(Order_table[[#This Row],[Customer ID]],customers!$A$2:$A$1001,customers!$I$2:$I$1001,,0)</f>
        <v>Yes</v>
      </c>
      <c r="I158" s="2" t="str">
        <f>_xlfn.XLOOKUP(C158,customers!$A$2:$A$1001,customers!$G$2:$G$1001,,0)</f>
        <v>United States</v>
      </c>
      <c r="J158" s="2" t="str">
        <f t="shared" si="4"/>
        <v>Arabica</v>
      </c>
      <c r="K158" t="str">
        <f>_xlfn.XLOOKUP(D158,products!$A$2:$A$49,products!$B$2:$B$49,,0)</f>
        <v>Ara</v>
      </c>
      <c r="L158" t="str">
        <f t="shared" si="5"/>
        <v>Medium</v>
      </c>
      <c r="M158" t="str">
        <f>_xlfn.XLOOKUP(D158,products!$A$2:$A$49,products!$C$2:$C$49,,0)</f>
        <v>M</v>
      </c>
      <c r="N158" s="4">
        <f>_xlfn.XLOOKUP(D158,products!$A$2:$A$49,products!$D$2:$D$49,,0)</f>
        <v>2.5</v>
      </c>
      <c r="O158" s="6">
        <f>_xlfn.XLOOKUP(D158,products!$A$2:$A$49,products!$E$2:$E$49,,0)</f>
        <v>25.874999999999996</v>
      </c>
      <c r="P158" s="6">
        <f>O158*E158</f>
        <v>77.624999999999986</v>
      </c>
    </row>
    <row r="159" spans="1:16" x14ac:dyDescent="0.2">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_xlfn.XLOOKUP(Order_table[[#This Row],[Customer ID]],customers!$A$2:$A$1001,customers!$I$2:$I$1001,,0)</f>
        <v>No</v>
      </c>
      <c r="I159" s="2" t="str">
        <f>_xlfn.XLOOKUP(C159,customers!$A$2:$A$1001,customers!$G$2:$G$1001,,0)</f>
        <v>Ireland</v>
      </c>
      <c r="J159" s="2" t="str">
        <f t="shared" si="4"/>
        <v>Robusta</v>
      </c>
      <c r="K159" t="str">
        <f>_xlfn.XLOOKUP(D159,products!$A$2:$A$49,products!$B$2:$B$49,,0)</f>
        <v>Rob</v>
      </c>
      <c r="L159" t="str">
        <f t="shared" si="5"/>
        <v>Dark</v>
      </c>
      <c r="M159" t="str">
        <f>_xlfn.XLOOKUP(D159,products!$A$2:$A$49,products!$C$2:$C$49,,0)</f>
        <v>D</v>
      </c>
      <c r="N159" s="4">
        <f>_xlfn.XLOOKUP(D159,products!$A$2:$A$49,products!$D$2:$D$49,,0)</f>
        <v>2.5</v>
      </c>
      <c r="O159" s="6">
        <f>_xlfn.XLOOKUP(D159,products!$A$2:$A$49,products!$E$2:$E$49,,0)</f>
        <v>20.584999999999997</v>
      </c>
      <c r="P159" s="6">
        <f>O159*E159</f>
        <v>61.754999999999995</v>
      </c>
    </row>
    <row r="160" spans="1:16" x14ac:dyDescent="0.2">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_xlfn.XLOOKUP(Order_table[[#This Row],[Customer ID]],customers!$A$2:$A$1001,customers!$I$2:$I$1001,,0)</f>
        <v>Yes</v>
      </c>
      <c r="I160" s="2" t="str">
        <f>_xlfn.XLOOKUP(C160,customers!$A$2:$A$1001,customers!$G$2:$G$1001,,0)</f>
        <v>United States</v>
      </c>
      <c r="J160" s="2" t="str">
        <f t="shared" si="4"/>
        <v>Robusta</v>
      </c>
      <c r="K160" t="str">
        <f>_xlfn.XLOOKUP(D160,products!$A$2:$A$49,products!$B$2:$B$49,,0)</f>
        <v>Rob</v>
      </c>
      <c r="L160" t="str">
        <f t="shared" si="5"/>
        <v>Dark</v>
      </c>
      <c r="M160" t="str">
        <f>_xlfn.XLOOKUP(D160,products!$A$2:$A$49,products!$C$2:$C$49,,0)</f>
        <v>D</v>
      </c>
      <c r="N160" s="4">
        <f>_xlfn.XLOOKUP(D160,products!$A$2:$A$49,products!$D$2:$D$49,,0)</f>
        <v>2.5</v>
      </c>
      <c r="O160" s="6">
        <f>_xlfn.XLOOKUP(D160,products!$A$2:$A$49,products!$E$2:$E$49,,0)</f>
        <v>20.584999999999997</v>
      </c>
      <c r="P160" s="6">
        <f>O160*E160</f>
        <v>123.50999999999999</v>
      </c>
    </row>
    <row r="161" spans="1:16" x14ac:dyDescent="0.2">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_xlfn.XLOOKUP(Order_table[[#This Row],[Customer ID]],customers!$A$2:$A$1001,customers!$I$2:$I$1001,,0)</f>
        <v>No</v>
      </c>
      <c r="I161" s="2" t="str">
        <f>_xlfn.XLOOKUP(C161,customers!$A$2:$A$1001,customers!$G$2:$G$1001,,0)</f>
        <v>United States</v>
      </c>
      <c r="J161" s="2" t="str">
        <f t="shared" si="4"/>
        <v>Librica</v>
      </c>
      <c r="K161" t="str">
        <f>_xlfn.XLOOKUP(D161,products!$A$2:$A$49,products!$B$2:$B$49,,0)</f>
        <v>Lib</v>
      </c>
      <c r="L161" t="str">
        <f t="shared" si="5"/>
        <v>Large</v>
      </c>
      <c r="M161" t="str">
        <f>_xlfn.XLOOKUP(D161,products!$A$2:$A$49,products!$C$2:$C$49,,0)</f>
        <v>L</v>
      </c>
      <c r="N161" s="4">
        <f>_xlfn.XLOOKUP(D161,products!$A$2:$A$49,products!$D$2:$D$49,,0)</f>
        <v>2.5</v>
      </c>
      <c r="O161" s="6">
        <f>_xlfn.XLOOKUP(D161,products!$A$2:$A$49,products!$E$2:$E$49,,0)</f>
        <v>36.454999999999998</v>
      </c>
      <c r="P161" s="6">
        <f>O161*E161</f>
        <v>218.73</v>
      </c>
    </row>
    <row r="162" spans="1:16" x14ac:dyDescent="0.2">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_xlfn.XLOOKUP(Order_table[[#This Row],[Customer ID]],customers!$A$2:$A$1001,customers!$I$2:$I$1001,,0)</f>
        <v>No</v>
      </c>
      <c r="I162" s="2" t="str">
        <f>_xlfn.XLOOKUP(C162,customers!$A$2:$A$1001,customers!$G$2:$G$1001,,0)</f>
        <v>United States</v>
      </c>
      <c r="J162" s="2" t="str">
        <f t="shared" si="4"/>
        <v>Excelsa</v>
      </c>
      <c r="K162" t="str">
        <f>_xlfn.XLOOKUP(D162,products!$A$2:$A$49,products!$B$2:$B$49,,0)</f>
        <v>Exc</v>
      </c>
      <c r="L162" t="str">
        <f t="shared" si="5"/>
        <v>Medium</v>
      </c>
      <c r="M162" t="str">
        <f>_xlfn.XLOOKUP(D162,products!$A$2:$A$49,products!$C$2:$C$49,,0)</f>
        <v>M</v>
      </c>
      <c r="N162" s="4">
        <f>_xlfn.XLOOKUP(D162,products!$A$2:$A$49,products!$D$2:$D$49,,0)</f>
        <v>0.5</v>
      </c>
      <c r="O162" s="6">
        <f>_xlfn.XLOOKUP(D162,products!$A$2:$A$49,products!$E$2:$E$49,,0)</f>
        <v>8.25</v>
      </c>
      <c r="P162" s="6">
        <f>O162*E162</f>
        <v>33</v>
      </c>
    </row>
    <row r="163" spans="1:16" x14ac:dyDescent="0.2">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_xlfn.XLOOKUP(Order_table[[#This Row],[Customer ID]],customers!$A$2:$A$1001,customers!$I$2:$I$1001,,0)</f>
        <v>No</v>
      </c>
      <c r="I163" s="2" t="str">
        <f>_xlfn.XLOOKUP(C163,customers!$A$2:$A$1001,customers!$G$2:$G$1001,,0)</f>
        <v>United States</v>
      </c>
      <c r="J163" s="2" t="str">
        <f t="shared" si="4"/>
        <v>Arabica</v>
      </c>
      <c r="K163" t="str">
        <f>_xlfn.XLOOKUP(D163,products!$A$2:$A$49,products!$B$2:$B$49,,0)</f>
        <v>Ara</v>
      </c>
      <c r="L163" t="str">
        <f t="shared" si="5"/>
        <v>Large</v>
      </c>
      <c r="M163" t="str">
        <f>_xlfn.XLOOKUP(D163,products!$A$2:$A$49,products!$C$2:$C$49,,0)</f>
        <v>L</v>
      </c>
      <c r="N163" s="4">
        <f>_xlfn.XLOOKUP(D163,products!$A$2:$A$49,products!$D$2:$D$49,,0)</f>
        <v>0.5</v>
      </c>
      <c r="O163" s="6">
        <f>_xlfn.XLOOKUP(D163,products!$A$2:$A$49,products!$E$2:$E$49,,0)</f>
        <v>7.77</v>
      </c>
      <c r="P163" s="6">
        <f>O163*E163</f>
        <v>23.31</v>
      </c>
    </row>
    <row r="164" spans="1:16" x14ac:dyDescent="0.2">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_xlfn.XLOOKUP(Order_table[[#This Row],[Customer ID]],customers!$A$2:$A$1001,customers!$I$2:$I$1001,,0)</f>
        <v>Yes</v>
      </c>
      <c r="I164" s="2" t="str">
        <f>_xlfn.XLOOKUP(C164,customers!$A$2:$A$1001,customers!$G$2:$G$1001,,0)</f>
        <v>United States</v>
      </c>
      <c r="J164" s="2" t="str">
        <f t="shared" si="4"/>
        <v>Excelsa</v>
      </c>
      <c r="K164" t="str">
        <f>_xlfn.XLOOKUP(D164,products!$A$2:$A$49,products!$B$2:$B$49,,0)</f>
        <v>Exc</v>
      </c>
      <c r="L164" t="str">
        <f t="shared" si="5"/>
        <v>Dark</v>
      </c>
      <c r="M164" t="str">
        <f>_xlfn.XLOOKUP(D164,products!$A$2:$A$49,products!$C$2:$C$49,,0)</f>
        <v>D</v>
      </c>
      <c r="N164" s="4">
        <f>_xlfn.XLOOKUP(D164,products!$A$2:$A$49,products!$D$2:$D$49,,0)</f>
        <v>0.5</v>
      </c>
      <c r="O164" s="6">
        <f>_xlfn.XLOOKUP(D164,products!$A$2:$A$49,products!$E$2:$E$49,,0)</f>
        <v>7.29</v>
      </c>
      <c r="P164" s="6">
        <f>O164*E164</f>
        <v>21.87</v>
      </c>
    </row>
    <row r="165" spans="1:16" x14ac:dyDescent="0.2">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_xlfn.XLOOKUP(Order_table[[#This Row],[Customer ID]],customers!$A$2:$A$1001,customers!$I$2:$I$1001,,0)</f>
        <v>No</v>
      </c>
      <c r="I165" s="2" t="str">
        <f>_xlfn.XLOOKUP(C165,customers!$A$2:$A$1001,customers!$G$2:$G$1001,,0)</f>
        <v>United States</v>
      </c>
      <c r="J165" s="2" t="str">
        <f t="shared" si="4"/>
        <v>Robusta</v>
      </c>
      <c r="K165" t="str">
        <f>_xlfn.XLOOKUP(D165,products!$A$2:$A$49,products!$B$2:$B$49,,0)</f>
        <v>Rob</v>
      </c>
      <c r="L165" t="str">
        <f t="shared" si="5"/>
        <v>Dark</v>
      </c>
      <c r="M165" t="str">
        <f>_xlfn.XLOOKUP(D165,products!$A$2:$A$49,products!$C$2:$C$49,,0)</f>
        <v>D</v>
      </c>
      <c r="N165" s="4">
        <f>_xlfn.XLOOKUP(D165,products!$A$2:$A$49,products!$D$2:$D$49,,0)</f>
        <v>0.2</v>
      </c>
      <c r="O165" s="6">
        <f>_xlfn.XLOOKUP(D165,products!$A$2:$A$49,products!$E$2:$E$49,,0)</f>
        <v>2.6849999999999996</v>
      </c>
      <c r="P165" s="6">
        <f>O165*E165</f>
        <v>16.11</v>
      </c>
    </row>
    <row r="166" spans="1:16" x14ac:dyDescent="0.2">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_xlfn.XLOOKUP(Order_table[[#This Row],[Customer ID]],customers!$A$2:$A$1001,customers!$I$2:$I$1001,,0)</f>
        <v>No</v>
      </c>
      <c r="I166" s="2" t="str">
        <f>_xlfn.XLOOKUP(C166,customers!$A$2:$A$1001,customers!$G$2:$G$1001,,0)</f>
        <v>Ireland</v>
      </c>
      <c r="J166" s="2" t="str">
        <f t="shared" si="4"/>
        <v>Excelsa</v>
      </c>
      <c r="K166" t="str">
        <f>_xlfn.XLOOKUP(D166,products!$A$2:$A$49,products!$B$2:$B$49,,0)</f>
        <v>Exc</v>
      </c>
      <c r="L166" t="str">
        <f t="shared" si="5"/>
        <v>Dark</v>
      </c>
      <c r="M166" t="str">
        <f>_xlfn.XLOOKUP(D166,products!$A$2:$A$49,products!$C$2:$C$49,,0)</f>
        <v>D</v>
      </c>
      <c r="N166" s="4">
        <f>_xlfn.XLOOKUP(D166,products!$A$2:$A$49,products!$D$2:$D$49,,0)</f>
        <v>0.5</v>
      </c>
      <c r="O166" s="6">
        <f>_xlfn.XLOOKUP(D166,products!$A$2:$A$49,products!$E$2:$E$49,,0)</f>
        <v>7.29</v>
      </c>
      <c r="P166" s="6">
        <f>O166*E166</f>
        <v>29.16</v>
      </c>
    </row>
    <row r="167" spans="1:16" x14ac:dyDescent="0.2">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_xlfn.XLOOKUP(Order_table[[#This Row],[Customer ID]],customers!$A$2:$A$1001,customers!$I$2:$I$1001,,0)</f>
        <v>Yes</v>
      </c>
      <c r="I167" s="2" t="str">
        <f>_xlfn.XLOOKUP(C167,customers!$A$2:$A$1001,customers!$G$2:$G$1001,,0)</f>
        <v>United States</v>
      </c>
      <c r="J167" s="2" t="str">
        <f t="shared" si="4"/>
        <v>Robusta</v>
      </c>
      <c r="K167" t="str">
        <f>_xlfn.XLOOKUP(D167,products!$A$2:$A$49,products!$B$2:$B$49,,0)</f>
        <v>Rob</v>
      </c>
      <c r="L167" t="str">
        <f t="shared" si="5"/>
        <v>Dark</v>
      </c>
      <c r="M167" t="str">
        <f>_xlfn.XLOOKUP(D167,products!$A$2:$A$49,products!$C$2:$C$49,,0)</f>
        <v>D</v>
      </c>
      <c r="N167" s="4">
        <f>_xlfn.XLOOKUP(D167,products!$A$2:$A$49,products!$D$2:$D$49,,0)</f>
        <v>1</v>
      </c>
      <c r="O167" s="6">
        <f>_xlfn.XLOOKUP(D167,products!$A$2:$A$49,products!$E$2:$E$49,,0)</f>
        <v>8.9499999999999993</v>
      </c>
      <c r="P167" s="6">
        <f>O167*E167</f>
        <v>53.699999999999996</v>
      </c>
    </row>
    <row r="168" spans="1:16" x14ac:dyDescent="0.2">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_xlfn.XLOOKUP(Order_table[[#This Row],[Customer ID]],customers!$A$2:$A$1001,customers!$I$2:$I$1001,,0)</f>
        <v>Yes</v>
      </c>
      <c r="I168" s="2" t="str">
        <f>_xlfn.XLOOKUP(C168,customers!$A$2:$A$1001,customers!$G$2:$G$1001,,0)</f>
        <v>United States</v>
      </c>
      <c r="J168" s="2" t="str">
        <f t="shared" si="4"/>
        <v>Robusta</v>
      </c>
      <c r="K168" t="str">
        <f>_xlfn.XLOOKUP(D168,products!$A$2:$A$49,products!$B$2:$B$49,,0)</f>
        <v>Rob</v>
      </c>
      <c r="L168" t="str">
        <f t="shared" si="5"/>
        <v>Dark</v>
      </c>
      <c r="M168" t="str">
        <f>_xlfn.XLOOKUP(D168,products!$A$2:$A$49,products!$C$2:$C$49,,0)</f>
        <v>D</v>
      </c>
      <c r="N168" s="4">
        <f>_xlfn.XLOOKUP(D168,products!$A$2:$A$49,products!$D$2:$D$49,,0)</f>
        <v>0.5</v>
      </c>
      <c r="O168" s="6">
        <f>_xlfn.XLOOKUP(D168,products!$A$2:$A$49,products!$E$2:$E$49,,0)</f>
        <v>5.3699999999999992</v>
      </c>
      <c r="P168" s="6">
        <f>O168*E168</f>
        <v>26.849999999999994</v>
      </c>
    </row>
    <row r="169" spans="1:16" x14ac:dyDescent="0.2">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_xlfn.XLOOKUP(Order_table[[#This Row],[Customer ID]],customers!$A$2:$A$1001,customers!$I$2:$I$1001,,0)</f>
        <v>Yes</v>
      </c>
      <c r="I169" s="2" t="str">
        <f>_xlfn.XLOOKUP(C169,customers!$A$2:$A$1001,customers!$G$2:$G$1001,,0)</f>
        <v>United States</v>
      </c>
      <c r="J169" s="2" t="str">
        <f t="shared" si="4"/>
        <v>Excelsa</v>
      </c>
      <c r="K169" t="str">
        <f>_xlfn.XLOOKUP(D169,products!$A$2:$A$49,products!$B$2:$B$49,,0)</f>
        <v>Exc</v>
      </c>
      <c r="L169" t="str">
        <f t="shared" si="5"/>
        <v>Medium</v>
      </c>
      <c r="M169" t="str">
        <f>_xlfn.XLOOKUP(D169,products!$A$2:$A$49,products!$C$2:$C$49,,0)</f>
        <v>M</v>
      </c>
      <c r="N169" s="4">
        <f>_xlfn.XLOOKUP(D169,products!$A$2:$A$49,products!$D$2:$D$49,,0)</f>
        <v>0.5</v>
      </c>
      <c r="O169" s="6">
        <f>_xlfn.XLOOKUP(D169,products!$A$2:$A$49,products!$E$2:$E$49,,0)</f>
        <v>8.25</v>
      </c>
      <c r="P169" s="6">
        <f>O169*E169</f>
        <v>41.25</v>
      </c>
    </row>
    <row r="170" spans="1:16" x14ac:dyDescent="0.2">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_xlfn.XLOOKUP(Order_table[[#This Row],[Customer ID]],customers!$A$2:$A$1001,customers!$I$2:$I$1001,,0)</f>
        <v>No</v>
      </c>
      <c r="I170" s="2" t="str">
        <f>_xlfn.XLOOKUP(C170,customers!$A$2:$A$1001,customers!$G$2:$G$1001,,0)</f>
        <v>Ireland</v>
      </c>
      <c r="J170" s="2" t="str">
        <f t="shared" si="4"/>
        <v>Arabica</v>
      </c>
      <c r="K170" t="str">
        <f>_xlfn.XLOOKUP(D170,products!$A$2:$A$49,products!$B$2:$B$49,,0)</f>
        <v>Ara</v>
      </c>
      <c r="L170" t="str">
        <f t="shared" si="5"/>
        <v>Medium</v>
      </c>
      <c r="M170" t="str">
        <f>_xlfn.XLOOKUP(D170,products!$A$2:$A$49,products!$C$2:$C$49,,0)</f>
        <v>M</v>
      </c>
      <c r="N170" s="4">
        <f>_xlfn.XLOOKUP(D170,products!$A$2:$A$49,products!$D$2:$D$49,,0)</f>
        <v>0.5</v>
      </c>
      <c r="O170" s="6">
        <f>_xlfn.XLOOKUP(D170,products!$A$2:$A$49,products!$E$2:$E$49,,0)</f>
        <v>6.75</v>
      </c>
      <c r="P170" s="6">
        <f>O170*E170</f>
        <v>40.5</v>
      </c>
    </row>
    <row r="171" spans="1:16" x14ac:dyDescent="0.2">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_xlfn.XLOOKUP(Order_table[[#This Row],[Customer ID]],customers!$A$2:$A$1001,customers!$I$2:$I$1001,,0)</f>
        <v>No</v>
      </c>
      <c r="I171" s="2" t="str">
        <f>_xlfn.XLOOKUP(C171,customers!$A$2:$A$1001,customers!$G$2:$G$1001,,0)</f>
        <v>Ireland</v>
      </c>
      <c r="J171" s="2" t="str">
        <f t="shared" si="4"/>
        <v>Robusta</v>
      </c>
      <c r="K171" t="str">
        <f>_xlfn.XLOOKUP(D171,products!$A$2:$A$49,products!$B$2:$B$49,,0)</f>
        <v>Rob</v>
      </c>
      <c r="L171" t="str">
        <f t="shared" si="5"/>
        <v>Dark</v>
      </c>
      <c r="M171" t="str">
        <f>_xlfn.XLOOKUP(D171,products!$A$2:$A$49,products!$C$2:$C$49,,0)</f>
        <v>D</v>
      </c>
      <c r="N171" s="4">
        <f>_xlfn.XLOOKUP(D171,products!$A$2:$A$49,products!$D$2:$D$49,,0)</f>
        <v>1</v>
      </c>
      <c r="O171" s="6">
        <f>_xlfn.XLOOKUP(D171,products!$A$2:$A$49,products!$E$2:$E$49,,0)</f>
        <v>8.9499999999999993</v>
      </c>
      <c r="P171" s="6">
        <f>O171*E171</f>
        <v>17.899999999999999</v>
      </c>
    </row>
    <row r="172" spans="1:16" x14ac:dyDescent="0.2">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_xlfn.XLOOKUP(Order_table[[#This Row],[Customer ID]],customers!$A$2:$A$1001,customers!$I$2:$I$1001,,0)</f>
        <v>No</v>
      </c>
      <c r="I172" s="2" t="str">
        <f>_xlfn.XLOOKUP(C172,customers!$A$2:$A$1001,customers!$G$2:$G$1001,,0)</f>
        <v>United Kingdom</v>
      </c>
      <c r="J172" s="2" t="str">
        <f t="shared" si="4"/>
        <v>Excelsa</v>
      </c>
      <c r="K172" t="str">
        <f>_xlfn.XLOOKUP(D172,products!$A$2:$A$49,products!$B$2:$B$49,,0)</f>
        <v>Exc</v>
      </c>
      <c r="L172" t="str">
        <f t="shared" si="5"/>
        <v>Large</v>
      </c>
      <c r="M172" t="str">
        <f>_xlfn.XLOOKUP(D172,products!$A$2:$A$49,products!$C$2:$C$49,,0)</f>
        <v>L</v>
      </c>
      <c r="N172" s="4">
        <f>_xlfn.XLOOKUP(D172,products!$A$2:$A$49,products!$D$2:$D$49,,0)</f>
        <v>2.5</v>
      </c>
      <c r="O172" s="6">
        <f>_xlfn.XLOOKUP(D172,products!$A$2:$A$49,products!$E$2:$E$49,,0)</f>
        <v>34.154999999999994</v>
      </c>
      <c r="P172" s="6">
        <f>O172*E172</f>
        <v>68.309999999999988</v>
      </c>
    </row>
    <row r="173" spans="1:16" x14ac:dyDescent="0.2">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_xlfn.XLOOKUP(Order_table[[#This Row],[Customer ID]],customers!$A$2:$A$1001,customers!$I$2:$I$1001,,0)</f>
        <v>Yes</v>
      </c>
      <c r="I173" s="2" t="str">
        <f>_xlfn.XLOOKUP(C173,customers!$A$2:$A$1001,customers!$G$2:$G$1001,,0)</f>
        <v>United States</v>
      </c>
      <c r="J173" s="2" t="str">
        <f t="shared" si="4"/>
        <v>Excelsa</v>
      </c>
      <c r="K173" t="str">
        <f>_xlfn.XLOOKUP(D173,products!$A$2:$A$49,products!$B$2:$B$49,,0)</f>
        <v>Exc</v>
      </c>
      <c r="L173" t="str">
        <f t="shared" si="5"/>
        <v>Medium</v>
      </c>
      <c r="M173" t="str">
        <f>_xlfn.XLOOKUP(D173,products!$A$2:$A$49,products!$C$2:$C$49,,0)</f>
        <v>M</v>
      </c>
      <c r="N173" s="4">
        <f>_xlfn.XLOOKUP(D173,products!$A$2:$A$49,products!$D$2:$D$49,,0)</f>
        <v>2.5</v>
      </c>
      <c r="O173" s="6">
        <f>_xlfn.XLOOKUP(D173,products!$A$2:$A$49,products!$E$2:$E$49,,0)</f>
        <v>31.624999999999996</v>
      </c>
      <c r="P173" s="6">
        <f>O173*E173</f>
        <v>63.249999999999993</v>
      </c>
    </row>
    <row r="174" spans="1:16" x14ac:dyDescent="0.2">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_xlfn.XLOOKUP(Order_table[[#This Row],[Customer ID]],customers!$A$2:$A$1001,customers!$I$2:$I$1001,,0)</f>
        <v>No</v>
      </c>
      <c r="I174" s="2" t="str">
        <f>_xlfn.XLOOKUP(C174,customers!$A$2:$A$1001,customers!$G$2:$G$1001,,0)</f>
        <v>Ireland</v>
      </c>
      <c r="J174" s="2" t="str">
        <f t="shared" si="4"/>
        <v>Excelsa</v>
      </c>
      <c r="K174" t="str">
        <f>_xlfn.XLOOKUP(D174,products!$A$2:$A$49,products!$B$2:$B$49,,0)</f>
        <v>Exc</v>
      </c>
      <c r="L174" t="str">
        <f t="shared" si="5"/>
        <v>Dark</v>
      </c>
      <c r="M174" t="str">
        <f>_xlfn.XLOOKUP(D174,products!$A$2:$A$49,products!$C$2:$C$49,,0)</f>
        <v>D</v>
      </c>
      <c r="N174" s="4">
        <f>_xlfn.XLOOKUP(D174,products!$A$2:$A$49,products!$D$2:$D$49,,0)</f>
        <v>0.5</v>
      </c>
      <c r="O174" s="6">
        <f>_xlfn.XLOOKUP(D174,products!$A$2:$A$49,products!$E$2:$E$49,,0)</f>
        <v>7.29</v>
      </c>
      <c r="P174" s="6">
        <f>O174*E174</f>
        <v>21.87</v>
      </c>
    </row>
    <row r="175" spans="1:16" x14ac:dyDescent="0.2">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_xlfn.XLOOKUP(Order_table[[#This Row],[Customer ID]],customers!$A$2:$A$1001,customers!$I$2:$I$1001,,0)</f>
        <v>No</v>
      </c>
      <c r="I175" s="2" t="str">
        <f>_xlfn.XLOOKUP(C175,customers!$A$2:$A$1001,customers!$G$2:$G$1001,,0)</f>
        <v>United States</v>
      </c>
      <c r="J175" s="2" t="str">
        <f t="shared" si="4"/>
        <v>Robusta</v>
      </c>
      <c r="K175" t="str">
        <f>_xlfn.XLOOKUP(D175,products!$A$2:$A$49,products!$B$2:$B$49,,0)</f>
        <v>Rob</v>
      </c>
      <c r="L175" t="str">
        <f t="shared" si="5"/>
        <v>Medium</v>
      </c>
      <c r="M175" t="str">
        <f>_xlfn.XLOOKUP(D175,products!$A$2:$A$49,products!$C$2:$C$49,,0)</f>
        <v>M</v>
      </c>
      <c r="N175" s="4">
        <f>_xlfn.XLOOKUP(D175,products!$A$2:$A$49,products!$D$2:$D$49,,0)</f>
        <v>2.5</v>
      </c>
      <c r="O175" s="6">
        <f>_xlfn.XLOOKUP(D175,products!$A$2:$A$49,products!$E$2:$E$49,,0)</f>
        <v>22.884999999999998</v>
      </c>
      <c r="P175" s="6">
        <f>O175*E175</f>
        <v>91.539999999999992</v>
      </c>
    </row>
    <row r="176" spans="1:16" x14ac:dyDescent="0.2">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_xlfn.XLOOKUP(Order_table[[#This Row],[Customer ID]],customers!$A$2:$A$1001,customers!$I$2:$I$1001,,0)</f>
        <v>Yes</v>
      </c>
      <c r="I176" s="2" t="str">
        <f>_xlfn.XLOOKUP(C176,customers!$A$2:$A$1001,customers!$G$2:$G$1001,,0)</f>
        <v>United States</v>
      </c>
      <c r="J176" s="2" t="str">
        <f t="shared" si="4"/>
        <v>Excelsa</v>
      </c>
      <c r="K176" t="str">
        <f>_xlfn.XLOOKUP(D176,products!$A$2:$A$49,products!$B$2:$B$49,,0)</f>
        <v>Exc</v>
      </c>
      <c r="L176" t="str">
        <f t="shared" si="5"/>
        <v>Large</v>
      </c>
      <c r="M176" t="str">
        <f>_xlfn.XLOOKUP(D176,products!$A$2:$A$49,products!$C$2:$C$49,,0)</f>
        <v>L</v>
      </c>
      <c r="N176" s="4">
        <f>_xlfn.XLOOKUP(D176,products!$A$2:$A$49,products!$D$2:$D$49,,0)</f>
        <v>2.5</v>
      </c>
      <c r="O176" s="6">
        <f>_xlfn.XLOOKUP(D176,products!$A$2:$A$49,products!$E$2:$E$49,,0)</f>
        <v>34.154999999999994</v>
      </c>
      <c r="P176" s="6">
        <f>O176*E176</f>
        <v>204.92999999999995</v>
      </c>
    </row>
    <row r="177" spans="1:16" x14ac:dyDescent="0.2">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_xlfn.XLOOKUP(Order_table[[#This Row],[Customer ID]],customers!$A$2:$A$1001,customers!$I$2:$I$1001,,0)</f>
        <v>Yes</v>
      </c>
      <c r="I177" s="2" t="str">
        <f>_xlfn.XLOOKUP(C177,customers!$A$2:$A$1001,customers!$G$2:$G$1001,,0)</f>
        <v>United States</v>
      </c>
      <c r="J177" s="2" t="str">
        <f t="shared" si="4"/>
        <v>Excelsa</v>
      </c>
      <c r="K177" t="str">
        <f>_xlfn.XLOOKUP(D177,products!$A$2:$A$49,products!$B$2:$B$49,,0)</f>
        <v>Exc</v>
      </c>
      <c r="L177" t="str">
        <f t="shared" si="5"/>
        <v>Medium</v>
      </c>
      <c r="M177" t="str">
        <f>_xlfn.XLOOKUP(D177,products!$A$2:$A$49,products!$C$2:$C$49,,0)</f>
        <v>M</v>
      </c>
      <c r="N177" s="4">
        <f>_xlfn.XLOOKUP(D177,products!$A$2:$A$49,products!$D$2:$D$49,,0)</f>
        <v>2.5</v>
      </c>
      <c r="O177" s="6">
        <f>_xlfn.XLOOKUP(D177,products!$A$2:$A$49,products!$E$2:$E$49,,0)</f>
        <v>31.624999999999996</v>
      </c>
      <c r="P177" s="6">
        <f>O177*E177</f>
        <v>63.249999999999993</v>
      </c>
    </row>
    <row r="178" spans="1:16" x14ac:dyDescent="0.2">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_xlfn.XLOOKUP(Order_table[[#This Row],[Customer ID]],customers!$A$2:$A$1001,customers!$I$2:$I$1001,,0)</f>
        <v>Yes</v>
      </c>
      <c r="I178" s="2" t="str">
        <f>_xlfn.XLOOKUP(C178,customers!$A$2:$A$1001,customers!$G$2:$G$1001,,0)</f>
        <v>United States</v>
      </c>
      <c r="J178" s="2" t="str">
        <f t="shared" si="4"/>
        <v>Excelsa</v>
      </c>
      <c r="K178" t="str">
        <f>_xlfn.XLOOKUP(D178,products!$A$2:$A$49,products!$B$2:$B$49,,0)</f>
        <v>Exc</v>
      </c>
      <c r="L178" t="str">
        <f t="shared" si="5"/>
        <v>Large</v>
      </c>
      <c r="M178" t="str">
        <f>_xlfn.XLOOKUP(D178,products!$A$2:$A$49,products!$C$2:$C$49,,0)</f>
        <v>L</v>
      </c>
      <c r="N178" s="4">
        <f>_xlfn.XLOOKUP(D178,products!$A$2:$A$49,products!$D$2:$D$49,,0)</f>
        <v>2.5</v>
      </c>
      <c r="O178" s="6">
        <f>_xlfn.XLOOKUP(D178,products!$A$2:$A$49,products!$E$2:$E$49,,0)</f>
        <v>34.154999999999994</v>
      </c>
      <c r="P178" s="6">
        <f>O178*E178</f>
        <v>34.154999999999994</v>
      </c>
    </row>
    <row r="179" spans="1:16" x14ac:dyDescent="0.2">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_xlfn.XLOOKUP(Order_table[[#This Row],[Customer ID]],customers!$A$2:$A$1001,customers!$I$2:$I$1001,,0)</f>
        <v>Yes</v>
      </c>
      <c r="I179" s="2" t="str">
        <f>_xlfn.XLOOKUP(C179,customers!$A$2:$A$1001,customers!$G$2:$G$1001,,0)</f>
        <v>United States</v>
      </c>
      <c r="J179" s="2" t="str">
        <f t="shared" si="4"/>
        <v>Robusta</v>
      </c>
      <c r="K179" t="str">
        <f>_xlfn.XLOOKUP(D179,products!$A$2:$A$49,products!$B$2:$B$49,,0)</f>
        <v>Rob</v>
      </c>
      <c r="L179" t="str">
        <f t="shared" si="5"/>
        <v>Large</v>
      </c>
      <c r="M179" t="str">
        <f>_xlfn.XLOOKUP(D179,products!$A$2:$A$49,products!$C$2:$C$49,,0)</f>
        <v>L</v>
      </c>
      <c r="N179" s="4">
        <f>_xlfn.XLOOKUP(D179,products!$A$2:$A$49,products!$D$2:$D$49,,0)</f>
        <v>2.5</v>
      </c>
      <c r="O179" s="6">
        <f>_xlfn.XLOOKUP(D179,products!$A$2:$A$49,products!$E$2:$E$49,,0)</f>
        <v>27.484999999999996</v>
      </c>
      <c r="P179" s="6">
        <f>O179*E179</f>
        <v>109.93999999999998</v>
      </c>
    </row>
    <row r="180" spans="1:16" x14ac:dyDescent="0.2">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_xlfn.XLOOKUP(Order_table[[#This Row],[Customer ID]],customers!$A$2:$A$1001,customers!$I$2:$I$1001,,0)</f>
        <v>No</v>
      </c>
      <c r="I180" s="2" t="str">
        <f>_xlfn.XLOOKUP(C180,customers!$A$2:$A$1001,customers!$G$2:$G$1001,,0)</f>
        <v>United States</v>
      </c>
      <c r="J180" s="2" t="str">
        <f t="shared" si="4"/>
        <v>Arabica</v>
      </c>
      <c r="K180" t="str">
        <f>_xlfn.XLOOKUP(D180,products!$A$2:$A$49,products!$B$2:$B$49,,0)</f>
        <v>Ara</v>
      </c>
      <c r="L180" t="str">
        <f t="shared" si="5"/>
        <v>Large</v>
      </c>
      <c r="M180" t="str">
        <f>_xlfn.XLOOKUP(D180,products!$A$2:$A$49,products!$C$2:$C$49,,0)</f>
        <v>L</v>
      </c>
      <c r="N180" s="4">
        <f>_xlfn.XLOOKUP(D180,products!$A$2:$A$49,products!$D$2:$D$49,,0)</f>
        <v>1</v>
      </c>
      <c r="O180" s="6">
        <f>_xlfn.XLOOKUP(D180,products!$A$2:$A$49,products!$E$2:$E$49,,0)</f>
        <v>12.95</v>
      </c>
      <c r="P180" s="6">
        <f>O180*E180</f>
        <v>25.9</v>
      </c>
    </row>
    <row r="181" spans="1:16" x14ac:dyDescent="0.2">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_xlfn.XLOOKUP(Order_table[[#This Row],[Customer ID]],customers!$A$2:$A$1001,customers!$I$2:$I$1001,,0)</f>
        <v>No</v>
      </c>
      <c r="I181" s="2" t="str">
        <f>_xlfn.XLOOKUP(C181,customers!$A$2:$A$1001,customers!$G$2:$G$1001,,0)</f>
        <v>Ireland</v>
      </c>
      <c r="J181" s="2" t="str">
        <f t="shared" si="4"/>
        <v>Arabica</v>
      </c>
      <c r="K181" t="str">
        <f>_xlfn.XLOOKUP(D181,products!$A$2:$A$49,products!$B$2:$B$49,,0)</f>
        <v>Ara</v>
      </c>
      <c r="L181" t="str">
        <f t="shared" si="5"/>
        <v>Dark</v>
      </c>
      <c r="M181" t="str">
        <f>_xlfn.XLOOKUP(D181,products!$A$2:$A$49,products!$C$2:$C$49,,0)</f>
        <v>D</v>
      </c>
      <c r="N181" s="4">
        <f>_xlfn.XLOOKUP(D181,products!$A$2:$A$49,products!$D$2:$D$49,,0)</f>
        <v>0.2</v>
      </c>
      <c r="O181" s="6">
        <f>_xlfn.XLOOKUP(D181,products!$A$2:$A$49,products!$E$2:$E$49,,0)</f>
        <v>2.9849999999999999</v>
      </c>
      <c r="P181" s="6">
        <f>O181*E181</f>
        <v>2.9849999999999999</v>
      </c>
    </row>
    <row r="182" spans="1:16" x14ac:dyDescent="0.2">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_xlfn.XLOOKUP(Order_table[[#This Row],[Customer ID]],customers!$A$2:$A$1001,customers!$I$2:$I$1001,,0)</f>
        <v>No</v>
      </c>
      <c r="I182" s="2" t="str">
        <f>_xlfn.XLOOKUP(C182,customers!$A$2:$A$1001,customers!$G$2:$G$1001,,0)</f>
        <v>United States</v>
      </c>
      <c r="J182" s="2" t="str">
        <f t="shared" si="4"/>
        <v>Excelsa</v>
      </c>
      <c r="K182" t="str">
        <f>_xlfn.XLOOKUP(D182,products!$A$2:$A$49,products!$B$2:$B$49,,0)</f>
        <v>Exc</v>
      </c>
      <c r="L182" t="str">
        <f t="shared" si="5"/>
        <v>Large</v>
      </c>
      <c r="M182" t="str">
        <f>_xlfn.XLOOKUP(D182,products!$A$2:$A$49,products!$C$2:$C$49,,0)</f>
        <v>L</v>
      </c>
      <c r="N182" s="4">
        <f>_xlfn.XLOOKUP(D182,products!$A$2:$A$49,products!$D$2:$D$49,,0)</f>
        <v>0.2</v>
      </c>
      <c r="O182" s="6">
        <f>_xlfn.XLOOKUP(D182,products!$A$2:$A$49,products!$E$2:$E$49,,0)</f>
        <v>4.4550000000000001</v>
      </c>
      <c r="P182" s="6">
        <f>O182*E182</f>
        <v>22.274999999999999</v>
      </c>
    </row>
    <row r="183" spans="1:16" x14ac:dyDescent="0.2">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_xlfn.XLOOKUP(Order_table[[#This Row],[Customer ID]],customers!$A$2:$A$1001,customers!$I$2:$I$1001,,0)</f>
        <v>No</v>
      </c>
      <c r="I183" s="2" t="str">
        <f>_xlfn.XLOOKUP(C183,customers!$A$2:$A$1001,customers!$G$2:$G$1001,,0)</f>
        <v>United States</v>
      </c>
      <c r="J183" s="2" t="str">
        <f t="shared" si="4"/>
        <v>Arabica</v>
      </c>
      <c r="K183" t="str">
        <f>_xlfn.XLOOKUP(D183,products!$A$2:$A$49,products!$B$2:$B$49,,0)</f>
        <v>Ara</v>
      </c>
      <c r="L183" t="str">
        <f t="shared" si="5"/>
        <v>Dark</v>
      </c>
      <c r="M183" t="str">
        <f>_xlfn.XLOOKUP(D183,products!$A$2:$A$49,products!$C$2:$C$49,,0)</f>
        <v>D</v>
      </c>
      <c r="N183" s="4">
        <f>_xlfn.XLOOKUP(D183,products!$A$2:$A$49,products!$D$2:$D$49,,0)</f>
        <v>0.5</v>
      </c>
      <c r="O183" s="6">
        <f>_xlfn.XLOOKUP(D183,products!$A$2:$A$49,products!$E$2:$E$49,,0)</f>
        <v>5.97</v>
      </c>
      <c r="P183" s="6">
        <f>O183*E183</f>
        <v>29.849999999999998</v>
      </c>
    </row>
    <row r="184" spans="1:16" x14ac:dyDescent="0.2">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_xlfn.XLOOKUP(Order_table[[#This Row],[Customer ID]],customers!$A$2:$A$1001,customers!$I$2:$I$1001,,0)</f>
        <v>No</v>
      </c>
      <c r="I184" s="2" t="str">
        <f>_xlfn.XLOOKUP(C184,customers!$A$2:$A$1001,customers!$G$2:$G$1001,,0)</f>
        <v>United States</v>
      </c>
      <c r="J184" s="2" t="str">
        <f t="shared" si="4"/>
        <v>Robusta</v>
      </c>
      <c r="K184" t="str">
        <f>_xlfn.XLOOKUP(D184,products!$A$2:$A$49,products!$B$2:$B$49,,0)</f>
        <v>Rob</v>
      </c>
      <c r="L184" t="str">
        <f t="shared" si="5"/>
        <v>Dark</v>
      </c>
      <c r="M184" t="str">
        <f>_xlfn.XLOOKUP(D184,products!$A$2:$A$49,products!$C$2:$C$49,,0)</f>
        <v>D</v>
      </c>
      <c r="N184" s="4">
        <f>_xlfn.XLOOKUP(D184,products!$A$2:$A$49,products!$D$2:$D$49,,0)</f>
        <v>0.5</v>
      </c>
      <c r="O184" s="6">
        <f>_xlfn.XLOOKUP(D184,products!$A$2:$A$49,products!$E$2:$E$49,,0)</f>
        <v>5.3699999999999992</v>
      </c>
      <c r="P184" s="6">
        <f>O184*E184</f>
        <v>32.22</v>
      </c>
    </row>
    <row r="185" spans="1:16" x14ac:dyDescent="0.2">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_xlfn.XLOOKUP(Order_table[[#This Row],[Customer ID]],customers!$A$2:$A$1001,customers!$I$2:$I$1001,,0)</f>
        <v>No</v>
      </c>
      <c r="I185" s="2" t="str">
        <f>_xlfn.XLOOKUP(C185,customers!$A$2:$A$1001,customers!$G$2:$G$1001,,0)</f>
        <v>United States</v>
      </c>
      <c r="J185" s="2" t="str">
        <f t="shared" si="4"/>
        <v>Excelsa</v>
      </c>
      <c r="K185" t="str">
        <f>_xlfn.XLOOKUP(D185,products!$A$2:$A$49,products!$B$2:$B$49,,0)</f>
        <v>Exc</v>
      </c>
      <c r="L185" t="str">
        <f t="shared" si="5"/>
        <v>Medium</v>
      </c>
      <c r="M185" t="str">
        <f>_xlfn.XLOOKUP(D185,products!$A$2:$A$49,products!$C$2:$C$49,,0)</f>
        <v>M</v>
      </c>
      <c r="N185" s="4">
        <f>_xlfn.XLOOKUP(D185,products!$A$2:$A$49,products!$D$2:$D$49,,0)</f>
        <v>0.2</v>
      </c>
      <c r="O185" s="6">
        <f>_xlfn.XLOOKUP(D185,products!$A$2:$A$49,products!$E$2:$E$49,,0)</f>
        <v>4.125</v>
      </c>
      <c r="P185" s="6">
        <f>O185*E185</f>
        <v>8.25</v>
      </c>
    </row>
    <row r="186" spans="1:16" x14ac:dyDescent="0.2">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_xlfn.XLOOKUP(Order_table[[#This Row],[Customer ID]],customers!$A$2:$A$1001,customers!$I$2:$I$1001,,0)</f>
        <v>No</v>
      </c>
      <c r="I186" s="2" t="str">
        <f>_xlfn.XLOOKUP(C186,customers!$A$2:$A$1001,customers!$G$2:$G$1001,,0)</f>
        <v>United States</v>
      </c>
      <c r="J186" s="2" t="str">
        <f t="shared" si="4"/>
        <v>Arabica</v>
      </c>
      <c r="K186" t="str">
        <f>_xlfn.XLOOKUP(D186,products!$A$2:$A$49,products!$B$2:$B$49,,0)</f>
        <v>Ara</v>
      </c>
      <c r="L186" t="str">
        <f t="shared" si="5"/>
        <v>Large</v>
      </c>
      <c r="M186" t="str">
        <f>_xlfn.XLOOKUP(D186,products!$A$2:$A$49,products!$C$2:$C$49,,0)</f>
        <v>L</v>
      </c>
      <c r="N186" s="4">
        <f>_xlfn.XLOOKUP(D186,products!$A$2:$A$49,products!$D$2:$D$49,,0)</f>
        <v>0.5</v>
      </c>
      <c r="O186" s="6">
        <f>_xlfn.XLOOKUP(D186,products!$A$2:$A$49,products!$E$2:$E$49,,0)</f>
        <v>7.77</v>
      </c>
      <c r="P186" s="6">
        <f>O186*E186</f>
        <v>31.08</v>
      </c>
    </row>
    <row r="187" spans="1:16" x14ac:dyDescent="0.2">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_xlfn.XLOOKUP(Order_table[[#This Row],[Customer ID]],customers!$A$2:$A$1001,customers!$I$2:$I$1001,,0)</f>
        <v>Yes</v>
      </c>
      <c r="I187" s="2" t="str">
        <f>_xlfn.XLOOKUP(C187,customers!$A$2:$A$1001,customers!$G$2:$G$1001,,0)</f>
        <v>United States</v>
      </c>
      <c r="J187" s="2" t="str">
        <f t="shared" si="4"/>
        <v>Excelsa</v>
      </c>
      <c r="K187" t="str">
        <f>_xlfn.XLOOKUP(D187,products!$A$2:$A$49,products!$B$2:$B$49,,0)</f>
        <v>Exc</v>
      </c>
      <c r="L187" t="str">
        <f t="shared" si="5"/>
        <v>Dark</v>
      </c>
      <c r="M187" t="str">
        <f>_xlfn.XLOOKUP(D187,products!$A$2:$A$49,products!$C$2:$C$49,,0)</f>
        <v>D</v>
      </c>
      <c r="N187" s="4">
        <f>_xlfn.XLOOKUP(D187,products!$A$2:$A$49,products!$D$2:$D$49,,0)</f>
        <v>0.5</v>
      </c>
      <c r="O187" s="6">
        <f>_xlfn.XLOOKUP(D187,products!$A$2:$A$49,products!$E$2:$E$49,,0)</f>
        <v>7.29</v>
      </c>
      <c r="P187" s="6">
        <f>O187*E187</f>
        <v>36.450000000000003</v>
      </c>
    </row>
    <row r="188" spans="1:16" x14ac:dyDescent="0.2">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_xlfn.XLOOKUP(Order_table[[#This Row],[Customer ID]],customers!$A$2:$A$1001,customers!$I$2:$I$1001,,0)</f>
        <v>No</v>
      </c>
      <c r="I188" s="2" t="str">
        <f>_xlfn.XLOOKUP(C188,customers!$A$2:$A$1001,customers!$G$2:$G$1001,,0)</f>
        <v>United States</v>
      </c>
      <c r="J188" s="2" t="str">
        <f t="shared" si="4"/>
        <v>Robusta</v>
      </c>
      <c r="K188" t="str">
        <f>_xlfn.XLOOKUP(D188,products!$A$2:$A$49,products!$B$2:$B$49,,0)</f>
        <v>Rob</v>
      </c>
      <c r="L188" t="str">
        <f t="shared" si="5"/>
        <v>Medium</v>
      </c>
      <c r="M188" t="str">
        <f>_xlfn.XLOOKUP(D188,products!$A$2:$A$49,products!$C$2:$C$49,,0)</f>
        <v>M</v>
      </c>
      <c r="N188" s="4">
        <f>_xlfn.XLOOKUP(D188,products!$A$2:$A$49,products!$D$2:$D$49,,0)</f>
        <v>2.5</v>
      </c>
      <c r="O188" s="6">
        <f>_xlfn.XLOOKUP(D188,products!$A$2:$A$49,products!$E$2:$E$49,,0)</f>
        <v>22.884999999999998</v>
      </c>
      <c r="P188" s="6">
        <f>O188*E188</f>
        <v>68.655000000000001</v>
      </c>
    </row>
    <row r="189" spans="1:16" x14ac:dyDescent="0.2">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_xlfn.XLOOKUP(Order_table[[#This Row],[Customer ID]],customers!$A$2:$A$1001,customers!$I$2:$I$1001,,0)</f>
        <v>Yes</v>
      </c>
      <c r="I189" s="2" t="str">
        <f>_xlfn.XLOOKUP(C189,customers!$A$2:$A$1001,customers!$G$2:$G$1001,,0)</f>
        <v>United States</v>
      </c>
      <c r="J189" s="2" t="str">
        <f t="shared" si="4"/>
        <v>Librica</v>
      </c>
      <c r="K189" t="str">
        <f>_xlfn.XLOOKUP(D189,products!$A$2:$A$49,products!$B$2:$B$49,,0)</f>
        <v>Lib</v>
      </c>
      <c r="L189" t="str">
        <f t="shared" si="5"/>
        <v>Medium</v>
      </c>
      <c r="M189" t="str">
        <f>_xlfn.XLOOKUP(D189,products!$A$2:$A$49,products!$C$2:$C$49,,0)</f>
        <v>M</v>
      </c>
      <c r="N189" s="4">
        <f>_xlfn.XLOOKUP(D189,products!$A$2:$A$49,products!$D$2:$D$49,,0)</f>
        <v>0.5</v>
      </c>
      <c r="O189" s="6">
        <f>_xlfn.XLOOKUP(D189,products!$A$2:$A$49,products!$E$2:$E$49,,0)</f>
        <v>8.73</v>
      </c>
      <c r="P189" s="6">
        <f>O189*E189</f>
        <v>43.650000000000006</v>
      </c>
    </row>
    <row r="190" spans="1:16" x14ac:dyDescent="0.2">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_xlfn.XLOOKUP(Order_table[[#This Row],[Customer ID]],customers!$A$2:$A$1001,customers!$I$2:$I$1001,,0)</f>
        <v>Yes</v>
      </c>
      <c r="I190" s="2" t="str">
        <f>_xlfn.XLOOKUP(C190,customers!$A$2:$A$1001,customers!$G$2:$G$1001,,0)</f>
        <v>United States</v>
      </c>
      <c r="J190" s="2" t="str">
        <f t="shared" si="4"/>
        <v>Excelsa</v>
      </c>
      <c r="K190" t="str">
        <f>_xlfn.XLOOKUP(D190,products!$A$2:$A$49,products!$B$2:$B$49,,0)</f>
        <v>Exc</v>
      </c>
      <c r="L190" t="str">
        <f t="shared" si="5"/>
        <v>Large</v>
      </c>
      <c r="M190" t="str">
        <f>_xlfn.XLOOKUP(D190,products!$A$2:$A$49,products!$C$2:$C$49,,0)</f>
        <v>L</v>
      </c>
      <c r="N190" s="4">
        <f>_xlfn.XLOOKUP(D190,products!$A$2:$A$49,products!$D$2:$D$49,,0)</f>
        <v>0.2</v>
      </c>
      <c r="O190" s="6">
        <f>_xlfn.XLOOKUP(D190,products!$A$2:$A$49,products!$E$2:$E$49,,0)</f>
        <v>4.4550000000000001</v>
      </c>
      <c r="P190" s="6">
        <f>O190*E190</f>
        <v>4.4550000000000001</v>
      </c>
    </row>
    <row r="191" spans="1:16" x14ac:dyDescent="0.2">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_xlfn.XLOOKUP(Order_table[[#This Row],[Customer ID]],customers!$A$2:$A$1001,customers!$I$2:$I$1001,,0)</f>
        <v>Yes</v>
      </c>
      <c r="I191" s="2" t="str">
        <f>_xlfn.XLOOKUP(C191,customers!$A$2:$A$1001,customers!$G$2:$G$1001,,0)</f>
        <v>United States</v>
      </c>
      <c r="J191" s="2" t="str">
        <f t="shared" si="4"/>
        <v>Librica</v>
      </c>
      <c r="K191" t="str">
        <f>_xlfn.XLOOKUP(D191,products!$A$2:$A$49,products!$B$2:$B$49,,0)</f>
        <v>Lib</v>
      </c>
      <c r="L191" t="str">
        <f t="shared" si="5"/>
        <v>Medium</v>
      </c>
      <c r="M191" t="str">
        <f>_xlfn.XLOOKUP(D191,products!$A$2:$A$49,products!$C$2:$C$49,,0)</f>
        <v>M</v>
      </c>
      <c r="N191" s="4">
        <f>_xlfn.XLOOKUP(D191,products!$A$2:$A$49,products!$D$2:$D$49,,0)</f>
        <v>1</v>
      </c>
      <c r="O191" s="6">
        <f>_xlfn.XLOOKUP(D191,products!$A$2:$A$49,products!$E$2:$E$49,,0)</f>
        <v>14.55</v>
      </c>
      <c r="P191" s="6">
        <f>O191*E191</f>
        <v>43.650000000000006</v>
      </c>
    </row>
    <row r="192" spans="1:16" x14ac:dyDescent="0.2">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_xlfn.XLOOKUP(Order_table[[#This Row],[Customer ID]],customers!$A$2:$A$1001,customers!$I$2:$I$1001,,0)</f>
        <v>Yes</v>
      </c>
      <c r="I192" s="2" t="str">
        <f>_xlfn.XLOOKUP(C192,customers!$A$2:$A$1001,customers!$G$2:$G$1001,,0)</f>
        <v>United States</v>
      </c>
      <c r="J192" s="2" t="str">
        <f t="shared" si="4"/>
        <v>Librica</v>
      </c>
      <c r="K192" t="str">
        <f>_xlfn.XLOOKUP(D192,products!$A$2:$A$49,products!$B$2:$B$49,,0)</f>
        <v>Lib</v>
      </c>
      <c r="L192" t="str">
        <f t="shared" si="5"/>
        <v>Medium</v>
      </c>
      <c r="M192" t="str">
        <f>_xlfn.XLOOKUP(D192,products!$A$2:$A$49,products!$C$2:$C$49,,0)</f>
        <v>M</v>
      </c>
      <c r="N192" s="4">
        <f>_xlfn.XLOOKUP(D192,products!$A$2:$A$49,products!$D$2:$D$49,,0)</f>
        <v>2.5</v>
      </c>
      <c r="O192" s="6">
        <f>_xlfn.XLOOKUP(D192,products!$A$2:$A$49,products!$E$2:$E$49,,0)</f>
        <v>33.464999999999996</v>
      </c>
      <c r="P192" s="6">
        <f>O192*E192</f>
        <v>33.464999999999996</v>
      </c>
    </row>
    <row r="193" spans="1:16" x14ac:dyDescent="0.2">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_xlfn.XLOOKUP(Order_table[[#This Row],[Customer ID]],customers!$A$2:$A$1001,customers!$I$2:$I$1001,,0)</f>
        <v>Yes</v>
      </c>
      <c r="I193" s="2" t="str">
        <f>_xlfn.XLOOKUP(C193,customers!$A$2:$A$1001,customers!$G$2:$G$1001,,0)</f>
        <v>United States</v>
      </c>
      <c r="J193" s="2" t="str">
        <f t="shared" si="4"/>
        <v>Librica</v>
      </c>
      <c r="K193" t="str">
        <f>_xlfn.XLOOKUP(D193,products!$A$2:$A$49,products!$B$2:$B$49,,0)</f>
        <v>Lib</v>
      </c>
      <c r="L193" t="str">
        <f t="shared" si="5"/>
        <v>Dark</v>
      </c>
      <c r="M193" t="str">
        <f>_xlfn.XLOOKUP(D193,products!$A$2:$A$49,products!$C$2:$C$49,,0)</f>
        <v>D</v>
      </c>
      <c r="N193" s="4">
        <f>_xlfn.XLOOKUP(D193,products!$A$2:$A$49,products!$D$2:$D$49,,0)</f>
        <v>0.2</v>
      </c>
      <c r="O193" s="6">
        <f>_xlfn.XLOOKUP(D193,products!$A$2:$A$49,products!$E$2:$E$49,,0)</f>
        <v>3.8849999999999998</v>
      </c>
      <c r="P193" s="6">
        <f>O193*E193</f>
        <v>19.424999999999997</v>
      </c>
    </row>
    <row r="194" spans="1:16" x14ac:dyDescent="0.2">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_xlfn.XLOOKUP(Order_table[[#This Row],[Customer ID]],customers!$A$2:$A$1001,customers!$I$2:$I$1001,,0)</f>
        <v>Yes</v>
      </c>
      <c r="I194" s="2" t="str">
        <f>_xlfn.XLOOKUP(C194,customers!$A$2:$A$1001,customers!$G$2:$G$1001,,0)</f>
        <v>Ireland</v>
      </c>
      <c r="J194" s="2" t="str">
        <f t="shared" si="4"/>
        <v>Excelsa</v>
      </c>
      <c r="K194" t="str">
        <f>_xlfn.XLOOKUP(D194,products!$A$2:$A$49,products!$B$2:$B$49,,0)</f>
        <v>Exc</v>
      </c>
      <c r="L194" t="str">
        <f t="shared" si="5"/>
        <v>Dark</v>
      </c>
      <c r="M194" t="str">
        <f>_xlfn.XLOOKUP(D194,products!$A$2:$A$49,products!$C$2:$C$49,,0)</f>
        <v>D</v>
      </c>
      <c r="N194" s="4">
        <f>_xlfn.XLOOKUP(D194,products!$A$2:$A$49,products!$D$2:$D$49,,0)</f>
        <v>1</v>
      </c>
      <c r="O194" s="6">
        <f>_xlfn.XLOOKUP(D194,products!$A$2:$A$49,products!$E$2:$E$49,,0)</f>
        <v>12.15</v>
      </c>
      <c r="P194" s="6">
        <f>O194*E194</f>
        <v>72.900000000000006</v>
      </c>
    </row>
    <row r="195" spans="1:16" x14ac:dyDescent="0.2">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_xlfn.XLOOKUP(Order_table[[#This Row],[Customer ID]],customers!$A$2:$A$1001,customers!$I$2:$I$1001,,0)</f>
        <v>No</v>
      </c>
      <c r="I195" s="2" t="str">
        <f>_xlfn.XLOOKUP(C195,customers!$A$2:$A$1001,customers!$G$2:$G$1001,,0)</f>
        <v>United States</v>
      </c>
      <c r="J195" s="2" t="str">
        <f t="shared" ref="J195:J258" si="6">IF(K195="Rob","Robusta",IF(K195="Lib","Librica",IF(K195="Exc","Excelsa",IF(K195="Ara","Arabica",""))))</f>
        <v>Excelsa</v>
      </c>
      <c r="K195" t="str">
        <f>_xlfn.XLOOKUP(D195,products!$A$2:$A$49,products!$B$2:$B$49,,0)</f>
        <v>Exc</v>
      </c>
      <c r="L195" t="str">
        <f t="shared" ref="L195:L258" si="7">IF(M195="M","Medium",IF(M195="L","Large",IF(M195="D","Dark","")))</f>
        <v>Large</v>
      </c>
      <c r="M195" t="str">
        <f>_xlfn.XLOOKUP(D195,products!$A$2:$A$49,products!$C$2:$C$49,,0)</f>
        <v>L</v>
      </c>
      <c r="N195" s="4">
        <f>_xlfn.XLOOKUP(D195,products!$A$2:$A$49,products!$D$2:$D$49,,0)</f>
        <v>1</v>
      </c>
      <c r="O195" s="6">
        <f>_xlfn.XLOOKUP(D195,products!$A$2:$A$49,products!$E$2:$E$49,,0)</f>
        <v>14.85</v>
      </c>
      <c r="P195" s="6">
        <f>O195*E195</f>
        <v>44.55</v>
      </c>
    </row>
    <row r="196" spans="1:16" x14ac:dyDescent="0.2">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_xlfn.XLOOKUP(Order_table[[#This Row],[Customer ID]],customers!$A$2:$A$1001,customers!$I$2:$I$1001,,0)</f>
        <v>No</v>
      </c>
      <c r="I196" s="2" t="str">
        <f>_xlfn.XLOOKUP(C196,customers!$A$2:$A$1001,customers!$G$2:$G$1001,,0)</f>
        <v>United States</v>
      </c>
      <c r="J196" s="2" t="str">
        <f t="shared" si="6"/>
        <v>Excelsa</v>
      </c>
      <c r="K196" t="str">
        <f>_xlfn.XLOOKUP(D196,products!$A$2:$A$49,products!$B$2:$B$49,,0)</f>
        <v>Exc</v>
      </c>
      <c r="L196" t="str">
        <f t="shared" si="7"/>
        <v>Dark</v>
      </c>
      <c r="M196" t="str">
        <f>_xlfn.XLOOKUP(D196,products!$A$2:$A$49,products!$C$2:$C$49,,0)</f>
        <v>D</v>
      </c>
      <c r="N196" s="4">
        <f>_xlfn.XLOOKUP(D196,products!$A$2:$A$49,products!$D$2:$D$49,,0)</f>
        <v>0.5</v>
      </c>
      <c r="O196" s="6">
        <f>_xlfn.XLOOKUP(D196,products!$A$2:$A$49,products!$E$2:$E$49,,0)</f>
        <v>7.29</v>
      </c>
      <c r="P196" s="6">
        <f>O196*E196</f>
        <v>36.450000000000003</v>
      </c>
    </row>
    <row r="197" spans="1:16" x14ac:dyDescent="0.2">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_xlfn.XLOOKUP(Order_table[[#This Row],[Customer ID]],customers!$A$2:$A$1001,customers!$I$2:$I$1001,,0)</f>
        <v>No</v>
      </c>
      <c r="I197" s="2" t="str">
        <f>_xlfn.XLOOKUP(C197,customers!$A$2:$A$1001,customers!$G$2:$G$1001,,0)</f>
        <v>United States</v>
      </c>
      <c r="J197" s="2" t="str">
        <f t="shared" si="6"/>
        <v>Arabica</v>
      </c>
      <c r="K197" t="str">
        <f>_xlfn.XLOOKUP(D197,products!$A$2:$A$49,products!$B$2:$B$49,,0)</f>
        <v>Ara</v>
      </c>
      <c r="L197" t="str">
        <f t="shared" si="7"/>
        <v>Large</v>
      </c>
      <c r="M197" t="str">
        <f>_xlfn.XLOOKUP(D197,products!$A$2:$A$49,products!$C$2:$C$49,,0)</f>
        <v>L</v>
      </c>
      <c r="N197" s="4">
        <f>_xlfn.XLOOKUP(D197,products!$A$2:$A$49,products!$D$2:$D$49,,0)</f>
        <v>1</v>
      </c>
      <c r="O197" s="6">
        <f>_xlfn.XLOOKUP(D197,products!$A$2:$A$49,products!$E$2:$E$49,,0)</f>
        <v>12.95</v>
      </c>
      <c r="P197" s="6">
        <f>O197*E197</f>
        <v>38.849999999999994</v>
      </c>
    </row>
    <row r="198" spans="1:16" x14ac:dyDescent="0.2">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_xlfn.XLOOKUP(Order_table[[#This Row],[Customer ID]],customers!$A$2:$A$1001,customers!$I$2:$I$1001,,0)</f>
        <v>No</v>
      </c>
      <c r="I198" s="2" t="str">
        <f>_xlfn.XLOOKUP(C198,customers!$A$2:$A$1001,customers!$G$2:$G$1001,,0)</f>
        <v>United States</v>
      </c>
      <c r="J198" s="2" t="str">
        <f t="shared" si="6"/>
        <v>Excelsa</v>
      </c>
      <c r="K198" t="str">
        <f>_xlfn.XLOOKUP(D198,products!$A$2:$A$49,products!$B$2:$B$49,,0)</f>
        <v>Exc</v>
      </c>
      <c r="L198" t="str">
        <f t="shared" si="7"/>
        <v>Large</v>
      </c>
      <c r="M198" t="str">
        <f>_xlfn.XLOOKUP(D198,products!$A$2:$A$49,products!$C$2:$C$49,,0)</f>
        <v>L</v>
      </c>
      <c r="N198" s="4">
        <f>_xlfn.XLOOKUP(D198,products!$A$2:$A$49,products!$D$2:$D$49,,0)</f>
        <v>0.5</v>
      </c>
      <c r="O198" s="6">
        <f>_xlfn.XLOOKUP(D198,products!$A$2:$A$49,products!$E$2:$E$49,,0)</f>
        <v>8.91</v>
      </c>
      <c r="P198" s="6">
        <f>O198*E198</f>
        <v>53.46</v>
      </c>
    </row>
    <row r="199" spans="1:16" x14ac:dyDescent="0.2">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_xlfn.XLOOKUP(Order_table[[#This Row],[Customer ID]],customers!$A$2:$A$1001,customers!$I$2:$I$1001,,0)</f>
        <v>No</v>
      </c>
      <c r="I199" s="2" t="str">
        <f>_xlfn.XLOOKUP(C199,customers!$A$2:$A$1001,customers!$G$2:$G$1001,,0)</f>
        <v>United States</v>
      </c>
      <c r="J199" s="2" t="str">
        <f t="shared" si="6"/>
        <v>Librica</v>
      </c>
      <c r="K199" t="str">
        <f>_xlfn.XLOOKUP(D199,products!$A$2:$A$49,products!$B$2:$B$49,,0)</f>
        <v>Lib</v>
      </c>
      <c r="L199" t="str">
        <f t="shared" si="7"/>
        <v>Dark</v>
      </c>
      <c r="M199" t="str">
        <f>_xlfn.XLOOKUP(D199,products!$A$2:$A$49,products!$C$2:$C$49,,0)</f>
        <v>D</v>
      </c>
      <c r="N199" s="4">
        <f>_xlfn.XLOOKUP(D199,products!$A$2:$A$49,products!$D$2:$D$49,,0)</f>
        <v>2.5</v>
      </c>
      <c r="O199" s="6">
        <f>_xlfn.XLOOKUP(D199,products!$A$2:$A$49,products!$E$2:$E$49,,0)</f>
        <v>29.784999999999997</v>
      </c>
      <c r="P199" s="6">
        <f>O199*E199</f>
        <v>59.569999999999993</v>
      </c>
    </row>
    <row r="200" spans="1:16" x14ac:dyDescent="0.2">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_xlfn.XLOOKUP(Order_table[[#This Row],[Customer ID]],customers!$A$2:$A$1001,customers!$I$2:$I$1001,,0)</f>
        <v>No</v>
      </c>
      <c r="I200" s="2" t="str">
        <f>_xlfn.XLOOKUP(C200,customers!$A$2:$A$1001,customers!$G$2:$G$1001,,0)</f>
        <v>United States</v>
      </c>
      <c r="J200" s="2" t="str">
        <f t="shared" si="6"/>
        <v>Librica</v>
      </c>
      <c r="K200" t="str">
        <f>_xlfn.XLOOKUP(D200,products!$A$2:$A$49,products!$B$2:$B$49,,0)</f>
        <v>Lib</v>
      </c>
      <c r="L200" t="str">
        <f t="shared" si="7"/>
        <v>Dark</v>
      </c>
      <c r="M200" t="str">
        <f>_xlfn.XLOOKUP(D200,products!$A$2:$A$49,products!$C$2:$C$49,,0)</f>
        <v>D</v>
      </c>
      <c r="N200" s="4">
        <f>_xlfn.XLOOKUP(D200,products!$A$2:$A$49,products!$D$2:$D$49,,0)</f>
        <v>2.5</v>
      </c>
      <c r="O200" s="6">
        <f>_xlfn.XLOOKUP(D200,products!$A$2:$A$49,products!$E$2:$E$49,,0)</f>
        <v>29.784999999999997</v>
      </c>
      <c r="P200" s="6">
        <f>O200*E200</f>
        <v>89.35499999999999</v>
      </c>
    </row>
    <row r="201" spans="1:16" x14ac:dyDescent="0.2">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_xlfn.XLOOKUP(Order_table[[#This Row],[Customer ID]],customers!$A$2:$A$1001,customers!$I$2:$I$1001,,0)</f>
        <v>No</v>
      </c>
      <c r="I201" s="2" t="str">
        <f>_xlfn.XLOOKUP(C201,customers!$A$2:$A$1001,customers!$G$2:$G$1001,,0)</f>
        <v>United States</v>
      </c>
      <c r="J201" s="2" t="str">
        <f t="shared" si="6"/>
        <v>Librica</v>
      </c>
      <c r="K201" t="str">
        <f>_xlfn.XLOOKUP(D201,products!$A$2:$A$49,products!$B$2:$B$49,,0)</f>
        <v>Lib</v>
      </c>
      <c r="L201" t="str">
        <f t="shared" si="7"/>
        <v>Large</v>
      </c>
      <c r="M201" t="str">
        <f>_xlfn.XLOOKUP(D201,products!$A$2:$A$49,products!$C$2:$C$49,,0)</f>
        <v>L</v>
      </c>
      <c r="N201" s="4">
        <f>_xlfn.XLOOKUP(D201,products!$A$2:$A$49,products!$D$2:$D$49,,0)</f>
        <v>0.5</v>
      </c>
      <c r="O201" s="6">
        <f>_xlfn.XLOOKUP(D201,products!$A$2:$A$49,products!$E$2:$E$49,,0)</f>
        <v>9.51</v>
      </c>
      <c r="P201" s="6">
        <f>O201*E201</f>
        <v>38.04</v>
      </c>
    </row>
    <row r="202" spans="1:16" x14ac:dyDescent="0.2">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_xlfn.XLOOKUP(Order_table[[#This Row],[Customer ID]],customers!$A$2:$A$1001,customers!$I$2:$I$1001,,0)</f>
        <v>No</v>
      </c>
      <c r="I202" s="2" t="str">
        <f>_xlfn.XLOOKUP(C202,customers!$A$2:$A$1001,customers!$G$2:$G$1001,,0)</f>
        <v>United States</v>
      </c>
      <c r="J202" s="2" t="str">
        <f t="shared" si="6"/>
        <v>Excelsa</v>
      </c>
      <c r="K202" t="str">
        <f>_xlfn.XLOOKUP(D202,products!$A$2:$A$49,products!$B$2:$B$49,,0)</f>
        <v>Exc</v>
      </c>
      <c r="L202" t="str">
        <f t="shared" si="7"/>
        <v>Medium</v>
      </c>
      <c r="M202" t="str">
        <f>_xlfn.XLOOKUP(D202,products!$A$2:$A$49,products!$C$2:$C$49,,0)</f>
        <v>M</v>
      </c>
      <c r="N202" s="4">
        <f>_xlfn.XLOOKUP(D202,products!$A$2:$A$49,products!$D$2:$D$49,,0)</f>
        <v>1</v>
      </c>
      <c r="O202" s="6">
        <f>_xlfn.XLOOKUP(D202,products!$A$2:$A$49,products!$E$2:$E$49,,0)</f>
        <v>13.75</v>
      </c>
      <c r="P202" s="6">
        <f>O202*E202</f>
        <v>41.25</v>
      </c>
    </row>
    <row r="203" spans="1:16" x14ac:dyDescent="0.2">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_xlfn.XLOOKUP(Order_table[[#This Row],[Customer ID]],customers!$A$2:$A$1001,customers!$I$2:$I$1001,,0)</f>
        <v>No</v>
      </c>
      <c r="I203" s="2" t="str">
        <f>_xlfn.XLOOKUP(C203,customers!$A$2:$A$1001,customers!$G$2:$G$1001,,0)</f>
        <v>United States</v>
      </c>
      <c r="J203" s="2" t="str">
        <f t="shared" si="6"/>
        <v>Librica</v>
      </c>
      <c r="K203" t="str">
        <f>_xlfn.XLOOKUP(D203,products!$A$2:$A$49,products!$B$2:$B$49,,0)</f>
        <v>Lib</v>
      </c>
      <c r="L203" t="str">
        <f t="shared" si="7"/>
        <v>Large</v>
      </c>
      <c r="M203" t="str">
        <f>_xlfn.XLOOKUP(D203,products!$A$2:$A$49,products!$C$2:$C$49,,0)</f>
        <v>L</v>
      </c>
      <c r="N203" s="4">
        <f>_xlfn.XLOOKUP(D203,products!$A$2:$A$49,products!$D$2:$D$49,,0)</f>
        <v>0.5</v>
      </c>
      <c r="O203" s="6">
        <f>_xlfn.XLOOKUP(D203,products!$A$2:$A$49,products!$E$2:$E$49,,0)</f>
        <v>9.51</v>
      </c>
      <c r="P203" s="6">
        <f>O203*E203</f>
        <v>57.06</v>
      </c>
    </row>
    <row r="204" spans="1:16" x14ac:dyDescent="0.2">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_xlfn.XLOOKUP(Order_table[[#This Row],[Customer ID]],customers!$A$2:$A$1001,customers!$I$2:$I$1001,,0)</f>
        <v>Yes</v>
      </c>
      <c r="I204" s="2" t="str">
        <f>_xlfn.XLOOKUP(C204,customers!$A$2:$A$1001,customers!$G$2:$G$1001,,0)</f>
        <v>United States</v>
      </c>
      <c r="J204" s="2" t="str">
        <f t="shared" si="6"/>
        <v>Librica</v>
      </c>
      <c r="K204" t="str">
        <f>_xlfn.XLOOKUP(D204,products!$A$2:$A$49,products!$B$2:$B$49,,0)</f>
        <v>Lib</v>
      </c>
      <c r="L204" t="str">
        <f t="shared" si="7"/>
        <v>Dark</v>
      </c>
      <c r="M204" t="str">
        <f>_xlfn.XLOOKUP(D204,products!$A$2:$A$49,products!$C$2:$C$49,,0)</f>
        <v>D</v>
      </c>
      <c r="N204" s="4">
        <f>_xlfn.XLOOKUP(D204,products!$A$2:$A$49,products!$D$2:$D$49,,0)</f>
        <v>2.5</v>
      </c>
      <c r="O204" s="6">
        <f>_xlfn.XLOOKUP(D204,products!$A$2:$A$49,products!$E$2:$E$49,,0)</f>
        <v>29.784999999999997</v>
      </c>
      <c r="P204" s="6">
        <f>O204*E204</f>
        <v>178.70999999999998</v>
      </c>
    </row>
    <row r="205" spans="1:16" x14ac:dyDescent="0.2">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_xlfn.XLOOKUP(Order_table[[#This Row],[Customer ID]],customers!$A$2:$A$1001,customers!$I$2:$I$1001,,0)</f>
        <v>No</v>
      </c>
      <c r="I205" s="2" t="str">
        <f>_xlfn.XLOOKUP(C205,customers!$A$2:$A$1001,customers!$G$2:$G$1001,,0)</f>
        <v>United States</v>
      </c>
      <c r="J205" s="2" t="str">
        <f t="shared" si="6"/>
        <v>Librica</v>
      </c>
      <c r="K205" t="str">
        <f>_xlfn.XLOOKUP(D205,products!$A$2:$A$49,products!$B$2:$B$49,,0)</f>
        <v>Lib</v>
      </c>
      <c r="L205" t="str">
        <f t="shared" si="7"/>
        <v>Large</v>
      </c>
      <c r="M205" t="str">
        <f>_xlfn.XLOOKUP(D205,products!$A$2:$A$49,products!$C$2:$C$49,,0)</f>
        <v>L</v>
      </c>
      <c r="N205" s="4">
        <f>_xlfn.XLOOKUP(D205,products!$A$2:$A$49,products!$D$2:$D$49,,0)</f>
        <v>0.2</v>
      </c>
      <c r="O205" s="6">
        <f>_xlfn.XLOOKUP(D205,products!$A$2:$A$49,products!$E$2:$E$49,,0)</f>
        <v>4.7549999999999999</v>
      </c>
      <c r="P205" s="6">
        <f>O205*E205</f>
        <v>4.7549999999999999</v>
      </c>
    </row>
    <row r="206" spans="1:16" x14ac:dyDescent="0.2">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_xlfn.XLOOKUP(Order_table[[#This Row],[Customer ID]],customers!$A$2:$A$1001,customers!$I$2:$I$1001,,0)</f>
        <v>No</v>
      </c>
      <c r="I206" s="2" t="str">
        <f>_xlfn.XLOOKUP(C206,customers!$A$2:$A$1001,customers!$G$2:$G$1001,,0)</f>
        <v>United States</v>
      </c>
      <c r="J206" s="2" t="str">
        <f t="shared" si="6"/>
        <v>Excelsa</v>
      </c>
      <c r="K206" t="str">
        <f>_xlfn.XLOOKUP(D206,products!$A$2:$A$49,products!$B$2:$B$49,,0)</f>
        <v>Exc</v>
      </c>
      <c r="L206" t="str">
        <f t="shared" si="7"/>
        <v>Medium</v>
      </c>
      <c r="M206" t="str">
        <f>_xlfn.XLOOKUP(D206,products!$A$2:$A$49,products!$C$2:$C$49,,0)</f>
        <v>M</v>
      </c>
      <c r="N206" s="4">
        <f>_xlfn.XLOOKUP(D206,products!$A$2:$A$49,products!$D$2:$D$49,,0)</f>
        <v>1</v>
      </c>
      <c r="O206" s="6">
        <f>_xlfn.XLOOKUP(D206,products!$A$2:$A$49,products!$E$2:$E$49,,0)</f>
        <v>13.75</v>
      </c>
      <c r="P206" s="6">
        <f>O206*E206</f>
        <v>82.5</v>
      </c>
    </row>
    <row r="207" spans="1:16" x14ac:dyDescent="0.2">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_xlfn.XLOOKUP(Order_table[[#This Row],[Customer ID]],customers!$A$2:$A$1001,customers!$I$2:$I$1001,,0)</f>
        <v>Yes</v>
      </c>
      <c r="I207" s="2" t="str">
        <f>_xlfn.XLOOKUP(C207,customers!$A$2:$A$1001,customers!$G$2:$G$1001,,0)</f>
        <v>United States</v>
      </c>
      <c r="J207" s="2" t="str">
        <f t="shared" si="6"/>
        <v>Robusta</v>
      </c>
      <c r="K207" t="str">
        <f>_xlfn.XLOOKUP(D207,products!$A$2:$A$49,products!$B$2:$B$49,,0)</f>
        <v>Rob</v>
      </c>
      <c r="L207" t="str">
        <f t="shared" si="7"/>
        <v>Dark</v>
      </c>
      <c r="M207" t="str">
        <f>_xlfn.XLOOKUP(D207,products!$A$2:$A$49,products!$C$2:$C$49,,0)</f>
        <v>D</v>
      </c>
      <c r="N207" s="4">
        <f>_xlfn.XLOOKUP(D207,products!$A$2:$A$49,products!$D$2:$D$49,,0)</f>
        <v>0.2</v>
      </c>
      <c r="O207" s="6">
        <f>_xlfn.XLOOKUP(D207,products!$A$2:$A$49,products!$E$2:$E$49,,0)</f>
        <v>2.6849999999999996</v>
      </c>
      <c r="P207" s="6">
        <f>O207*E207</f>
        <v>8.0549999999999997</v>
      </c>
    </row>
    <row r="208" spans="1:16" x14ac:dyDescent="0.2">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_xlfn.XLOOKUP(Order_table[[#This Row],[Customer ID]],customers!$A$2:$A$1001,customers!$I$2:$I$1001,,0)</f>
        <v>No</v>
      </c>
      <c r="I208" s="2" t="str">
        <f>_xlfn.XLOOKUP(C208,customers!$A$2:$A$1001,customers!$G$2:$G$1001,,0)</f>
        <v>United States</v>
      </c>
      <c r="J208" s="2" t="str">
        <f t="shared" si="6"/>
        <v>Arabica</v>
      </c>
      <c r="K208" t="str">
        <f>_xlfn.XLOOKUP(D208,products!$A$2:$A$49,products!$B$2:$B$49,,0)</f>
        <v>Ara</v>
      </c>
      <c r="L208" t="str">
        <f t="shared" si="7"/>
        <v>Medium</v>
      </c>
      <c r="M208" t="str">
        <f>_xlfn.XLOOKUP(D208,products!$A$2:$A$49,products!$C$2:$C$49,,0)</f>
        <v>M</v>
      </c>
      <c r="N208" s="4">
        <f>_xlfn.XLOOKUP(D208,products!$A$2:$A$49,products!$D$2:$D$49,,0)</f>
        <v>1</v>
      </c>
      <c r="O208" s="6">
        <f>_xlfn.XLOOKUP(D208,products!$A$2:$A$49,products!$E$2:$E$49,,0)</f>
        <v>11.25</v>
      </c>
      <c r="P208" s="6">
        <f>O208*E208</f>
        <v>22.5</v>
      </c>
    </row>
    <row r="209" spans="1:16" x14ac:dyDescent="0.2">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_xlfn.XLOOKUP(Order_table[[#This Row],[Customer ID]],customers!$A$2:$A$1001,customers!$I$2:$I$1001,,0)</f>
        <v>Yes</v>
      </c>
      <c r="I209" s="2" t="str">
        <f>_xlfn.XLOOKUP(C209,customers!$A$2:$A$1001,customers!$G$2:$G$1001,,0)</f>
        <v>United States</v>
      </c>
      <c r="J209" s="2" t="str">
        <f t="shared" si="6"/>
        <v>Arabica</v>
      </c>
      <c r="K209" t="str">
        <f>_xlfn.XLOOKUP(D209,products!$A$2:$A$49,products!$B$2:$B$49,,0)</f>
        <v>Ara</v>
      </c>
      <c r="L209" t="str">
        <f t="shared" si="7"/>
        <v>Medium</v>
      </c>
      <c r="M209" t="str">
        <f>_xlfn.XLOOKUP(D209,products!$A$2:$A$49,products!$C$2:$C$49,,0)</f>
        <v>M</v>
      </c>
      <c r="N209" s="4">
        <f>_xlfn.XLOOKUP(D209,products!$A$2:$A$49,products!$D$2:$D$49,,0)</f>
        <v>0.5</v>
      </c>
      <c r="O209" s="6">
        <f>_xlfn.XLOOKUP(D209,products!$A$2:$A$49,products!$E$2:$E$49,,0)</f>
        <v>6.75</v>
      </c>
      <c r="P209" s="6">
        <f>O209*E209</f>
        <v>40.5</v>
      </c>
    </row>
    <row r="210" spans="1:16" x14ac:dyDescent="0.2">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_xlfn.XLOOKUP(Order_table[[#This Row],[Customer ID]],customers!$A$2:$A$1001,customers!$I$2:$I$1001,,0)</f>
        <v>Yes</v>
      </c>
      <c r="I210" s="2" t="str">
        <f>_xlfn.XLOOKUP(C210,customers!$A$2:$A$1001,customers!$G$2:$G$1001,,0)</f>
        <v>Ireland</v>
      </c>
      <c r="J210" s="2" t="str">
        <f t="shared" si="6"/>
        <v>Excelsa</v>
      </c>
      <c r="K210" t="str">
        <f>_xlfn.XLOOKUP(D210,products!$A$2:$A$49,products!$B$2:$B$49,,0)</f>
        <v>Exc</v>
      </c>
      <c r="L210" t="str">
        <f t="shared" si="7"/>
        <v>Dark</v>
      </c>
      <c r="M210" t="str">
        <f>_xlfn.XLOOKUP(D210,products!$A$2:$A$49,products!$C$2:$C$49,,0)</f>
        <v>D</v>
      </c>
      <c r="N210" s="4">
        <f>_xlfn.XLOOKUP(D210,products!$A$2:$A$49,products!$D$2:$D$49,,0)</f>
        <v>0.5</v>
      </c>
      <c r="O210" s="6">
        <f>_xlfn.XLOOKUP(D210,products!$A$2:$A$49,products!$E$2:$E$49,,0)</f>
        <v>7.29</v>
      </c>
      <c r="P210" s="6">
        <f>O210*E210</f>
        <v>29.16</v>
      </c>
    </row>
    <row r="211" spans="1:16" x14ac:dyDescent="0.2">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_xlfn.XLOOKUP(Order_table[[#This Row],[Customer ID]],customers!$A$2:$A$1001,customers!$I$2:$I$1001,,0)</f>
        <v>No</v>
      </c>
      <c r="I211" s="2" t="str">
        <f>_xlfn.XLOOKUP(C211,customers!$A$2:$A$1001,customers!$G$2:$G$1001,,0)</f>
        <v>United Kingdom</v>
      </c>
      <c r="J211" s="2" t="str">
        <f t="shared" si="6"/>
        <v>Arabica</v>
      </c>
      <c r="K211" t="str">
        <f>_xlfn.XLOOKUP(D211,products!$A$2:$A$49,products!$B$2:$B$49,,0)</f>
        <v>Ara</v>
      </c>
      <c r="L211" t="str">
        <f t="shared" si="7"/>
        <v>Medium</v>
      </c>
      <c r="M211" t="str">
        <f>_xlfn.XLOOKUP(D211,products!$A$2:$A$49,products!$C$2:$C$49,,0)</f>
        <v>M</v>
      </c>
      <c r="N211" s="4">
        <f>_xlfn.XLOOKUP(D211,products!$A$2:$A$49,products!$D$2:$D$49,,0)</f>
        <v>0.5</v>
      </c>
      <c r="O211" s="6">
        <f>_xlfn.XLOOKUP(D211,products!$A$2:$A$49,products!$E$2:$E$49,,0)</f>
        <v>6.75</v>
      </c>
      <c r="P211" s="6">
        <f>O211*E211</f>
        <v>6.75</v>
      </c>
    </row>
    <row r="212" spans="1:16" x14ac:dyDescent="0.2">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_xlfn.XLOOKUP(Order_table[[#This Row],[Customer ID]],customers!$A$2:$A$1001,customers!$I$2:$I$1001,,0)</f>
        <v>Yes</v>
      </c>
      <c r="I212" s="2" t="str">
        <f>_xlfn.XLOOKUP(C212,customers!$A$2:$A$1001,customers!$G$2:$G$1001,,0)</f>
        <v>United States</v>
      </c>
      <c r="J212" s="2" t="str">
        <f t="shared" si="6"/>
        <v>Librica</v>
      </c>
      <c r="K212" t="str">
        <f>_xlfn.XLOOKUP(D212,products!$A$2:$A$49,products!$B$2:$B$49,,0)</f>
        <v>Lib</v>
      </c>
      <c r="L212" t="str">
        <f t="shared" si="7"/>
        <v>Dark</v>
      </c>
      <c r="M212" t="str">
        <f>_xlfn.XLOOKUP(D212,products!$A$2:$A$49,products!$C$2:$C$49,,0)</f>
        <v>D</v>
      </c>
      <c r="N212" s="4">
        <f>_xlfn.XLOOKUP(D212,products!$A$2:$A$49,products!$D$2:$D$49,,0)</f>
        <v>1</v>
      </c>
      <c r="O212" s="6">
        <f>_xlfn.XLOOKUP(D212,products!$A$2:$A$49,products!$E$2:$E$49,,0)</f>
        <v>12.95</v>
      </c>
      <c r="P212" s="6">
        <f>O212*E212</f>
        <v>51.8</v>
      </c>
    </row>
    <row r="213" spans="1:16" x14ac:dyDescent="0.2">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_xlfn.XLOOKUP(Order_table[[#This Row],[Customer ID]],customers!$A$2:$A$1001,customers!$I$2:$I$1001,,0)</f>
        <v>No</v>
      </c>
      <c r="I213" s="2" t="str">
        <f>_xlfn.XLOOKUP(C213,customers!$A$2:$A$1001,customers!$G$2:$G$1001,,0)</f>
        <v>United States</v>
      </c>
      <c r="J213" s="2" t="str">
        <f t="shared" si="6"/>
        <v>Excelsa</v>
      </c>
      <c r="K213" t="str">
        <f>_xlfn.XLOOKUP(D213,products!$A$2:$A$49,products!$B$2:$B$49,,0)</f>
        <v>Exc</v>
      </c>
      <c r="L213" t="str">
        <f t="shared" si="7"/>
        <v>Large</v>
      </c>
      <c r="M213" t="str">
        <f>_xlfn.XLOOKUP(D213,products!$A$2:$A$49,products!$C$2:$C$49,,0)</f>
        <v>L</v>
      </c>
      <c r="N213" s="4">
        <f>_xlfn.XLOOKUP(D213,products!$A$2:$A$49,products!$D$2:$D$49,,0)</f>
        <v>0.5</v>
      </c>
      <c r="O213" s="6">
        <f>_xlfn.XLOOKUP(D213,products!$A$2:$A$49,products!$E$2:$E$49,,0)</f>
        <v>8.91</v>
      </c>
      <c r="P213" s="6">
        <f>O213*E213</f>
        <v>53.46</v>
      </c>
    </row>
    <row r="214" spans="1:16" x14ac:dyDescent="0.2">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_xlfn.XLOOKUP(Order_table[[#This Row],[Customer ID]],customers!$A$2:$A$1001,customers!$I$2:$I$1001,,0)</f>
        <v>Yes</v>
      </c>
      <c r="I214" s="2" t="str">
        <f>_xlfn.XLOOKUP(C214,customers!$A$2:$A$1001,customers!$G$2:$G$1001,,0)</f>
        <v>United States</v>
      </c>
      <c r="J214" s="2" t="str">
        <f t="shared" si="6"/>
        <v>Excelsa</v>
      </c>
      <c r="K214" t="str">
        <f>_xlfn.XLOOKUP(D214,products!$A$2:$A$49,products!$B$2:$B$49,,0)</f>
        <v>Exc</v>
      </c>
      <c r="L214" t="str">
        <f t="shared" si="7"/>
        <v>Dark</v>
      </c>
      <c r="M214" t="str">
        <f>_xlfn.XLOOKUP(D214,products!$A$2:$A$49,products!$C$2:$C$49,,0)</f>
        <v>D</v>
      </c>
      <c r="N214" s="4">
        <f>_xlfn.XLOOKUP(D214,products!$A$2:$A$49,products!$D$2:$D$49,,0)</f>
        <v>0.2</v>
      </c>
      <c r="O214" s="6">
        <f>_xlfn.XLOOKUP(D214,products!$A$2:$A$49,products!$E$2:$E$49,,0)</f>
        <v>3.645</v>
      </c>
      <c r="P214" s="6">
        <f>O214*E214</f>
        <v>14.58</v>
      </c>
    </row>
    <row r="215" spans="1:16" x14ac:dyDescent="0.2">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_xlfn.XLOOKUP(Order_table[[#This Row],[Customer ID]],customers!$A$2:$A$1001,customers!$I$2:$I$1001,,0)</f>
        <v>No</v>
      </c>
      <c r="I215" s="2" t="str">
        <f>_xlfn.XLOOKUP(C215,customers!$A$2:$A$1001,customers!$G$2:$G$1001,,0)</f>
        <v>United States</v>
      </c>
      <c r="J215" s="2" t="str">
        <f t="shared" si="6"/>
        <v>Robusta</v>
      </c>
      <c r="K215" t="str">
        <f>_xlfn.XLOOKUP(D215,products!$A$2:$A$49,products!$B$2:$B$49,,0)</f>
        <v>Rob</v>
      </c>
      <c r="L215" t="str">
        <f t="shared" si="7"/>
        <v>Dark</v>
      </c>
      <c r="M215" t="str">
        <f>_xlfn.XLOOKUP(D215,products!$A$2:$A$49,products!$C$2:$C$49,,0)</f>
        <v>D</v>
      </c>
      <c r="N215" s="4">
        <f>_xlfn.XLOOKUP(D215,products!$A$2:$A$49,products!$D$2:$D$49,,0)</f>
        <v>2.5</v>
      </c>
      <c r="O215" s="6">
        <f>_xlfn.XLOOKUP(D215,products!$A$2:$A$49,products!$E$2:$E$49,,0)</f>
        <v>20.584999999999997</v>
      </c>
      <c r="P215" s="6">
        <f>O215*E215</f>
        <v>20.584999999999997</v>
      </c>
    </row>
    <row r="216" spans="1:16" x14ac:dyDescent="0.2">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_xlfn.XLOOKUP(Order_table[[#This Row],[Customer ID]],customers!$A$2:$A$1001,customers!$I$2:$I$1001,,0)</f>
        <v>No</v>
      </c>
      <c r="I216" s="2" t="str">
        <f>_xlfn.XLOOKUP(C216,customers!$A$2:$A$1001,customers!$G$2:$G$1001,,0)</f>
        <v>Ireland</v>
      </c>
      <c r="J216" s="2" t="str">
        <f t="shared" si="6"/>
        <v>Librica</v>
      </c>
      <c r="K216" t="str">
        <f>_xlfn.XLOOKUP(D216,products!$A$2:$A$49,products!$B$2:$B$49,,0)</f>
        <v>Lib</v>
      </c>
      <c r="L216" t="str">
        <f t="shared" si="7"/>
        <v>Large</v>
      </c>
      <c r="M216" t="str">
        <f>_xlfn.XLOOKUP(D216,products!$A$2:$A$49,products!$C$2:$C$49,,0)</f>
        <v>L</v>
      </c>
      <c r="N216" s="4">
        <f>_xlfn.XLOOKUP(D216,products!$A$2:$A$49,products!$D$2:$D$49,,0)</f>
        <v>1</v>
      </c>
      <c r="O216" s="6">
        <f>_xlfn.XLOOKUP(D216,products!$A$2:$A$49,products!$E$2:$E$49,,0)</f>
        <v>15.85</v>
      </c>
      <c r="P216" s="6">
        <f>O216*E216</f>
        <v>31.7</v>
      </c>
    </row>
    <row r="217" spans="1:16" x14ac:dyDescent="0.2">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_xlfn.XLOOKUP(Order_table[[#This Row],[Customer ID]],customers!$A$2:$A$1001,customers!$I$2:$I$1001,,0)</f>
        <v>No</v>
      </c>
      <c r="I217" s="2" t="str">
        <f>_xlfn.XLOOKUP(C217,customers!$A$2:$A$1001,customers!$G$2:$G$1001,,0)</f>
        <v>United States</v>
      </c>
      <c r="J217" s="2" t="str">
        <f t="shared" si="6"/>
        <v>Librica</v>
      </c>
      <c r="K217" t="str">
        <f>_xlfn.XLOOKUP(D217,products!$A$2:$A$49,products!$B$2:$B$49,,0)</f>
        <v>Lib</v>
      </c>
      <c r="L217" t="str">
        <f t="shared" si="7"/>
        <v>Dark</v>
      </c>
      <c r="M217" t="str">
        <f>_xlfn.XLOOKUP(D217,products!$A$2:$A$49,products!$C$2:$C$49,,0)</f>
        <v>D</v>
      </c>
      <c r="N217" s="4">
        <f>_xlfn.XLOOKUP(D217,products!$A$2:$A$49,products!$D$2:$D$49,,0)</f>
        <v>0.2</v>
      </c>
      <c r="O217" s="6">
        <f>_xlfn.XLOOKUP(D217,products!$A$2:$A$49,products!$E$2:$E$49,,0)</f>
        <v>3.8849999999999998</v>
      </c>
      <c r="P217" s="6">
        <f>O217*E217</f>
        <v>23.31</v>
      </c>
    </row>
    <row r="218" spans="1:16" x14ac:dyDescent="0.2">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_xlfn.XLOOKUP(Order_table[[#This Row],[Customer ID]],customers!$A$2:$A$1001,customers!$I$2:$I$1001,,0)</f>
        <v>Yes</v>
      </c>
      <c r="I218" s="2" t="str">
        <f>_xlfn.XLOOKUP(C218,customers!$A$2:$A$1001,customers!$G$2:$G$1001,,0)</f>
        <v>United States</v>
      </c>
      <c r="J218" s="2" t="str">
        <f t="shared" si="6"/>
        <v>Librica</v>
      </c>
      <c r="K218" t="str">
        <f>_xlfn.XLOOKUP(D218,products!$A$2:$A$49,products!$B$2:$B$49,,0)</f>
        <v>Lib</v>
      </c>
      <c r="L218" t="str">
        <f t="shared" si="7"/>
        <v>Medium</v>
      </c>
      <c r="M218" t="str">
        <f>_xlfn.XLOOKUP(D218,products!$A$2:$A$49,products!$C$2:$C$49,,0)</f>
        <v>M</v>
      </c>
      <c r="N218" s="4">
        <f>_xlfn.XLOOKUP(D218,products!$A$2:$A$49,products!$D$2:$D$49,,0)</f>
        <v>1</v>
      </c>
      <c r="O218" s="6">
        <f>_xlfn.XLOOKUP(D218,products!$A$2:$A$49,products!$E$2:$E$49,,0)</f>
        <v>14.55</v>
      </c>
      <c r="P218" s="6">
        <f>O218*E218</f>
        <v>58.2</v>
      </c>
    </row>
    <row r="219" spans="1:16" x14ac:dyDescent="0.2">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_xlfn.XLOOKUP(Order_table[[#This Row],[Customer ID]],customers!$A$2:$A$1001,customers!$I$2:$I$1001,,0)</f>
        <v>No</v>
      </c>
      <c r="I219" s="2" t="str">
        <f>_xlfn.XLOOKUP(C219,customers!$A$2:$A$1001,customers!$G$2:$G$1001,,0)</f>
        <v>United States</v>
      </c>
      <c r="J219" s="2" t="str">
        <f t="shared" si="6"/>
        <v>Excelsa</v>
      </c>
      <c r="K219" t="str">
        <f>_xlfn.XLOOKUP(D219,products!$A$2:$A$49,products!$B$2:$B$49,,0)</f>
        <v>Exc</v>
      </c>
      <c r="L219" t="str">
        <f t="shared" si="7"/>
        <v>Large</v>
      </c>
      <c r="M219" t="str">
        <f>_xlfn.XLOOKUP(D219,products!$A$2:$A$49,products!$C$2:$C$49,,0)</f>
        <v>L</v>
      </c>
      <c r="N219" s="4">
        <f>_xlfn.XLOOKUP(D219,products!$A$2:$A$49,products!$D$2:$D$49,,0)</f>
        <v>0.5</v>
      </c>
      <c r="O219" s="6">
        <f>_xlfn.XLOOKUP(D219,products!$A$2:$A$49,products!$E$2:$E$49,,0)</f>
        <v>8.91</v>
      </c>
      <c r="P219" s="6">
        <f>O219*E219</f>
        <v>35.64</v>
      </c>
    </row>
    <row r="220" spans="1:16" x14ac:dyDescent="0.2">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_xlfn.XLOOKUP(Order_table[[#This Row],[Customer ID]],customers!$A$2:$A$1001,customers!$I$2:$I$1001,,0)</f>
        <v>Yes</v>
      </c>
      <c r="I220" s="2" t="str">
        <f>_xlfn.XLOOKUP(C220,customers!$A$2:$A$1001,customers!$G$2:$G$1001,,0)</f>
        <v>Ireland</v>
      </c>
      <c r="J220" s="2" t="str">
        <f t="shared" si="6"/>
        <v>Arabica</v>
      </c>
      <c r="K220" t="str">
        <f>_xlfn.XLOOKUP(D220,products!$A$2:$A$49,products!$B$2:$B$49,,0)</f>
        <v>Ara</v>
      </c>
      <c r="L220" t="str">
        <f t="shared" si="7"/>
        <v>Medium</v>
      </c>
      <c r="M220" t="str">
        <f>_xlfn.XLOOKUP(D220,products!$A$2:$A$49,products!$C$2:$C$49,,0)</f>
        <v>M</v>
      </c>
      <c r="N220" s="4">
        <f>_xlfn.XLOOKUP(D220,products!$A$2:$A$49,products!$D$2:$D$49,,0)</f>
        <v>1</v>
      </c>
      <c r="O220" s="6">
        <f>_xlfn.XLOOKUP(D220,products!$A$2:$A$49,products!$E$2:$E$49,,0)</f>
        <v>11.25</v>
      </c>
      <c r="P220" s="6">
        <f>O220*E220</f>
        <v>56.25</v>
      </c>
    </row>
    <row r="221" spans="1:16" x14ac:dyDescent="0.2">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_xlfn.XLOOKUP(Order_table[[#This Row],[Customer ID]],customers!$A$2:$A$1001,customers!$I$2:$I$1001,,0)</f>
        <v>No</v>
      </c>
      <c r="I221" s="2" t="str">
        <f>_xlfn.XLOOKUP(C221,customers!$A$2:$A$1001,customers!$G$2:$G$1001,,0)</f>
        <v>United States</v>
      </c>
      <c r="J221" s="2" t="str">
        <f t="shared" si="6"/>
        <v>Robusta</v>
      </c>
      <c r="K221" t="str">
        <f>_xlfn.XLOOKUP(D221,products!$A$2:$A$49,products!$B$2:$B$49,,0)</f>
        <v>Rob</v>
      </c>
      <c r="L221" t="str">
        <f t="shared" si="7"/>
        <v>Large</v>
      </c>
      <c r="M221" t="str">
        <f>_xlfn.XLOOKUP(D221,products!$A$2:$A$49,products!$C$2:$C$49,,0)</f>
        <v>L</v>
      </c>
      <c r="N221" s="4">
        <f>_xlfn.XLOOKUP(D221,products!$A$2:$A$49,products!$D$2:$D$49,,0)</f>
        <v>0.2</v>
      </c>
      <c r="O221" s="6">
        <f>_xlfn.XLOOKUP(D221,products!$A$2:$A$49,products!$E$2:$E$49,,0)</f>
        <v>3.5849999999999995</v>
      </c>
      <c r="P221" s="6">
        <f>O221*E221</f>
        <v>10.754999999999999</v>
      </c>
    </row>
    <row r="222" spans="1:16" x14ac:dyDescent="0.2">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_xlfn.XLOOKUP(Order_table[[#This Row],[Customer ID]],customers!$A$2:$A$1001,customers!$I$2:$I$1001,,0)</f>
        <v>No</v>
      </c>
      <c r="I222" s="2" t="str">
        <f>_xlfn.XLOOKUP(C222,customers!$A$2:$A$1001,customers!$G$2:$G$1001,,0)</f>
        <v>United States</v>
      </c>
      <c r="J222" s="2" t="str">
        <f t="shared" si="6"/>
        <v>Robusta</v>
      </c>
      <c r="K222" t="str">
        <f>_xlfn.XLOOKUP(D222,products!$A$2:$A$49,products!$B$2:$B$49,,0)</f>
        <v>Rob</v>
      </c>
      <c r="L222" t="str">
        <f t="shared" si="7"/>
        <v>Medium</v>
      </c>
      <c r="M222" t="str">
        <f>_xlfn.XLOOKUP(D222,products!$A$2:$A$49,products!$C$2:$C$49,,0)</f>
        <v>M</v>
      </c>
      <c r="N222" s="4">
        <f>_xlfn.XLOOKUP(D222,products!$A$2:$A$49,products!$D$2:$D$49,,0)</f>
        <v>0.2</v>
      </c>
      <c r="O222" s="6">
        <f>_xlfn.XLOOKUP(D222,products!$A$2:$A$49,products!$E$2:$E$49,,0)</f>
        <v>2.9849999999999999</v>
      </c>
      <c r="P222" s="6">
        <f>O222*E222</f>
        <v>14.924999999999999</v>
      </c>
    </row>
    <row r="223" spans="1:16" x14ac:dyDescent="0.2">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_xlfn.XLOOKUP(Order_table[[#This Row],[Customer ID]],customers!$A$2:$A$1001,customers!$I$2:$I$1001,,0)</f>
        <v>Yes</v>
      </c>
      <c r="I223" s="2" t="str">
        <f>_xlfn.XLOOKUP(C223,customers!$A$2:$A$1001,customers!$G$2:$G$1001,,0)</f>
        <v>United States</v>
      </c>
      <c r="J223" s="2" t="str">
        <f t="shared" si="6"/>
        <v>Arabica</v>
      </c>
      <c r="K223" t="str">
        <f>_xlfn.XLOOKUP(D223,products!$A$2:$A$49,products!$B$2:$B$49,,0)</f>
        <v>Ara</v>
      </c>
      <c r="L223" t="str">
        <f t="shared" si="7"/>
        <v>Large</v>
      </c>
      <c r="M223" t="str">
        <f>_xlfn.XLOOKUP(D223,products!$A$2:$A$49,products!$C$2:$C$49,,0)</f>
        <v>L</v>
      </c>
      <c r="N223" s="4">
        <f>_xlfn.XLOOKUP(D223,products!$A$2:$A$49,products!$D$2:$D$49,,0)</f>
        <v>1</v>
      </c>
      <c r="O223" s="6">
        <f>_xlfn.XLOOKUP(D223,products!$A$2:$A$49,products!$E$2:$E$49,,0)</f>
        <v>12.95</v>
      </c>
      <c r="P223" s="6">
        <f>O223*E223</f>
        <v>77.699999999999989</v>
      </c>
    </row>
    <row r="224" spans="1:16" x14ac:dyDescent="0.2">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_xlfn.XLOOKUP(Order_table[[#This Row],[Customer ID]],customers!$A$2:$A$1001,customers!$I$2:$I$1001,,0)</f>
        <v>No</v>
      </c>
      <c r="I224" s="2" t="str">
        <f>_xlfn.XLOOKUP(C224,customers!$A$2:$A$1001,customers!$G$2:$G$1001,,0)</f>
        <v>United States</v>
      </c>
      <c r="J224" s="2" t="str">
        <f t="shared" si="6"/>
        <v>Librica</v>
      </c>
      <c r="K224" t="str">
        <f>_xlfn.XLOOKUP(D224,products!$A$2:$A$49,products!$B$2:$B$49,,0)</f>
        <v>Lib</v>
      </c>
      <c r="L224" t="str">
        <f t="shared" si="7"/>
        <v>Dark</v>
      </c>
      <c r="M224" t="str">
        <f>_xlfn.XLOOKUP(D224,products!$A$2:$A$49,products!$C$2:$C$49,,0)</f>
        <v>D</v>
      </c>
      <c r="N224" s="4">
        <f>_xlfn.XLOOKUP(D224,products!$A$2:$A$49,products!$D$2:$D$49,,0)</f>
        <v>0.5</v>
      </c>
      <c r="O224" s="6">
        <f>_xlfn.XLOOKUP(D224,products!$A$2:$A$49,products!$E$2:$E$49,,0)</f>
        <v>7.77</v>
      </c>
      <c r="P224" s="6">
        <f>O224*E224</f>
        <v>23.31</v>
      </c>
    </row>
    <row r="225" spans="1:16" x14ac:dyDescent="0.2">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_xlfn.XLOOKUP(Order_table[[#This Row],[Customer ID]],customers!$A$2:$A$1001,customers!$I$2:$I$1001,,0)</f>
        <v>Yes</v>
      </c>
      <c r="I225" s="2" t="str">
        <f>_xlfn.XLOOKUP(C225,customers!$A$2:$A$1001,customers!$G$2:$G$1001,,0)</f>
        <v>United States</v>
      </c>
      <c r="J225" s="2" t="str">
        <f t="shared" si="6"/>
        <v>Excelsa</v>
      </c>
      <c r="K225" t="str">
        <f>_xlfn.XLOOKUP(D225,products!$A$2:$A$49,products!$B$2:$B$49,,0)</f>
        <v>Exc</v>
      </c>
      <c r="L225" t="str">
        <f t="shared" si="7"/>
        <v>Large</v>
      </c>
      <c r="M225" t="str">
        <f>_xlfn.XLOOKUP(D225,products!$A$2:$A$49,products!$C$2:$C$49,,0)</f>
        <v>L</v>
      </c>
      <c r="N225" s="4">
        <f>_xlfn.XLOOKUP(D225,products!$A$2:$A$49,products!$D$2:$D$49,,0)</f>
        <v>1</v>
      </c>
      <c r="O225" s="6">
        <f>_xlfn.XLOOKUP(D225,products!$A$2:$A$49,products!$E$2:$E$49,,0)</f>
        <v>14.85</v>
      </c>
      <c r="P225" s="6">
        <f>O225*E225</f>
        <v>59.4</v>
      </c>
    </row>
    <row r="226" spans="1:16" x14ac:dyDescent="0.2">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_xlfn.XLOOKUP(Order_table[[#This Row],[Customer ID]],customers!$A$2:$A$1001,customers!$I$2:$I$1001,,0)</f>
        <v>Yes</v>
      </c>
      <c r="I226" s="2" t="str">
        <f>_xlfn.XLOOKUP(C226,customers!$A$2:$A$1001,customers!$G$2:$G$1001,,0)</f>
        <v>United States</v>
      </c>
      <c r="J226" s="2" t="str">
        <f t="shared" si="6"/>
        <v>Librica</v>
      </c>
      <c r="K226" t="str">
        <f>_xlfn.XLOOKUP(D226,products!$A$2:$A$49,products!$B$2:$B$49,,0)</f>
        <v>Lib</v>
      </c>
      <c r="L226" t="str">
        <f t="shared" si="7"/>
        <v>Dark</v>
      </c>
      <c r="M226" t="str">
        <f>_xlfn.XLOOKUP(D226,products!$A$2:$A$49,products!$C$2:$C$49,,0)</f>
        <v>D</v>
      </c>
      <c r="N226" s="4">
        <f>_xlfn.XLOOKUP(D226,products!$A$2:$A$49,products!$D$2:$D$49,,0)</f>
        <v>2.5</v>
      </c>
      <c r="O226" s="6">
        <f>_xlfn.XLOOKUP(D226,products!$A$2:$A$49,products!$E$2:$E$49,,0)</f>
        <v>29.784999999999997</v>
      </c>
      <c r="P226" s="6">
        <f>O226*E226</f>
        <v>119.13999999999999</v>
      </c>
    </row>
    <row r="227" spans="1:16" x14ac:dyDescent="0.2">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_xlfn.XLOOKUP(Order_table[[#This Row],[Customer ID]],customers!$A$2:$A$1001,customers!$I$2:$I$1001,,0)</f>
        <v>No</v>
      </c>
      <c r="I227" s="2" t="str">
        <f>_xlfn.XLOOKUP(C227,customers!$A$2:$A$1001,customers!$G$2:$G$1001,,0)</f>
        <v>Ireland</v>
      </c>
      <c r="J227" s="2" t="str">
        <f t="shared" si="6"/>
        <v>Robusta</v>
      </c>
      <c r="K227" t="str">
        <f>_xlfn.XLOOKUP(D227,products!$A$2:$A$49,products!$B$2:$B$49,,0)</f>
        <v>Rob</v>
      </c>
      <c r="L227" t="str">
        <f t="shared" si="7"/>
        <v>Large</v>
      </c>
      <c r="M227" t="str">
        <f>_xlfn.XLOOKUP(D227,products!$A$2:$A$49,products!$C$2:$C$49,,0)</f>
        <v>L</v>
      </c>
      <c r="N227" s="4">
        <f>_xlfn.XLOOKUP(D227,products!$A$2:$A$49,products!$D$2:$D$49,,0)</f>
        <v>0.2</v>
      </c>
      <c r="O227" s="6">
        <f>_xlfn.XLOOKUP(D227,products!$A$2:$A$49,products!$E$2:$E$49,,0)</f>
        <v>3.5849999999999995</v>
      </c>
      <c r="P227" s="6">
        <f>O227*E227</f>
        <v>14.339999999999998</v>
      </c>
    </row>
    <row r="228" spans="1:16" x14ac:dyDescent="0.2">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_xlfn.XLOOKUP(Order_table[[#This Row],[Customer ID]],customers!$A$2:$A$1001,customers!$I$2:$I$1001,,0)</f>
        <v>No</v>
      </c>
      <c r="I228" s="2" t="str">
        <f>_xlfn.XLOOKUP(C228,customers!$A$2:$A$1001,customers!$G$2:$G$1001,,0)</f>
        <v>United States</v>
      </c>
      <c r="J228" s="2" t="str">
        <f t="shared" si="6"/>
        <v>Arabica</v>
      </c>
      <c r="K228" t="str">
        <f>_xlfn.XLOOKUP(D228,products!$A$2:$A$49,products!$B$2:$B$49,,0)</f>
        <v>Ara</v>
      </c>
      <c r="L228" t="str">
        <f t="shared" si="7"/>
        <v>Medium</v>
      </c>
      <c r="M228" t="str">
        <f>_xlfn.XLOOKUP(D228,products!$A$2:$A$49,products!$C$2:$C$49,,0)</f>
        <v>M</v>
      </c>
      <c r="N228" s="4">
        <f>_xlfn.XLOOKUP(D228,products!$A$2:$A$49,products!$D$2:$D$49,,0)</f>
        <v>2.5</v>
      </c>
      <c r="O228" s="6">
        <f>_xlfn.XLOOKUP(D228,products!$A$2:$A$49,products!$E$2:$E$49,,0)</f>
        <v>25.874999999999996</v>
      </c>
      <c r="P228" s="6">
        <f>O228*E228</f>
        <v>129.37499999999997</v>
      </c>
    </row>
    <row r="229" spans="1:16" x14ac:dyDescent="0.2">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_xlfn.XLOOKUP(Order_table[[#This Row],[Customer ID]],customers!$A$2:$A$1001,customers!$I$2:$I$1001,,0)</f>
        <v>Yes</v>
      </c>
      <c r="I229" s="2" t="str">
        <f>_xlfn.XLOOKUP(C229,customers!$A$2:$A$1001,customers!$G$2:$G$1001,,0)</f>
        <v>United Kingdom</v>
      </c>
      <c r="J229" s="2" t="str">
        <f t="shared" si="6"/>
        <v>Robusta</v>
      </c>
      <c r="K229" t="str">
        <f>_xlfn.XLOOKUP(D229,products!$A$2:$A$49,products!$B$2:$B$49,,0)</f>
        <v>Rob</v>
      </c>
      <c r="L229" t="str">
        <f t="shared" si="7"/>
        <v>Dark</v>
      </c>
      <c r="M229" t="str">
        <f>_xlfn.XLOOKUP(D229,products!$A$2:$A$49,products!$C$2:$C$49,,0)</f>
        <v>D</v>
      </c>
      <c r="N229" s="4">
        <f>_xlfn.XLOOKUP(D229,products!$A$2:$A$49,products!$D$2:$D$49,,0)</f>
        <v>0.2</v>
      </c>
      <c r="O229" s="6">
        <f>_xlfn.XLOOKUP(D229,products!$A$2:$A$49,products!$E$2:$E$49,,0)</f>
        <v>2.6849999999999996</v>
      </c>
      <c r="P229" s="6">
        <f>O229*E229</f>
        <v>16.11</v>
      </c>
    </row>
    <row r="230" spans="1:16" x14ac:dyDescent="0.2">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_xlfn.XLOOKUP(Order_table[[#This Row],[Customer ID]],customers!$A$2:$A$1001,customers!$I$2:$I$1001,,0)</f>
        <v>No</v>
      </c>
      <c r="I230" s="2" t="str">
        <f>_xlfn.XLOOKUP(C230,customers!$A$2:$A$1001,customers!$G$2:$G$1001,,0)</f>
        <v>United States</v>
      </c>
      <c r="J230" s="2" t="str">
        <f t="shared" si="6"/>
        <v>Robusta</v>
      </c>
      <c r="K230" t="str">
        <f>_xlfn.XLOOKUP(D230,products!$A$2:$A$49,products!$B$2:$B$49,,0)</f>
        <v>Rob</v>
      </c>
      <c r="L230" t="str">
        <f t="shared" si="7"/>
        <v>Large</v>
      </c>
      <c r="M230" t="str">
        <f>_xlfn.XLOOKUP(D230,products!$A$2:$A$49,products!$C$2:$C$49,,0)</f>
        <v>L</v>
      </c>
      <c r="N230" s="4">
        <f>_xlfn.XLOOKUP(D230,products!$A$2:$A$49,products!$D$2:$D$49,,0)</f>
        <v>0.2</v>
      </c>
      <c r="O230" s="6">
        <f>_xlfn.XLOOKUP(D230,products!$A$2:$A$49,products!$E$2:$E$49,,0)</f>
        <v>3.5849999999999995</v>
      </c>
      <c r="P230" s="6">
        <f>O230*E230</f>
        <v>17.924999999999997</v>
      </c>
    </row>
    <row r="231" spans="1:16" x14ac:dyDescent="0.2">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_xlfn.XLOOKUP(Order_table[[#This Row],[Customer ID]],customers!$A$2:$A$1001,customers!$I$2:$I$1001,,0)</f>
        <v>No</v>
      </c>
      <c r="I231" s="2" t="str">
        <f>_xlfn.XLOOKUP(C231,customers!$A$2:$A$1001,customers!$G$2:$G$1001,,0)</f>
        <v>United States</v>
      </c>
      <c r="J231" s="2" t="str">
        <f t="shared" si="6"/>
        <v>Librica</v>
      </c>
      <c r="K231" t="str">
        <f>_xlfn.XLOOKUP(D231,products!$A$2:$A$49,products!$B$2:$B$49,,0)</f>
        <v>Lib</v>
      </c>
      <c r="L231" t="str">
        <f t="shared" si="7"/>
        <v>Medium</v>
      </c>
      <c r="M231" t="str">
        <f>_xlfn.XLOOKUP(D231,products!$A$2:$A$49,products!$C$2:$C$49,,0)</f>
        <v>M</v>
      </c>
      <c r="N231" s="4">
        <f>_xlfn.XLOOKUP(D231,products!$A$2:$A$49,products!$D$2:$D$49,,0)</f>
        <v>0.2</v>
      </c>
      <c r="O231" s="6">
        <f>_xlfn.XLOOKUP(D231,products!$A$2:$A$49,products!$E$2:$E$49,,0)</f>
        <v>4.3650000000000002</v>
      </c>
      <c r="P231" s="6">
        <f>O231*E231</f>
        <v>8.73</v>
      </c>
    </row>
    <row r="232" spans="1:16" x14ac:dyDescent="0.2">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_xlfn.XLOOKUP(Order_table[[#This Row],[Customer ID]],customers!$A$2:$A$1001,customers!$I$2:$I$1001,,0)</f>
        <v>No</v>
      </c>
      <c r="I232" s="2" t="str">
        <f>_xlfn.XLOOKUP(C232,customers!$A$2:$A$1001,customers!$G$2:$G$1001,,0)</f>
        <v>United States</v>
      </c>
      <c r="J232" s="2" t="str">
        <f t="shared" si="6"/>
        <v>Arabica</v>
      </c>
      <c r="K232" t="str">
        <f>_xlfn.XLOOKUP(D232,products!$A$2:$A$49,products!$B$2:$B$49,,0)</f>
        <v>Ara</v>
      </c>
      <c r="L232" t="str">
        <f t="shared" si="7"/>
        <v>Medium</v>
      </c>
      <c r="M232" t="str">
        <f>_xlfn.XLOOKUP(D232,products!$A$2:$A$49,products!$C$2:$C$49,,0)</f>
        <v>M</v>
      </c>
      <c r="N232" s="4">
        <f>_xlfn.XLOOKUP(D232,products!$A$2:$A$49,products!$D$2:$D$49,,0)</f>
        <v>2.5</v>
      </c>
      <c r="O232" s="6">
        <f>_xlfn.XLOOKUP(D232,products!$A$2:$A$49,products!$E$2:$E$49,,0)</f>
        <v>25.874999999999996</v>
      </c>
      <c r="P232" s="6">
        <f>O232*E232</f>
        <v>51.749999999999993</v>
      </c>
    </row>
    <row r="233" spans="1:16" x14ac:dyDescent="0.2">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_xlfn.XLOOKUP(Order_table[[#This Row],[Customer ID]],customers!$A$2:$A$1001,customers!$I$2:$I$1001,,0)</f>
        <v>Yes</v>
      </c>
      <c r="I233" s="2" t="str">
        <f>_xlfn.XLOOKUP(C233,customers!$A$2:$A$1001,customers!$G$2:$G$1001,,0)</f>
        <v>United States</v>
      </c>
      <c r="J233" s="2" t="str">
        <f t="shared" si="6"/>
        <v>Librica</v>
      </c>
      <c r="K233" t="str">
        <f>_xlfn.XLOOKUP(D233,products!$A$2:$A$49,products!$B$2:$B$49,,0)</f>
        <v>Lib</v>
      </c>
      <c r="L233" t="str">
        <f t="shared" si="7"/>
        <v>Medium</v>
      </c>
      <c r="M233" t="str">
        <f>_xlfn.XLOOKUP(D233,products!$A$2:$A$49,products!$C$2:$C$49,,0)</f>
        <v>M</v>
      </c>
      <c r="N233" s="4">
        <f>_xlfn.XLOOKUP(D233,products!$A$2:$A$49,products!$D$2:$D$49,,0)</f>
        <v>0.2</v>
      </c>
      <c r="O233" s="6">
        <f>_xlfn.XLOOKUP(D233,products!$A$2:$A$49,products!$E$2:$E$49,,0)</f>
        <v>4.3650000000000002</v>
      </c>
      <c r="P233" s="6">
        <f>O233*E233</f>
        <v>8.73</v>
      </c>
    </row>
    <row r="234" spans="1:16" x14ac:dyDescent="0.2">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_xlfn.XLOOKUP(Order_table[[#This Row],[Customer ID]],customers!$A$2:$A$1001,customers!$I$2:$I$1001,,0)</f>
        <v>No</v>
      </c>
      <c r="I234" s="2" t="str">
        <f>_xlfn.XLOOKUP(C234,customers!$A$2:$A$1001,customers!$G$2:$G$1001,,0)</f>
        <v>United Kingdom</v>
      </c>
      <c r="J234" s="2" t="str">
        <f t="shared" si="6"/>
        <v>Librica</v>
      </c>
      <c r="K234" t="str">
        <f>_xlfn.XLOOKUP(D234,products!$A$2:$A$49,products!$B$2:$B$49,,0)</f>
        <v>Lib</v>
      </c>
      <c r="L234" t="str">
        <f t="shared" si="7"/>
        <v>Large</v>
      </c>
      <c r="M234" t="str">
        <f>_xlfn.XLOOKUP(D234,products!$A$2:$A$49,products!$C$2:$C$49,,0)</f>
        <v>L</v>
      </c>
      <c r="N234" s="4">
        <f>_xlfn.XLOOKUP(D234,products!$A$2:$A$49,products!$D$2:$D$49,,0)</f>
        <v>0.2</v>
      </c>
      <c r="O234" s="6">
        <f>_xlfn.XLOOKUP(D234,products!$A$2:$A$49,products!$E$2:$E$49,,0)</f>
        <v>4.7549999999999999</v>
      </c>
      <c r="P234" s="6">
        <f>O234*E234</f>
        <v>23.774999999999999</v>
      </c>
    </row>
    <row r="235" spans="1:16" x14ac:dyDescent="0.2">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_xlfn.XLOOKUP(Order_table[[#This Row],[Customer ID]],customers!$A$2:$A$1001,customers!$I$2:$I$1001,,0)</f>
        <v>No</v>
      </c>
      <c r="I235" s="2" t="str">
        <f>_xlfn.XLOOKUP(C235,customers!$A$2:$A$1001,customers!$G$2:$G$1001,,0)</f>
        <v>United States</v>
      </c>
      <c r="J235" s="2" t="str">
        <f t="shared" si="6"/>
        <v>Excelsa</v>
      </c>
      <c r="K235" t="str">
        <f>_xlfn.XLOOKUP(D235,products!$A$2:$A$49,products!$B$2:$B$49,,0)</f>
        <v>Exc</v>
      </c>
      <c r="L235" t="str">
        <f t="shared" si="7"/>
        <v>Medium</v>
      </c>
      <c r="M235" t="str">
        <f>_xlfn.XLOOKUP(D235,products!$A$2:$A$49,products!$C$2:$C$49,,0)</f>
        <v>M</v>
      </c>
      <c r="N235" s="4">
        <f>_xlfn.XLOOKUP(D235,products!$A$2:$A$49,products!$D$2:$D$49,,0)</f>
        <v>0.2</v>
      </c>
      <c r="O235" s="6">
        <f>_xlfn.XLOOKUP(D235,products!$A$2:$A$49,products!$E$2:$E$49,,0)</f>
        <v>4.125</v>
      </c>
      <c r="P235" s="6">
        <f>O235*E235</f>
        <v>20.625</v>
      </c>
    </row>
    <row r="236" spans="1:16" x14ac:dyDescent="0.2">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_xlfn.XLOOKUP(Order_table[[#This Row],[Customer ID]],customers!$A$2:$A$1001,customers!$I$2:$I$1001,,0)</f>
        <v>No</v>
      </c>
      <c r="I236" s="2" t="str">
        <f>_xlfn.XLOOKUP(C236,customers!$A$2:$A$1001,customers!$G$2:$G$1001,,0)</f>
        <v>United States</v>
      </c>
      <c r="J236" s="2" t="str">
        <f t="shared" si="6"/>
        <v>Librica</v>
      </c>
      <c r="K236" t="str">
        <f>_xlfn.XLOOKUP(D236,products!$A$2:$A$49,products!$B$2:$B$49,,0)</f>
        <v>Lib</v>
      </c>
      <c r="L236" t="str">
        <f t="shared" si="7"/>
        <v>Large</v>
      </c>
      <c r="M236" t="str">
        <f>_xlfn.XLOOKUP(D236,products!$A$2:$A$49,products!$C$2:$C$49,,0)</f>
        <v>L</v>
      </c>
      <c r="N236" s="4">
        <f>_xlfn.XLOOKUP(D236,products!$A$2:$A$49,products!$D$2:$D$49,,0)</f>
        <v>2.5</v>
      </c>
      <c r="O236" s="6">
        <f>_xlfn.XLOOKUP(D236,products!$A$2:$A$49,products!$E$2:$E$49,,0)</f>
        <v>36.454999999999998</v>
      </c>
      <c r="P236" s="6">
        <f>O236*E236</f>
        <v>36.454999999999998</v>
      </c>
    </row>
    <row r="237" spans="1:16" x14ac:dyDescent="0.2">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_xlfn.XLOOKUP(Order_table[[#This Row],[Customer ID]],customers!$A$2:$A$1001,customers!$I$2:$I$1001,,0)</f>
        <v>No</v>
      </c>
      <c r="I237" s="2" t="str">
        <f>_xlfn.XLOOKUP(C237,customers!$A$2:$A$1001,customers!$G$2:$G$1001,,0)</f>
        <v>Ireland</v>
      </c>
      <c r="J237" s="2" t="str">
        <f t="shared" si="6"/>
        <v>Librica</v>
      </c>
      <c r="K237" t="str">
        <f>_xlfn.XLOOKUP(D237,products!$A$2:$A$49,products!$B$2:$B$49,,0)</f>
        <v>Lib</v>
      </c>
      <c r="L237" t="str">
        <f t="shared" si="7"/>
        <v>Large</v>
      </c>
      <c r="M237" t="str">
        <f>_xlfn.XLOOKUP(D237,products!$A$2:$A$49,products!$C$2:$C$49,,0)</f>
        <v>L</v>
      </c>
      <c r="N237" s="4">
        <f>_xlfn.XLOOKUP(D237,products!$A$2:$A$49,products!$D$2:$D$49,,0)</f>
        <v>2.5</v>
      </c>
      <c r="O237" s="6">
        <f>_xlfn.XLOOKUP(D237,products!$A$2:$A$49,products!$E$2:$E$49,,0)</f>
        <v>36.454999999999998</v>
      </c>
      <c r="P237" s="6">
        <f>O237*E237</f>
        <v>182.27499999999998</v>
      </c>
    </row>
    <row r="238" spans="1:16" x14ac:dyDescent="0.2">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_xlfn.XLOOKUP(Order_table[[#This Row],[Customer ID]],customers!$A$2:$A$1001,customers!$I$2:$I$1001,,0)</f>
        <v>No</v>
      </c>
      <c r="I238" s="2" t="str">
        <f>_xlfn.XLOOKUP(C238,customers!$A$2:$A$1001,customers!$G$2:$G$1001,,0)</f>
        <v>Ireland</v>
      </c>
      <c r="J238" s="2" t="str">
        <f t="shared" si="6"/>
        <v>Librica</v>
      </c>
      <c r="K238" t="str">
        <f>_xlfn.XLOOKUP(D238,products!$A$2:$A$49,products!$B$2:$B$49,,0)</f>
        <v>Lib</v>
      </c>
      <c r="L238" t="str">
        <f t="shared" si="7"/>
        <v>Dark</v>
      </c>
      <c r="M238" t="str">
        <f>_xlfn.XLOOKUP(D238,products!$A$2:$A$49,products!$C$2:$C$49,,0)</f>
        <v>D</v>
      </c>
      <c r="N238" s="4">
        <f>_xlfn.XLOOKUP(D238,products!$A$2:$A$49,products!$D$2:$D$49,,0)</f>
        <v>2.5</v>
      </c>
      <c r="O238" s="6">
        <f>_xlfn.XLOOKUP(D238,products!$A$2:$A$49,products!$E$2:$E$49,,0)</f>
        <v>29.784999999999997</v>
      </c>
      <c r="P238" s="6">
        <f>O238*E238</f>
        <v>89.35499999999999</v>
      </c>
    </row>
    <row r="239" spans="1:16" x14ac:dyDescent="0.2">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_xlfn.XLOOKUP(Order_table[[#This Row],[Customer ID]],customers!$A$2:$A$1001,customers!$I$2:$I$1001,,0)</f>
        <v>Yes</v>
      </c>
      <c r="I239" s="2" t="str">
        <f>_xlfn.XLOOKUP(C239,customers!$A$2:$A$1001,customers!$G$2:$G$1001,,0)</f>
        <v>United States</v>
      </c>
      <c r="J239" s="2" t="str">
        <f t="shared" si="6"/>
        <v>Robusta</v>
      </c>
      <c r="K239" t="str">
        <f>_xlfn.XLOOKUP(D239,products!$A$2:$A$49,products!$B$2:$B$49,,0)</f>
        <v>Rob</v>
      </c>
      <c r="L239" t="str">
        <f t="shared" si="7"/>
        <v>Large</v>
      </c>
      <c r="M239" t="str">
        <f>_xlfn.XLOOKUP(D239,products!$A$2:$A$49,products!$C$2:$C$49,,0)</f>
        <v>L</v>
      </c>
      <c r="N239" s="4">
        <f>_xlfn.XLOOKUP(D239,products!$A$2:$A$49,products!$D$2:$D$49,,0)</f>
        <v>0.2</v>
      </c>
      <c r="O239" s="6">
        <f>_xlfn.XLOOKUP(D239,products!$A$2:$A$49,products!$E$2:$E$49,,0)</f>
        <v>3.5849999999999995</v>
      </c>
      <c r="P239" s="6">
        <f>O239*E239</f>
        <v>3.5849999999999995</v>
      </c>
    </row>
    <row r="240" spans="1:16" x14ac:dyDescent="0.2">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_xlfn.XLOOKUP(Order_table[[#This Row],[Customer ID]],customers!$A$2:$A$1001,customers!$I$2:$I$1001,,0)</f>
        <v>Yes</v>
      </c>
      <c r="I240" s="2" t="str">
        <f>_xlfn.XLOOKUP(C240,customers!$A$2:$A$1001,customers!$G$2:$G$1001,,0)</f>
        <v>United States</v>
      </c>
      <c r="J240" s="2" t="str">
        <f t="shared" si="6"/>
        <v>Robusta</v>
      </c>
      <c r="K240" t="str">
        <f>_xlfn.XLOOKUP(D240,products!$A$2:$A$49,products!$B$2:$B$49,,0)</f>
        <v>Rob</v>
      </c>
      <c r="L240" t="str">
        <f t="shared" si="7"/>
        <v>Medium</v>
      </c>
      <c r="M240" t="str">
        <f>_xlfn.XLOOKUP(D240,products!$A$2:$A$49,products!$C$2:$C$49,,0)</f>
        <v>M</v>
      </c>
      <c r="N240" s="4">
        <f>_xlfn.XLOOKUP(D240,products!$A$2:$A$49,products!$D$2:$D$49,,0)</f>
        <v>2.5</v>
      </c>
      <c r="O240" s="6">
        <f>_xlfn.XLOOKUP(D240,products!$A$2:$A$49,products!$E$2:$E$49,,0)</f>
        <v>22.884999999999998</v>
      </c>
      <c r="P240" s="6">
        <f>O240*E240</f>
        <v>45.769999999999996</v>
      </c>
    </row>
    <row r="241" spans="1:16" x14ac:dyDescent="0.2">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_xlfn.XLOOKUP(Order_table[[#This Row],[Customer ID]],customers!$A$2:$A$1001,customers!$I$2:$I$1001,,0)</f>
        <v>No</v>
      </c>
      <c r="I241" s="2" t="str">
        <f>_xlfn.XLOOKUP(C241,customers!$A$2:$A$1001,customers!$G$2:$G$1001,,0)</f>
        <v>United States</v>
      </c>
      <c r="J241" s="2" t="str">
        <f t="shared" si="6"/>
        <v>Excelsa</v>
      </c>
      <c r="K241" t="str">
        <f>_xlfn.XLOOKUP(D241,products!$A$2:$A$49,products!$B$2:$B$49,,0)</f>
        <v>Exc</v>
      </c>
      <c r="L241" t="str">
        <f t="shared" si="7"/>
        <v>Large</v>
      </c>
      <c r="M241" t="str">
        <f>_xlfn.XLOOKUP(D241,products!$A$2:$A$49,products!$C$2:$C$49,,0)</f>
        <v>L</v>
      </c>
      <c r="N241" s="4">
        <f>_xlfn.XLOOKUP(D241,products!$A$2:$A$49,products!$D$2:$D$49,,0)</f>
        <v>1</v>
      </c>
      <c r="O241" s="6">
        <f>_xlfn.XLOOKUP(D241,products!$A$2:$A$49,products!$E$2:$E$49,,0)</f>
        <v>14.85</v>
      </c>
      <c r="P241" s="6">
        <f>O241*E241</f>
        <v>59.4</v>
      </c>
    </row>
    <row r="242" spans="1:16" x14ac:dyDescent="0.2">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_xlfn.XLOOKUP(Order_table[[#This Row],[Customer ID]],customers!$A$2:$A$1001,customers!$I$2:$I$1001,,0)</f>
        <v>Yes</v>
      </c>
      <c r="I242" s="2" t="str">
        <f>_xlfn.XLOOKUP(C242,customers!$A$2:$A$1001,customers!$G$2:$G$1001,,0)</f>
        <v>United States</v>
      </c>
      <c r="J242" s="2" t="str">
        <f t="shared" si="6"/>
        <v>Arabica</v>
      </c>
      <c r="K242" t="str">
        <f>_xlfn.XLOOKUP(D242,products!$A$2:$A$49,products!$B$2:$B$49,,0)</f>
        <v>Ara</v>
      </c>
      <c r="L242" t="str">
        <f t="shared" si="7"/>
        <v>Medium</v>
      </c>
      <c r="M242" t="str">
        <f>_xlfn.XLOOKUP(D242,products!$A$2:$A$49,products!$C$2:$C$49,,0)</f>
        <v>M</v>
      </c>
      <c r="N242" s="4">
        <f>_xlfn.XLOOKUP(D242,products!$A$2:$A$49,products!$D$2:$D$49,,0)</f>
        <v>2.5</v>
      </c>
      <c r="O242" s="6">
        <f>_xlfn.XLOOKUP(D242,products!$A$2:$A$49,products!$E$2:$E$49,,0)</f>
        <v>25.874999999999996</v>
      </c>
      <c r="P242" s="6">
        <f>O242*E242</f>
        <v>155.24999999999997</v>
      </c>
    </row>
    <row r="243" spans="1:16" x14ac:dyDescent="0.2">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_xlfn.XLOOKUP(Order_table[[#This Row],[Customer ID]],customers!$A$2:$A$1001,customers!$I$2:$I$1001,,0)</f>
        <v>No</v>
      </c>
      <c r="I243" s="2" t="str">
        <f>_xlfn.XLOOKUP(C243,customers!$A$2:$A$1001,customers!$G$2:$G$1001,,0)</f>
        <v>United States</v>
      </c>
      <c r="J243" s="2" t="str">
        <f t="shared" si="6"/>
        <v>Robusta</v>
      </c>
      <c r="K243" t="str">
        <f>_xlfn.XLOOKUP(D243,products!$A$2:$A$49,products!$B$2:$B$49,,0)</f>
        <v>Rob</v>
      </c>
      <c r="L243" t="str">
        <f t="shared" si="7"/>
        <v>Medium</v>
      </c>
      <c r="M243" t="str">
        <f>_xlfn.XLOOKUP(D243,products!$A$2:$A$49,products!$C$2:$C$49,,0)</f>
        <v>M</v>
      </c>
      <c r="N243" s="4">
        <f>_xlfn.XLOOKUP(D243,products!$A$2:$A$49,products!$D$2:$D$49,,0)</f>
        <v>2.5</v>
      </c>
      <c r="O243" s="6">
        <f>_xlfn.XLOOKUP(D243,products!$A$2:$A$49,products!$E$2:$E$49,,0)</f>
        <v>22.884999999999998</v>
      </c>
      <c r="P243" s="6">
        <f>O243*E243</f>
        <v>45.769999999999996</v>
      </c>
    </row>
    <row r="244" spans="1:16" x14ac:dyDescent="0.2">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_xlfn.XLOOKUP(Order_table[[#This Row],[Customer ID]],customers!$A$2:$A$1001,customers!$I$2:$I$1001,,0)</f>
        <v>Yes</v>
      </c>
      <c r="I244" s="2" t="str">
        <f>_xlfn.XLOOKUP(C244,customers!$A$2:$A$1001,customers!$G$2:$G$1001,,0)</f>
        <v>United States</v>
      </c>
      <c r="J244" s="2" t="str">
        <f t="shared" si="6"/>
        <v>Excelsa</v>
      </c>
      <c r="K244" t="str">
        <f>_xlfn.XLOOKUP(D244,products!$A$2:$A$49,products!$B$2:$B$49,,0)</f>
        <v>Exc</v>
      </c>
      <c r="L244" t="str">
        <f t="shared" si="7"/>
        <v>Dark</v>
      </c>
      <c r="M244" t="str">
        <f>_xlfn.XLOOKUP(D244,products!$A$2:$A$49,products!$C$2:$C$49,,0)</f>
        <v>D</v>
      </c>
      <c r="N244" s="4">
        <f>_xlfn.XLOOKUP(D244,products!$A$2:$A$49,products!$D$2:$D$49,,0)</f>
        <v>1</v>
      </c>
      <c r="O244" s="6">
        <f>_xlfn.XLOOKUP(D244,products!$A$2:$A$49,products!$E$2:$E$49,,0)</f>
        <v>12.15</v>
      </c>
      <c r="P244" s="6">
        <f>O244*E244</f>
        <v>36.450000000000003</v>
      </c>
    </row>
    <row r="245" spans="1:16" x14ac:dyDescent="0.2">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_xlfn.XLOOKUP(Order_table[[#This Row],[Customer ID]],customers!$A$2:$A$1001,customers!$I$2:$I$1001,,0)</f>
        <v>Yes</v>
      </c>
      <c r="I245" s="2" t="str">
        <f>_xlfn.XLOOKUP(C245,customers!$A$2:$A$1001,customers!$G$2:$G$1001,,0)</f>
        <v>United States</v>
      </c>
      <c r="J245" s="2" t="str">
        <f t="shared" si="6"/>
        <v>Excelsa</v>
      </c>
      <c r="K245" t="str">
        <f>_xlfn.XLOOKUP(D245,products!$A$2:$A$49,products!$B$2:$B$49,,0)</f>
        <v>Exc</v>
      </c>
      <c r="L245" t="str">
        <f t="shared" si="7"/>
        <v>Dark</v>
      </c>
      <c r="M245" t="str">
        <f>_xlfn.XLOOKUP(D245,products!$A$2:$A$49,products!$C$2:$C$49,,0)</f>
        <v>D</v>
      </c>
      <c r="N245" s="4">
        <f>_xlfn.XLOOKUP(D245,products!$A$2:$A$49,products!$D$2:$D$49,,0)</f>
        <v>0.5</v>
      </c>
      <c r="O245" s="6">
        <f>_xlfn.XLOOKUP(D245,products!$A$2:$A$49,products!$E$2:$E$49,,0)</f>
        <v>7.29</v>
      </c>
      <c r="P245" s="6">
        <f>O245*E245</f>
        <v>29.16</v>
      </c>
    </row>
    <row r="246" spans="1:16" x14ac:dyDescent="0.2">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_xlfn.XLOOKUP(Order_table[[#This Row],[Customer ID]],customers!$A$2:$A$1001,customers!$I$2:$I$1001,,0)</f>
        <v>No</v>
      </c>
      <c r="I246" s="2" t="str">
        <f>_xlfn.XLOOKUP(C246,customers!$A$2:$A$1001,customers!$G$2:$G$1001,,0)</f>
        <v>United States</v>
      </c>
      <c r="J246" s="2" t="str">
        <f t="shared" si="6"/>
        <v>Librica</v>
      </c>
      <c r="K246" t="str">
        <f>_xlfn.XLOOKUP(D246,products!$A$2:$A$49,products!$B$2:$B$49,,0)</f>
        <v>Lib</v>
      </c>
      <c r="L246" t="str">
        <f t="shared" si="7"/>
        <v>Medium</v>
      </c>
      <c r="M246" t="str">
        <f>_xlfn.XLOOKUP(D246,products!$A$2:$A$49,products!$C$2:$C$49,,0)</f>
        <v>M</v>
      </c>
      <c r="N246" s="4">
        <f>_xlfn.XLOOKUP(D246,products!$A$2:$A$49,products!$D$2:$D$49,,0)</f>
        <v>2.5</v>
      </c>
      <c r="O246" s="6">
        <f>_xlfn.XLOOKUP(D246,products!$A$2:$A$49,products!$E$2:$E$49,,0)</f>
        <v>33.464999999999996</v>
      </c>
      <c r="P246" s="6">
        <f>O246*E246</f>
        <v>133.85999999999999</v>
      </c>
    </row>
    <row r="247" spans="1:16" x14ac:dyDescent="0.2">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_xlfn.XLOOKUP(Order_table[[#This Row],[Customer ID]],customers!$A$2:$A$1001,customers!$I$2:$I$1001,,0)</f>
        <v>Yes</v>
      </c>
      <c r="I247" s="2" t="str">
        <f>_xlfn.XLOOKUP(C247,customers!$A$2:$A$1001,customers!$G$2:$G$1001,,0)</f>
        <v>United States</v>
      </c>
      <c r="J247" s="2" t="str">
        <f t="shared" si="6"/>
        <v>Librica</v>
      </c>
      <c r="K247" t="str">
        <f>_xlfn.XLOOKUP(D247,products!$A$2:$A$49,products!$B$2:$B$49,,0)</f>
        <v>Lib</v>
      </c>
      <c r="L247" t="str">
        <f t="shared" si="7"/>
        <v>Large</v>
      </c>
      <c r="M247" t="str">
        <f>_xlfn.XLOOKUP(D247,products!$A$2:$A$49,products!$C$2:$C$49,,0)</f>
        <v>L</v>
      </c>
      <c r="N247" s="4">
        <f>_xlfn.XLOOKUP(D247,products!$A$2:$A$49,products!$D$2:$D$49,,0)</f>
        <v>0.2</v>
      </c>
      <c r="O247" s="6">
        <f>_xlfn.XLOOKUP(D247,products!$A$2:$A$49,products!$E$2:$E$49,,0)</f>
        <v>4.7549999999999999</v>
      </c>
      <c r="P247" s="6">
        <f>O247*E247</f>
        <v>23.774999999999999</v>
      </c>
    </row>
    <row r="248" spans="1:16" x14ac:dyDescent="0.2">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_xlfn.XLOOKUP(Order_table[[#This Row],[Customer ID]],customers!$A$2:$A$1001,customers!$I$2:$I$1001,,0)</f>
        <v>No</v>
      </c>
      <c r="I248" s="2" t="str">
        <f>_xlfn.XLOOKUP(C248,customers!$A$2:$A$1001,customers!$G$2:$G$1001,,0)</f>
        <v>United Kingdom</v>
      </c>
      <c r="J248" s="2" t="str">
        <f t="shared" si="6"/>
        <v>Librica</v>
      </c>
      <c r="K248" t="str">
        <f>_xlfn.XLOOKUP(D248,products!$A$2:$A$49,products!$B$2:$B$49,,0)</f>
        <v>Lib</v>
      </c>
      <c r="L248" t="str">
        <f t="shared" si="7"/>
        <v>Dark</v>
      </c>
      <c r="M248" t="str">
        <f>_xlfn.XLOOKUP(D248,products!$A$2:$A$49,products!$C$2:$C$49,,0)</f>
        <v>D</v>
      </c>
      <c r="N248" s="4">
        <f>_xlfn.XLOOKUP(D248,products!$A$2:$A$49,products!$D$2:$D$49,,0)</f>
        <v>1</v>
      </c>
      <c r="O248" s="6">
        <f>_xlfn.XLOOKUP(D248,products!$A$2:$A$49,products!$E$2:$E$49,,0)</f>
        <v>12.95</v>
      </c>
      <c r="P248" s="6">
        <f>O248*E248</f>
        <v>38.849999999999994</v>
      </c>
    </row>
    <row r="249" spans="1:16" x14ac:dyDescent="0.2">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_xlfn.XLOOKUP(Order_table[[#This Row],[Customer ID]],customers!$A$2:$A$1001,customers!$I$2:$I$1001,,0)</f>
        <v>Yes</v>
      </c>
      <c r="I249" s="2" t="str">
        <f>_xlfn.XLOOKUP(C249,customers!$A$2:$A$1001,customers!$G$2:$G$1001,,0)</f>
        <v>Ireland</v>
      </c>
      <c r="J249" s="2" t="str">
        <f t="shared" si="6"/>
        <v>Robusta</v>
      </c>
      <c r="K249" t="str">
        <f>_xlfn.XLOOKUP(D249,products!$A$2:$A$49,products!$B$2:$B$49,,0)</f>
        <v>Rob</v>
      </c>
      <c r="L249" t="str">
        <f t="shared" si="7"/>
        <v>Large</v>
      </c>
      <c r="M249" t="str">
        <f>_xlfn.XLOOKUP(D249,products!$A$2:$A$49,products!$C$2:$C$49,,0)</f>
        <v>L</v>
      </c>
      <c r="N249" s="4">
        <f>_xlfn.XLOOKUP(D249,products!$A$2:$A$49,products!$D$2:$D$49,,0)</f>
        <v>0.2</v>
      </c>
      <c r="O249" s="6">
        <f>_xlfn.XLOOKUP(D249,products!$A$2:$A$49,products!$E$2:$E$49,,0)</f>
        <v>3.5849999999999995</v>
      </c>
      <c r="P249" s="6">
        <f>O249*E249</f>
        <v>21.509999999999998</v>
      </c>
    </row>
    <row r="250" spans="1:16" x14ac:dyDescent="0.2">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_xlfn.XLOOKUP(Order_table[[#This Row],[Customer ID]],customers!$A$2:$A$1001,customers!$I$2:$I$1001,,0)</f>
        <v>Yes</v>
      </c>
      <c r="I250" s="2" t="str">
        <f>_xlfn.XLOOKUP(C250,customers!$A$2:$A$1001,customers!$G$2:$G$1001,,0)</f>
        <v>United States</v>
      </c>
      <c r="J250" s="2" t="str">
        <f t="shared" si="6"/>
        <v>Arabica</v>
      </c>
      <c r="K250" t="str">
        <f>_xlfn.XLOOKUP(D250,products!$A$2:$A$49,products!$B$2:$B$49,,0)</f>
        <v>Ara</v>
      </c>
      <c r="L250" t="str">
        <f t="shared" si="7"/>
        <v>Dark</v>
      </c>
      <c r="M250" t="str">
        <f>_xlfn.XLOOKUP(D250,products!$A$2:$A$49,products!$C$2:$C$49,,0)</f>
        <v>D</v>
      </c>
      <c r="N250" s="4">
        <f>_xlfn.XLOOKUP(D250,products!$A$2:$A$49,products!$D$2:$D$49,,0)</f>
        <v>1</v>
      </c>
      <c r="O250" s="6">
        <f>_xlfn.XLOOKUP(D250,products!$A$2:$A$49,products!$E$2:$E$49,,0)</f>
        <v>9.9499999999999993</v>
      </c>
      <c r="P250" s="6">
        <f>O250*E250</f>
        <v>9.9499999999999993</v>
      </c>
    </row>
    <row r="251" spans="1:16" x14ac:dyDescent="0.2">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_xlfn.XLOOKUP(Order_table[[#This Row],[Customer ID]],customers!$A$2:$A$1001,customers!$I$2:$I$1001,,0)</f>
        <v>Yes</v>
      </c>
      <c r="I251" s="2" t="str">
        <f>_xlfn.XLOOKUP(C251,customers!$A$2:$A$1001,customers!$G$2:$G$1001,,0)</f>
        <v>United States</v>
      </c>
      <c r="J251" s="2" t="str">
        <f t="shared" si="6"/>
        <v>Librica</v>
      </c>
      <c r="K251" t="str">
        <f>_xlfn.XLOOKUP(D251,products!$A$2:$A$49,products!$B$2:$B$49,,0)</f>
        <v>Lib</v>
      </c>
      <c r="L251" t="str">
        <f t="shared" si="7"/>
        <v>Large</v>
      </c>
      <c r="M251" t="str">
        <f>_xlfn.XLOOKUP(D251,products!$A$2:$A$49,products!$C$2:$C$49,,0)</f>
        <v>L</v>
      </c>
      <c r="N251" s="4">
        <f>_xlfn.XLOOKUP(D251,products!$A$2:$A$49,products!$D$2:$D$49,,0)</f>
        <v>1</v>
      </c>
      <c r="O251" s="6">
        <f>_xlfn.XLOOKUP(D251,products!$A$2:$A$49,products!$E$2:$E$49,,0)</f>
        <v>15.85</v>
      </c>
      <c r="P251" s="6">
        <f>O251*E251</f>
        <v>15.85</v>
      </c>
    </row>
    <row r="252" spans="1:16" x14ac:dyDescent="0.2">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_xlfn.XLOOKUP(Order_table[[#This Row],[Customer ID]],customers!$A$2:$A$1001,customers!$I$2:$I$1001,,0)</f>
        <v>Yes</v>
      </c>
      <c r="I252" s="2" t="str">
        <f>_xlfn.XLOOKUP(C252,customers!$A$2:$A$1001,customers!$G$2:$G$1001,,0)</f>
        <v>United States</v>
      </c>
      <c r="J252" s="2" t="str">
        <f t="shared" si="6"/>
        <v>Robusta</v>
      </c>
      <c r="K252" t="str">
        <f>_xlfn.XLOOKUP(D252,products!$A$2:$A$49,products!$B$2:$B$49,,0)</f>
        <v>Rob</v>
      </c>
      <c r="L252" t="str">
        <f t="shared" si="7"/>
        <v>Medium</v>
      </c>
      <c r="M252" t="str">
        <f>_xlfn.XLOOKUP(D252,products!$A$2:$A$49,products!$C$2:$C$49,,0)</f>
        <v>M</v>
      </c>
      <c r="N252" s="4">
        <f>_xlfn.XLOOKUP(D252,products!$A$2:$A$49,products!$D$2:$D$49,,0)</f>
        <v>0.2</v>
      </c>
      <c r="O252" s="6">
        <f>_xlfn.XLOOKUP(D252,products!$A$2:$A$49,products!$E$2:$E$49,,0)</f>
        <v>2.9849999999999999</v>
      </c>
      <c r="P252" s="6">
        <f>O252*E252</f>
        <v>2.9849999999999999</v>
      </c>
    </row>
    <row r="253" spans="1:16" x14ac:dyDescent="0.2">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_xlfn.XLOOKUP(Order_table[[#This Row],[Customer ID]],customers!$A$2:$A$1001,customers!$I$2:$I$1001,,0)</f>
        <v>Yes</v>
      </c>
      <c r="I253" s="2" t="str">
        <f>_xlfn.XLOOKUP(C253,customers!$A$2:$A$1001,customers!$G$2:$G$1001,,0)</f>
        <v>United States</v>
      </c>
      <c r="J253" s="2" t="str">
        <f t="shared" si="6"/>
        <v>Excelsa</v>
      </c>
      <c r="K253" t="str">
        <f>_xlfn.XLOOKUP(D253,products!$A$2:$A$49,products!$B$2:$B$49,,0)</f>
        <v>Exc</v>
      </c>
      <c r="L253" t="str">
        <f t="shared" si="7"/>
        <v>Medium</v>
      </c>
      <c r="M253" t="str">
        <f>_xlfn.XLOOKUP(D253,products!$A$2:$A$49,products!$C$2:$C$49,,0)</f>
        <v>M</v>
      </c>
      <c r="N253" s="4">
        <f>_xlfn.XLOOKUP(D253,products!$A$2:$A$49,products!$D$2:$D$49,,0)</f>
        <v>1</v>
      </c>
      <c r="O253" s="6">
        <f>_xlfn.XLOOKUP(D253,products!$A$2:$A$49,products!$E$2:$E$49,,0)</f>
        <v>13.75</v>
      </c>
      <c r="P253" s="6">
        <f>O253*E253</f>
        <v>68.75</v>
      </c>
    </row>
    <row r="254" spans="1:16" x14ac:dyDescent="0.2">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_xlfn.XLOOKUP(Order_table[[#This Row],[Customer ID]],customers!$A$2:$A$1001,customers!$I$2:$I$1001,,0)</f>
        <v>No</v>
      </c>
      <c r="I254" s="2" t="str">
        <f>_xlfn.XLOOKUP(C254,customers!$A$2:$A$1001,customers!$G$2:$G$1001,,0)</f>
        <v>United States</v>
      </c>
      <c r="J254" s="2" t="str">
        <f t="shared" si="6"/>
        <v>Arabica</v>
      </c>
      <c r="K254" t="str">
        <f>_xlfn.XLOOKUP(D254,products!$A$2:$A$49,products!$B$2:$B$49,,0)</f>
        <v>Ara</v>
      </c>
      <c r="L254" t="str">
        <f t="shared" si="7"/>
        <v>Dark</v>
      </c>
      <c r="M254" t="str">
        <f>_xlfn.XLOOKUP(D254,products!$A$2:$A$49,products!$C$2:$C$49,,0)</f>
        <v>D</v>
      </c>
      <c r="N254" s="4">
        <f>_xlfn.XLOOKUP(D254,products!$A$2:$A$49,products!$D$2:$D$49,,0)</f>
        <v>1</v>
      </c>
      <c r="O254" s="6">
        <f>_xlfn.XLOOKUP(D254,products!$A$2:$A$49,products!$E$2:$E$49,,0)</f>
        <v>9.9499999999999993</v>
      </c>
      <c r="P254" s="6">
        <f>O254*E254</f>
        <v>29.849999999999998</v>
      </c>
    </row>
    <row r="255" spans="1:16" x14ac:dyDescent="0.2">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_xlfn.XLOOKUP(Order_table[[#This Row],[Customer ID]],customers!$A$2:$A$1001,customers!$I$2:$I$1001,,0)</f>
        <v>No</v>
      </c>
      <c r="I255" s="2" t="str">
        <f>_xlfn.XLOOKUP(C255,customers!$A$2:$A$1001,customers!$G$2:$G$1001,,0)</f>
        <v>United States</v>
      </c>
      <c r="J255" s="2" t="str">
        <f t="shared" si="6"/>
        <v>Librica</v>
      </c>
      <c r="K255" t="str">
        <f>_xlfn.XLOOKUP(D255,products!$A$2:$A$49,products!$B$2:$B$49,,0)</f>
        <v>Lib</v>
      </c>
      <c r="L255" t="str">
        <f t="shared" si="7"/>
        <v>Medium</v>
      </c>
      <c r="M255" t="str">
        <f>_xlfn.XLOOKUP(D255,products!$A$2:$A$49,products!$C$2:$C$49,,0)</f>
        <v>M</v>
      </c>
      <c r="N255" s="4">
        <f>_xlfn.XLOOKUP(D255,products!$A$2:$A$49,products!$D$2:$D$49,,0)</f>
        <v>1</v>
      </c>
      <c r="O255" s="6">
        <f>_xlfn.XLOOKUP(D255,products!$A$2:$A$49,products!$E$2:$E$49,,0)</f>
        <v>14.55</v>
      </c>
      <c r="P255" s="6">
        <f>O255*E255</f>
        <v>58.2</v>
      </c>
    </row>
    <row r="256" spans="1:16" x14ac:dyDescent="0.2">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_xlfn.XLOOKUP(Order_table[[#This Row],[Customer ID]],customers!$A$2:$A$1001,customers!$I$2:$I$1001,,0)</f>
        <v>No</v>
      </c>
      <c r="I256" s="2" t="str">
        <f>_xlfn.XLOOKUP(C256,customers!$A$2:$A$1001,customers!$G$2:$G$1001,,0)</f>
        <v>United Kingdom</v>
      </c>
      <c r="J256" s="2" t="str">
        <f t="shared" si="6"/>
        <v>Robusta</v>
      </c>
      <c r="K256" t="str">
        <f>_xlfn.XLOOKUP(D256,products!$A$2:$A$49,products!$B$2:$B$49,,0)</f>
        <v>Rob</v>
      </c>
      <c r="L256" t="str">
        <f t="shared" si="7"/>
        <v>Large</v>
      </c>
      <c r="M256" t="str">
        <f>_xlfn.XLOOKUP(D256,products!$A$2:$A$49,products!$C$2:$C$49,,0)</f>
        <v>L</v>
      </c>
      <c r="N256" s="4">
        <f>_xlfn.XLOOKUP(D256,products!$A$2:$A$49,products!$D$2:$D$49,,0)</f>
        <v>0.5</v>
      </c>
      <c r="O256" s="6">
        <f>_xlfn.XLOOKUP(D256,products!$A$2:$A$49,products!$E$2:$E$49,,0)</f>
        <v>7.169999999999999</v>
      </c>
      <c r="P256" s="6">
        <f>O256*E256</f>
        <v>28.679999999999996</v>
      </c>
    </row>
    <row r="257" spans="1:16" x14ac:dyDescent="0.2">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_xlfn.XLOOKUP(Order_table[[#This Row],[Customer ID]],customers!$A$2:$A$1001,customers!$I$2:$I$1001,,0)</f>
        <v>No</v>
      </c>
      <c r="I257" s="2" t="str">
        <f>_xlfn.XLOOKUP(C257,customers!$A$2:$A$1001,customers!$G$2:$G$1001,,0)</f>
        <v>United States</v>
      </c>
      <c r="J257" s="2" t="str">
        <f t="shared" si="6"/>
        <v>Robusta</v>
      </c>
      <c r="K257" t="str">
        <f>_xlfn.XLOOKUP(D257,products!$A$2:$A$49,products!$B$2:$B$49,,0)</f>
        <v>Rob</v>
      </c>
      <c r="L257" t="str">
        <f t="shared" si="7"/>
        <v>Large</v>
      </c>
      <c r="M257" t="str">
        <f>_xlfn.XLOOKUP(D257,products!$A$2:$A$49,products!$C$2:$C$49,,0)</f>
        <v>L</v>
      </c>
      <c r="N257" s="4">
        <f>_xlfn.XLOOKUP(D257,products!$A$2:$A$49,products!$D$2:$D$49,,0)</f>
        <v>0.5</v>
      </c>
      <c r="O257" s="6">
        <f>_xlfn.XLOOKUP(D257,products!$A$2:$A$49,products!$E$2:$E$49,,0)</f>
        <v>7.169999999999999</v>
      </c>
      <c r="P257" s="6">
        <f>O257*E257</f>
        <v>21.509999999999998</v>
      </c>
    </row>
    <row r="258" spans="1:16" x14ac:dyDescent="0.2">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_xlfn.XLOOKUP(Order_table[[#This Row],[Customer ID]],customers!$A$2:$A$1001,customers!$I$2:$I$1001,,0)</f>
        <v>Yes</v>
      </c>
      <c r="I258" s="2" t="str">
        <f>_xlfn.XLOOKUP(C258,customers!$A$2:$A$1001,customers!$G$2:$G$1001,,0)</f>
        <v>United States</v>
      </c>
      <c r="J258" s="2" t="str">
        <f t="shared" si="6"/>
        <v>Librica</v>
      </c>
      <c r="K258" t="str">
        <f>_xlfn.XLOOKUP(D258,products!$A$2:$A$49,products!$B$2:$B$49,,0)</f>
        <v>Lib</v>
      </c>
      <c r="L258" t="str">
        <f t="shared" si="7"/>
        <v>Medium</v>
      </c>
      <c r="M258" t="str">
        <f>_xlfn.XLOOKUP(D258,products!$A$2:$A$49,products!$C$2:$C$49,,0)</f>
        <v>M</v>
      </c>
      <c r="N258" s="4">
        <f>_xlfn.XLOOKUP(D258,products!$A$2:$A$49,products!$D$2:$D$49,,0)</f>
        <v>0.5</v>
      </c>
      <c r="O258" s="6">
        <f>_xlfn.XLOOKUP(D258,products!$A$2:$A$49,products!$E$2:$E$49,,0)</f>
        <v>8.73</v>
      </c>
      <c r="P258" s="6">
        <f>O258*E258</f>
        <v>17.46</v>
      </c>
    </row>
    <row r="259" spans="1:16" x14ac:dyDescent="0.2">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_xlfn.XLOOKUP(Order_table[[#This Row],[Customer ID]],customers!$A$2:$A$1001,customers!$I$2:$I$1001,,0)</f>
        <v>Yes</v>
      </c>
      <c r="I259" s="2" t="str">
        <f>_xlfn.XLOOKUP(C259,customers!$A$2:$A$1001,customers!$G$2:$G$1001,,0)</f>
        <v>United States</v>
      </c>
      <c r="J259" s="2" t="str">
        <f t="shared" ref="J259:J322" si="8">IF(K259="Rob","Robusta",IF(K259="Lib","Librica",IF(K259="Exc","Excelsa",IF(K259="Ara","Arabica",""))))</f>
        <v>Excelsa</v>
      </c>
      <c r="K259" t="str">
        <f>_xlfn.XLOOKUP(D259,products!$A$2:$A$49,products!$B$2:$B$49,,0)</f>
        <v>Exc</v>
      </c>
      <c r="L259" t="str">
        <f t="shared" ref="L259:L322" si="9">IF(M259="M","Medium",IF(M259="L","Large",IF(M259="D","Dark","")))</f>
        <v>Dark</v>
      </c>
      <c r="M259" t="str">
        <f>_xlfn.XLOOKUP(D259,products!$A$2:$A$49,products!$C$2:$C$49,,0)</f>
        <v>D</v>
      </c>
      <c r="N259" s="4">
        <f>_xlfn.XLOOKUP(D259,products!$A$2:$A$49,products!$D$2:$D$49,,0)</f>
        <v>2.5</v>
      </c>
      <c r="O259" s="6">
        <f>_xlfn.XLOOKUP(D259,products!$A$2:$A$49,products!$E$2:$E$49,,0)</f>
        <v>27.945</v>
      </c>
      <c r="P259" s="6">
        <f>O259*E259</f>
        <v>27.945</v>
      </c>
    </row>
    <row r="260" spans="1:16" x14ac:dyDescent="0.2">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_xlfn.XLOOKUP(Order_table[[#This Row],[Customer ID]],customers!$A$2:$A$1001,customers!$I$2:$I$1001,,0)</f>
        <v>No</v>
      </c>
      <c r="I260" s="2" t="str">
        <f>_xlfn.XLOOKUP(C260,customers!$A$2:$A$1001,customers!$G$2:$G$1001,,0)</f>
        <v>United States</v>
      </c>
      <c r="J260" s="2" t="str">
        <f t="shared" si="8"/>
        <v>Excelsa</v>
      </c>
      <c r="K260" t="str">
        <f>_xlfn.XLOOKUP(D260,products!$A$2:$A$49,products!$B$2:$B$49,,0)</f>
        <v>Exc</v>
      </c>
      <c r="L260" t="str">
        <f t="shared" si="9"/>
        <v>Dark</v>
      </c>
      <c r="M260" t="str">
        <f>_xlfn.XLOOKUP(D260,products!$A$2:$A$49,products!$C$2:$C$49,,0)</f>
        <v>D</v>
      </c>
      <c r="N260" s="4">
        <f>_xlfn.XLOOKUP(D260,products!$A$2:$A$49,products!$D$2:$D$49,,0)</f>
        <v>2.5</v>
      </c>
      <c r="O260" s="6">
        <f>_xlfn.XLOOKUP(D260,products!$A$2:$A$49,products!$E$2:$E$49,,0)</f>
        <v>27.945</v>
      </c>
      <c r="P260" s="6">
        <f>O260*E260</f>
        <v>139.72499999999999</v>
      </c>
    </row>
    <row r="261" spans="1:16" x14ac:dyDescent="0.2">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_xlfn.XLOOKUP(Order_table[[#This Row],[Customer ID]],customers!$A$2:$A$1001,customers!$I$2:$I$1001,,0)</f>
        <v>No</v>
      </c>
      <c r="I261" s="2" t="str">
        <f>_xlfn.XLOOKUP(C261,customers!$A$2:$A$1001,customers!$G$2:$G$1001,,0)</f>
        <v>United Kingdom</v>
      </c>
      <c r="J261" s="2" t="str">
        <f t="shared" si="8"/>
        <v>Robusta</v>
      </c>
      <c r="K261" t="str">
        <f>_xlfn.XLOOKUP(D261,products!$A$2:$A$49,products!$B$2:$B$49,,0)</f>
        <v>Rob</v>
      </c>
      <c r="L261" t="str">
        <f t="shared" si="9"/>
        <v>Medium</v>
      </c>
      <c r="M261" t="str">
        <f>_xlfn.XLOOKUP(D261,products!$A$2:$A$49,products!$C$2:$C$49,,0)</f>
        <v>M</v>
      </c>
      <c r="N261" s="4">
        <f>_xlfn.XLOOKUP(D261,products!$A$2:$A$49,products!$D$2:$D$49,,0)</f>
        <v>0.2</v>
      </c>
      <c r="O261" s="6">
        <f>_xlfn.XLOOKUP(D261,products!$A$2:$A$49,products!$E$2:$E$49,,0)</f>
        <v>2.9849999999999999</v>
      </c>
      <c r="P261" s="6">
        <f>O261*E261</f>
        <v>5.97</v>
      </c>
    </row>
    <row r="262" spans="1:16" x14ac:dyDescent="0.2">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_xlfn.XLOOKUP(Order_table[[#This Row],[Customer ID]],customers!$A$2:$A$1001,customers!$I$2:$I$1001,,0)</f>
        <v>Yes</v>
      </c>
      <c r="I262" s="2" t="str">
        <f>_xlfn.XLOOKUP(C262,customers!$A$2:$A$1001,customers!$G$2:$G$1001,,0)</f>
        <v>United States</v>
      </c>
      <c r="J262" s="2" t="str">
        <f t="shared" si="8"/>
        <v>Robusta</v>
      </c>
      <c r="K262" t="str">
        <f>_xlfn.XLOOKUP(D262,products!$A$2:$A$49,products!$B$2:$B$49,,0)</f>
        <v>Rob</v>
      </c>
      <c r="L262" t="str">
        <f t="shared" si="9"/>
        <v>Large</v>
      </c>
      <c r="M262" t="str">
        <f>_xlfn.XLOOKUP(D262,products!$A$2:$A$49,products!$C$2:$C$49,,0)</f>
        <v>L</v>
      </c>
      <c r="N262" s="4">
        <f>_xlfn.XLOOKUP(D262,products!$A$2:$A$49,products!$D$2:$D$49,,0)</f>
        <v>2.5</v>
      </c>
      <c r="O262" s="6">
        <f>_xlfn.XLOOKUP(D262,products!$A$2:$A$49,products!$E$2:$E$49,,0)</f>
        <v>27.484999999999996</v>
      </c>
      <c r="P262" s="6">
        <f>O262*E262</f>
        <v>27.484999999999996</v>
      </c>
    </row>
    <row r="263" spans="1:16" x14ac:dyDescent="0.2">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_xlfn.XLOOKUP(Order_table[[#This Row],[Customer ID]],customers!$A$2:$A$1001,customers!$I$2:$I$1001,,0)</f>
        <v>Yes</v>
      </c>
      <c r="I263" s="2" t="str">
        <f>_xlfn.XLOOKUP(C263,customers!$A$2:$A$1001,customers!$G$2:$G$1001,,0)</f>
        <v>United States</v>
      </c>
      <c r="J263" s="2" t="str">
        <f t="shared" si="8"/>
        <v>Robusta</v>
      </c>
      <c r="K263" t="str">
        <f>_xlfn.XLOOKUP(D263,products!$A$2:$A$49,products!$B$2:$B$49,,0)</f>
        <v>Rob</v>
      </c>
      <c r="L263" t="str">
        <f t="shared" si="9"/>
        <v>Large</v>
      </c>
      <c r="M263" t="str">
        <f>_xlfn.XLOOKUP(D263,products!$A$2:$A$49,products!$C$2:$C$49,,0)</f>
        <v>L</v>
      </c>
      <c r="N263" s="4">
        <f>_xlfn.XLOOKUP(D263,products!$A$2:$A$49,products!$D$2:$D$49,,0)</f>
        <v>1</v>
      </c>
      <c r="O263" s="6">
        <f>_xlfn.XLOOKUP(D263,products!$A$2:$A$49,products!$E$2:$E$49,,0)</f>
        <v>11.95</v>
      </c>
      <c r="P263" s="6">
        <f>O263*E263</f>
        <v>59.75</v>
      </c>
    </row>
    <row r="264" spans="1:16" x14ac:dyDescent="0.2">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_xlfn.XLOOKUP(Order_table[[#This Row],[Customer ID]],customers!$A$2:$A$1001,customers!$I$2:$I$1001,,0)</f>
        <v>No</v>
      </c>
      <c r="I264" s="2" t="str">
        <f>_xlfn.XLOOKUP(C264,customers!$A$2:$A$1001,customers!$G$2:$G$1001,,0)</f>
        <v>United States</v>
      </c>
      <c r="J264" s="2" t="str">
        <f t="shared" si="8"/>
        <v>Excelsa</v>
      </c>
      <c r="K264" t="str">
        <f>_xlfn.XLOOKUP(D264,products!$A$2:$A$49,products!$B$2:$B$49,,0)</f>
        <v>Exc</v>
      </c>
      <c r="L264" t="str">
        <f t="shared" si="9"/>
        <v>Medium</v>
      </c>
      <c r="M264" t="str">
        <f>_xlfn.XLOOKUP(D264,products!$A$2:$A$49,products!$C$2:$C$49,,0)</f>
        <v>M</v>
      </c>
      <c r="N264" s="4">
        <f>_xlfn.XLOOKUP(D264,products!$A$2:$A$49,products!$D$2:$D$49,,0)</f>
        <v>1</v>
      </c>
      <c r="O264" s="6">
        <f>_xlfn.XLOOKUP(D264,products!$A$2:$A$49,products!$E$2:$E$49,,0)</f>
        <v>13.75</v>
      </c>
      <c r="P264" s="6">
        <f>O264*E264</f>
        <v>41.25</v>
      </c>
    </row>
    <row r="265" spans="1:16" x14ac:dyDescent="0.2">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_xlfn.XLOOKUP(Order_table[[#This Row],[Customer ID]],customers!$A$2:$A$1001,customers!$I$2:$I$1001,,0)</f>
        <v>No</v>
      </c>
      <c r="I265" s="2" t="str">
        <f>_xlfn.XLOOKUP(C265,customers!$A$2:$A$1001,customers!$G$2:$G$1001,,0)</f>
        <v>United States</v>
      </c>
      <c r="J265" s="2" t="str">
        <f t="shared" si="8"/>
        <v>Librica</v>
      </c>
      <c r="K265" t="str">
        <f>_xlfn.XLOOKUP(D265,products!$A$2:$A$49,products!$B$2:$B$49,,0)</f>
        <v>Lib</v>
      </c>
      <c r="L265" t="str">
        <f t="shared" si="9"/>
        <v>Medium</v>
      </c>
      <c r="M265" t="str">
        <f>_xlfn.XLOOKUP(D265,products!$A$2:$A$49,products!$C$2:$C$49,,0)</f>
        <v>M</v>
      </c>
      <c r="N265" s="4">
        <f>_xlfn.XLOOKUP(D265,products!$A$2:$A$49,products!$D$2:$D$49,,0)</f>
        <v>2.5</v>
      </c>
      <c r="O265" s="6">
        <f>_xlfn.XLOOKUP(D265,products!$A$2:$A$49,products!$E$2:$E$49,,0)</f>
        <v>33.464999999999996</v>
      </c>
      <c r="P265" s="6">
        <f>O265*E265</f>
        <v>133.85999999999999</v>
      </c>
    </row>
    <row r="266" spans="1:16" x14ac:dyDescent="0.2">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_xlfn.XLOOKUP(Order_table[[#This Row],[Customer ID]],customers!$A$2:$A$1001,customers!$I$2:$I$1001,,0)</f>
        <v>Yes</v>
      </c>
      <c r="I266" s="2" t="str">
        <f>_xlfn.XLOOKUP(C266,customers!$A$2:$A$1001,customers!$G$2:$G$1001,,0)</f>
        <v>Ireland</v>
      </c>
      <c r="J266" s="2" t="str">
        <f t="shared" si="8"/>
        <v>Robusta</v>
      </c>
      <c r="K266" t="str">
        <f>_xlfn.XLOOKUP(D266,products!$A$2:$A$49,products!$B$2:$B$49,,0)</f>
        <v>Rob</v>
      </c>
      <c r="L266" t="str">
        <f t="shared" si="9"/>
        <v>Large</v>
      </c>
      <c r="M266" t="str">
        <f>_xlfn.XLOOKUP(D266,products!$A$2:$A$49,products!$C$2:$C$49,,0)</f>
        <v>L</v>
      </c>
      <c r="N266" s="4">
        <f>_xlfn.XLOOKUP(D266,products!$A$2:$A$49,products!$D$2:$D$49,,0)</f>
        <v>1</v>
      </c>
      <c r="O266" s="6">
        <f>_xlfn.XLOOKUP(D266,products!$A$2:$A$49,products!$E$2:$E$49,,0)</f>
        <v>11.95</v>
      </c>
      <c r="P266" s="6">
        <f>O266*E266</f>
        <v>59.75</v>
      </c>
    </row>
    <row r="267" spans="1:16" x14ac:dyDescent="0.2">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_xlfn.XLOOKUP(Order_table[[#This Row],[Customer ID]],customers!$A$2:$A$1001,customers!$I$2:$I$1001,,0)</f>
        <v>Yes</v>
      </c>
      <c r="I267" s="2" t="str">
        <f>_xlfn.XLOOKUP(C267,customers!$A$2:$A$1001,customers!$G$2:$G$1001,,0)</f>
        <v>United States</v>
      </c>
      <c r="J267" s="2" t="str">
        <f t="shared" si="8"/>
        <v>Arabica</v>
      </c>
      <c r="K267" t="str">
        <f>_xlfn.XLOOKUP(D267,products!$A$2:$A$49,products!$B$2:$B$49,,0)</f>
        <v>Ara</v>
      </c>
      <c r="L267" t="str">
        <f t="shared" si="9"/>
        <v>Dark</v>
      </c>
      <c r="M267" t="str">
        <f>_xlfn.XLOOKUP(D267,products!$A$2:$A$49,products!$C$2:$C$49,,0)</f>
        <v>D</v>
      </c>
      <c r="N267" s="4">
        <f>_xlfn.XLOOKUP(D267,products!$A$2:$A$49,products!$D$2:$D$49,,0)</f>
        <v>0.5</v>
      </c>
      <c r="O267" s="6">
        <f>_xlfn.XLOOKUP(D267,products!$A$2:$A$49,products!$E$2:$E$49,,0)</f>
        <v>5.97</v>
      </c>
      <c r="P267" s="6">
        <f>O267*E267</f>
        <v>5.97</v>
      </c>
    </row>
    <row r="268" spans="1:16" x14ac:dyDescent="0.2">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_xlfn.XLOOKUP(Order_table[[#This Row],[Customer ID]],customers!$A$2:$A$1001,customers!$I$2:$I$1001,,0)</f>
        <v>No</v>
      </c>
      <c r="I268" s="2" t="str">
        <f>_xlfn.XLOOKUP(C268,customers!$A$2:$A$1001,customers!$G$2:$G$1001,,0)</f>
        <v>United Kingdom</v>
      </c>
      <c r="J268" s="2" t="str">
        <f t="shared" si="8"/>
        <v>Excelsa</v>
      </c>
      <c r="K268" t="str">
        <f>_xlfn.XLOOKUP(D268,products!$A$2:$A$49,products!$B$2:$B$49,,0)</f>
        <v>Exc</v>
      </c>
      <c r="L268" t="str">
        <f t="shared" si="9"/>
        <v>Dark</v>
      </c>
      <c r="M268" t="str">
        <f>_xlfn.XLOOKUP(D268,products!$A$2:$A$49,products!$C$2:$C$49,,0)</f>
        <v>D</v>
      </c>
      <c r="N268" s="4">
        <f>_xlfn.XLOOKUP(D268,products!$A$2:$A$49,products!$D$2:$D$49,,0)</f>
        <v>1</v>
      </c>
      <c r="O268" s="6">
        <f>_xlfn.XLOOKUP(D268,products!$A$2:$A$49,products!$E$2:$E$49,,0)</f>
        <v>12.15</v>
      </c>
      <c r="P268" s="6">
        <f>O268*E268</f>
        <v>24.3</v>
      </c>
    </row>
    <row r="269" spans="1:16" x14ac:dyDescent="0.2">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_xlfn.XLOOKUP(Order_table[[#This Row],[Customer ID]],customers!$A$2:$A$1001,customers!$I$2:$I$1001,,0)</f>
        <v>Yes</v>
      </c>
      <c r="I269" s="2" t="str">
        <f>_xlfn.XLOOKUP(C269,customers!$A$2:$A$1001,customers!$G$2:$G$1001,,0)</f>
        <v>United States</v>
      </c>
      <c r="J269" s="2" t="str">
        <f t="shared" si="8"/>
        <v>Excelsa</v>
      </c>
      <c r="K269" t="str">
        <f>_xlfn.XLOOKUP(D269,products!$A$2:$A$49,products!$B$2:$B$49,,0)</f>
        <v>Exc</v>
      </c>
      <c r="L269" t="str">
        <f t="shared" si="9"/>
        <v>Dark</v>
      </c>
      <c r="M269" t="str">
        <f>_xlfn.XLOOKUP(D269,products!$A$2:$A$49,products!$C$2:$C$49,,0)</f>
        <v>D</v>
      </c>
      <c r="N269" s="4">
        <f>_xlfn.XLOOKUP(D269,products!$A$2:$A$49,products!$D$2:$D$49,,0)</f>
        <v>0.2</v>
      </c>
      <c r="O269" s="6">
        <f>_xlfn.XLOOKUP(D269,products!$A$2:$A$49,products!$E$2:$E$49,,0)</f>
        <v>3.645</v>
      </c>
      <c r="P269" s="6">
        <f>O269*E269</f>
        <v>21.87</v>
      </c>
    </row>
    <row r="270" spans="1:16" x14ac:dyDescent="0.2">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_xlfn.XLOOKUP(Order_table[[#This Row],[Customer ID]],customers!$A$2:$A$1001,customers!$I$2:$I$1001,,0)</f>
        <v>Yes</v>
      </c>
      <c r="I270" s="2" t="str">
        <f>_xlfn.XLOOKUP(C270,customers!$A$2:$A$1001,customers!$G$2:$G$1001,,0)</f>
        <v>United States</v>
      </c>
      <c r="J270" s="2" t="str">
        <f t="shared" si="8"/>
        <v>Arabica</v>
      </c>
      <c r="K270" t="str">
        <f>_xlfn.XLOOKUP(D270,products!$A$2:$A$49,products!$B$2:$B$49,,0)</f>
        <v>Ara</v>
      </c>
      <c r="L270" t="str">
        <f t="shared" si="9"/>
        <v>Dark</v>
      </c>
      <c r="M270" t="str">
        <f>_xlfn.XLOOKUP(D270,products!$A$2:$A$49,products!$C$2:$C$49,,0)</f>
        <v>D</v>
      </c>
      <c r="N270" s="4">
        <f>_xlfn.XLOOKUP(D270,products!$A$2:$A$49,products!$D$2:$D$49,,0)</f>
        <v>1</v>
      </c>
      <c r="O270" s="6">
        <f>_xlfn.XLOOKUP(D270,products!$A$2:$A$49,products!$E$2:$E$49,,0)</f>
        <v>9.9499999999999993</v>
      </c>
      <c r="P270" s="6">
        <f>O270*E270</f>
        <v>19.899999999999999</v>
      </c>
    </row>
    <row r="271" spans="1:16" x14ac:dyDescent="0.2">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_xlfn.XLOOKUP(Order_table[[#This Row],[Customer ID]],customers!$A$2:$A$1001,customers!$I$2:$I$1001,,0)</f>
        <v>No</v>
      </c>
      <c r="I271" s="2" t="str">
        <f>_xlfn.XLOOKUP(C271,customers!$A$2:$A$1001,customers!$G$2:$G$1001,,0)</f>
        <v>United States</v>
      </c>
      <c r="J271" s="2" t="str">
        <f t="shared" si="8"/>
        <v>Arabica</v>
      </c>
      <c r="K271" t="str">
        <f>_xlfn.XLOOKUP(D271,products!$A$2:$A$49,products!$B$2:$B$49,,0)</f>
        <v>Ara</v>
      </c>
      <c r="L271" t="str">
        <f t="shared" si="9"/>
        <v>Dark</v>
      </c>
      <c r="M271" t="str">
        <f>_xlfn.XLOOKUP(D271,products!$A$2:$A$49,products!$C$2:$C$49,,0)</f>
        <v>D</v>
      </c>
      <c r="N271" s="4">
        <f>_xlfn.XLOOKUP(D271,products!$A$2:$A$49,products!$D$2:$D$49,,0)</f>
        <v>0.2</v>
      </c>
      <c r="O271" s="6">
        <f>_xlfn.XLOOKUP(D271,products!$A$2:$A$49,products!$E$2:$E$49,,0)</f>
        <v>2.9849999999999999</v>
      </c>
      <c r="P271" s="6">
        <f>O271*E271</f>
        <v>5.97</v>
      </c>
    </row>
    <row r="272" spans="1:16" x14ac:dyDescent="0.2">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_xlfn.XLOOKUP(Order_table[[#This Row],[Customer ID]],customers!$A$2:$A$1001,customers!$I$2:$I$1001,,0)</f>
        <v>Yes</v>
      </c>
      <c r="I272" s="2" t="str">
        <f>_xlfn.XLOOKUP(C272,customers!$A$2:$A$1001,customers!$G$2:$G$1001,,0)</f>
        <v>Ireland</v>
      </c>
      <c r="J272" s="2" t="str">
        <f t="shared" si="8"/>
        <v>Excelsa</v>
      </c>
      <c r="K272" t="str">
        <f>_xlfn.XLOOKUP(D272,products!$A$2:$A$49,products!$B$2:$B$49,,0)</f>
        <v>Exc</v>
      </c>
      <c r="L272" t="str">
        <f t="shared" si="9"/>
        <v>Dark</v>
      </c>
      <c r="M272" t="str">
        <f>_xlfn.XLOOKUP(D272,products!$A$2:$A$49,products!$C$2:$C$49,,0)</f>
        <v>D</v>
      </c>
      <c r="N272" s="4">
        <f>_xlfn.XLOOKUP(D272,products!$A$2:$A$49,products!$D$2:$D$49,,0)</f>
        <v>0.5</v>
      </c>
      <c r="O272" s="6">
        <f>_xlfn.XLOOKUP(D272,products!$A$2:$A$49,products!$E$2:$E$49,,0)</f>
        <v>7.29</v>
      </c>
      <c r="P272" s="6">
        <f>O272*E272</f>
        <v>7.29</v>
      </c>
    </row>
    <row r="273" spans="1:16" x14ac:dyDescent="0.2">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_xlfn.XLOOKUP(Order_table[[#This Row],[Customer ID]],customers!$A$2:$A$1001,customers!$I$2:$I$1001,,0)</f>
        <v>Yes</v>
      </c>
      <c r="I273" s="2" t="str">
        <f>_xlfn.XLOOKUP(C273,customers!$A$2:$A$1001,customers!$G$2:$G$1001,,0)</f>
        <v>United States</v>
      </c>
      <c r="J273" s="2" t="str">
        <f t="shared" si="8"/>
        <v>Arabica</v>
      </c>
      <c r="K273" t="str">
        <f>_xlfn.XLOOKUP(D273,products!$A$2:$A$49,products!$B$2:$B$49,,0)</f>
        <v>Ara</v>
      </c>
      <c r="L273" t="str">
        <f t="shared" si="9"/>
        <v>Dark</v>
      </c>
      <c r="M273" t="str">
        <f>_xlfn.XLOOKUP(D273,products!$A$2:$A$49,products!$C$2:$C$49,,0)</f>
        <v>D</v>
      </c>
      <c r="N273" s="4">
        <f>_xlfn.XLOOKUP(D273,products!$A$2:$A$49,products!$D$2:$D$49,,0)</f>
        <v>0.2</v>
      </c>
      <c r="O273" s="6">
        <f>_xlfn.XLOOKUP(D273,products!$A$2:$A$49,products!$E$2:$E$49,,0)</f>
        <v>2.9849999999999999</v>
      </c>
      <c r="P273" s="6">
        <f>O273*E273</f>
        <v>11.94</v>
      </c>
    </row>
    <row r="274" spans="1:16" x14ac:dyDescent="0.2">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_xlfn.XLOOKUP(Order_table[[#This Row],[Customer ID]],customers!$A$2:$A$1001,customers!$I$2:$I$1001,,0)</f>
        <v>Yes</v>
      </c>
      <c r="I274" s="2" t="str">
        <f>_xlfn.XLOOKUP(C274,customers!$A$2:$A$1001,customers!$G$2:$G$1001,,0)</f>
        <v>Ireland</v>
      </c>
      <c r="J274" s="2" t="str">
        <f t="shared" si="8"/>
        <v>Robusta</v>
      </c>
      <c r="K274" t="str">
        <f>_xlfn.XLOOKUP(D274,products!$A$2:$A$49,products!$B$2:$B$49,,0)</f>
        <v>Rob</v>
      </c>
      <c r="L274" t="str">
        <f t="shared" si="9"/>
        <v>Large</v>
      </c>
      <c r="M274" t="str">
        <f>_xlfn.XLOOKUP(D274,products!$A$2:$A$49,products!$C$2:$C$49,,0)</f>
        <v>L</v>
      </c>
      <c r="N274" s="4">
        <f>_xlfn.XLOOKUP(D274,products!$A$2:$A$49,products!$D$2:$D$49,,0)</f>
        <v>1</v>
      </c>
      <c r="O274" s="6">
        <f>_xlfn.XLOOKUP(D274,products!$A$2:$A$49,products!$E$2:$E$49,,0)</f>
        <v>11.95</v>
      </c>
      <c r="P274" s="6">
        <f>O274*E274</f>
        <v>71.699999999999989</v>
      </c>
    </row>
    <row r="275" spans="1:16" x14ac:dyDescent="0.2">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_xlfn.XLOOKUP(Order_table[[#This Row],[Customer ID]],customers!$A$2:$A$1001,customers!$I$2:$I$1001,,0)</f>
        <v>No</v>
      </c>
      <c r="I275" s="2" t="str">
        <f>_xlfn.XLOOKUP(C275,customers!$A$2:$A$1001,customers!$G$2:$G$1001,,0)</f>
        <v>United States</v>
      </c>
      <c r="J275" s="2" t="str">
        <f t="shared" si="8"/>
        <v>Arabica</v>
      </c>
      <c r="K275" t="str">
        <f>_xlfn.XLOOKUP(D275,products!$A$2:$A$49,products!$B$2:$B$49,,0)</f>
        <v>Ara</v>
      </c>
      <c r="L275" t="str">
        <f t="shared" si="9"/>
        <v>Large</v>
      </c>
      <c r="M275" t="str">
        <f>_xlfn.XLOOKUP(D275,products!$A$2:$A$49,products!$C$2:$C$49,,0)</f>
        <v>L</v>
      </c>
      <c r="N275" s="4">
        <f>_xlfn.XLOOKUP(D275,products!$A$2:$A$49,products!$D$2:$D$49,,0)</f>
        <v>0.2</v>
      </c>
      <c r="O275" s="6">
        <f>_xlfn.XLOOKUP(D275,products!$A$2:$A$49,products!$E$2:$E$49,,0)</f>
        <v>3.8849999999999998</v>
      </c>
      <c r="P275" s="6">
        <f>O275*E275</f>
        <v>7.77</v>
      </c>
    </row>
    <row r="276" spans="1:16" x14ac:dyDescent="0.2">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_xlfn.XLOOKUP(Order_table[[#This Row],[Customer ID]],customers!$A$2:$A$1001,customers!$I$2:$I$1001,,0)</f>
        <v>No</v>
      </c>
      <c r="I276" s="2" t="str">
        <f>_xlfn.XLOOKUP(C276,customers!$A$2:$A$1001,customers!$G$2:$G$1001,,0)</f>
        <v>United States</v>
      </c>
      <c r="J276" s="2" t="str">
        <f t="shared" si="8"/>
        <v>Arabica</v>
      </c>
      <c r="K276" t="str">
        <f>_xlfn.XLOOKUP(D276,products!$A$2:$A$49,products!$B$2:$B$49,,0)</f>
        <v>Ara</v>
      </c>
      <c r="L276" t="str">
        <f t="shared" si="9"/>
        <v>Medium</v>
      </c>
      <c r="M276" t="str">
        <f>_xlfn.XLOOKUP(D276,products!$A$2:$A$49,products!$C$2:$C$49,,0)</f>
        <v>M</v>
      </c>
      <c r="N276" s="4">
        <f>_xlfn.XLOOKUP(D276,products!$A$2:$A$49,products!$D$2:$D$49,,0)</f>
        <v>2.5</v>
      </c>
      <c r="O276" s="6">
        <f>_xlfn.XLOOKUP(D276,products!$A$2:$A$49,products!$E$2:$E$49,,0)</f>
        <v>25.874999999999996</v>
      </c>
      <c r="P276" s="6">
        <f>O276*E276</f>
        <v>25.874999999999996</v>
      </c>
    </row>
    <row r="277" spans="1:16" x14ac:dyDescent="0.2">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_xlfn.XLOOKUP(Order_table[[#This Row],[Customer ID]],customers!$A$2:$A$1001,customers!$I$2:$I$1001,,0)</f>
        <v>No</v>
      </c>
      <c r="I277" s="2" t="str">
        <f>_xlfn.XLOOKUP(C277,customers!$A$2:$A$1001,customers!$G$2:$G$1001,,0)</f>
        <v>United States</v>
      </c>
      <c r="J277" s="2" t="str">
        <f t="shared" si="8"/>
        <v>Excelsa</v>
      </c>
      <c r="K277" t="str">
        <f>_xlfn.XLOOKUP(D277,products!$A$2:$A$49,products!$B$2:$B$49,,0)</f>
        <v>Exc</v>
      </c>
      <c r="L277" t="str">
        <f t="shared" si="9"/>
        <v>Large</v>
      </c>
      <c r="M277" t="str">
        <f>_xlfn.XLOOKUP(D277,products!$A$2:$A$49,products!$C$2:$C$49,,0)</f>
        <v>L</v>
      </c>
      <c r="N277" s="4">
        <f>_xlfn.XLOOKUP(D277,products!$A$2:$A$49,products!$D$2:$D$49,,0)</f>
        <v>2.5</v>
      </c>
      <c r="O277" s="6">
        <f>_xlfn.XLOOKUP(D277,products!$A$2:$A$49,products!$E$2:$E$49,,0)</f>
        <v>34.154999999999994</v>
      </c>
      <c r="P277" s="6">
        <f>O277*E277</f>
        <v>204.92999999999995</v>
      </c>
    </row>
    <row r="278" spans="1:16" x14ac:dyDescent="0.2">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_xlfn.XLOOKUP(Order_table[[#This Row],[Customer ID]],customers!$A$2:$A$1001,customers!$I$2:$I$1001,,0)</f>
        <v>Yes</v>
      </c>
      <c r="I278" s="2" t="str">
        <f>_xlfn.XLOOKUP(C278,customers!$A$2:$A$1001,customers!$G$2:$G$1001,,0)</f>
        <v>Ireland</v>
      </c>
      <c r="J278" s="2" t="str">
        <f t="shared" si="8"/>
        <v>Robusta</v>
      </c>
      <c r="K278" t="str">
        <f>_xlfn.XLOOKUP(D278,products!$A$2:$A$49,products!$B$2:$B$49,,0)</f>
        <v>Rob</v>
      </c>
      <c r="L278" t="str">
        <f t="shared" si="9"/>
        <v>Large</v>
      </c>
      <c r="M278" t="str">
        <f>_xlfn.XLOOKUP(D278,products!$A$2:$A$49,products!$C$2:$C$49,,0)</f>
        <v>L</v>
      </c>
      <c r="N278" s="4">
        <f>_xlfn.XLOOKUP(D278,products!$A$2:$A$49,products!$D$2:$D$49,,0)</f>
        <v>2.5</v>
      </c>
      <c r="O278" s="6">
        <f>_xlfn.XLOOKUP(D278,products!$A$2:$A$49,products!$E$2:$E$49,,0)</f>
        <v>27.484999999999996</v>
      </c>
      <c r="P278" s="6">
        <f>O278*E278</f>
        <v>109.93999999999998</v>
      </c>
    </row>
    <row r="279" spans="1:16" x14ac:dyDescent="0.2">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_xlfn.XLOOKUP(Order_table[[#This Row],[Customer ID]],customers!$A$2:$A$1001,customers!$I$2:$I$1001,,0)</f>
        <v>No</v>
      </c>
      <c r="I279" s="2" t="str">
        <f>_xlfn.XLOOKUP(C279,customers!$A$2:$A$1001,customers!$G$2:$G$1001,,0)</f>
        <v>United States</v>
      </c>
      <c r="J279" s="2" t="str">
        <f t="shared" si="8"/>
        <v>Excelsa</v>
      </c>
      <c r="K279" t="str">
        <f>_xlfn.XLOOKUP(D279,products!$A$2:$A$49,products!$B$2:$B$49,,0)</f>
        <v>Exc</v>
      </c>
      <c r="L279" t="str">
        <f t="shared" si="9"/>
        <v>Large</v>
      </c>
      <c r="M279" t="str">
        <f>_xlfn.XLOOKUP(D279,products!$A$2:$A$49,products!$C$2:$C$49,,0)</f>
        <v>L</v>
      </c>
      <c r="N279" s="4">
        <f>_xlfn.XLOOKUP(D279,products!$A$2:$A$49,products!$D$2:$D$49,,0)</f>
        <v>1</v>
      </c>
      <c r="O279" s="6">
        <f>_xlfn.XLOOKUP(D279,products!$A$2:$A$49,products!$E$2:$E$49,,0)</f>
        <v>14.85</v>
      </c>
      <c r="P279" s="6">
        <f>O279*E279</f>
        <v>89.1</v>
      </c>
    </row>
    <row r="280" spans="1:16" x14ac:dyDescent="0.2">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_xlfn.XLOOKUP(Order_table[[#This Row],[Customer ID]],customers!$A$2:$A$1001,customers!$I$2:$I$1001,,0)</f>
        <v>Yes</v>
      </c>
      <c r="I280" s="2" t="str">
        <f>_xlfn.XLOOKUP(C280,customers!$A$2:$A$1001,customers!$G$2:$G$1001,,0)</f>
        <v>United States</v>
      </c>
      <c r="J280" s="2" t="str">
        <f t="shared" si="8"/>
        <v>Arabica</v>
      </c>
      <c r="K280" t="str">
        <f>_xlfn.XLOOKUP(D280,products!$A$2:$A$49,products!$B$2:$B$49,,0)</f>
        <v>Ara</v>
      </c>
      <c r="L280" t="str">
        <f t="shared" si="9"/>
        <v>Large</v>
      </c>
      <c r="M280" t="str">
        <f>_xlfn.XLOOKUP(D280,products!$A$2:$A$49,products!$C$2:$C$49,,0)</f>
        <v>L</v>
      </c>
      <c r="N280" s="4">
        <f>_xlfn.XLOOKUP(D280,products!$A$2:$A$49,products!$D$2:$D$49,,0)</f>
        <v>0.2</v>
      </c>
      <c r="O280" s="6">
        <f>_xlfn.XLOOKUP(D280,products!$A$2:$A$49,products!$E$2:$E$49,,0)</f>
        <v>3.8849999999999998</v>
      </c>
      <c r="P280" s="6">
        <f>O280*E280</f>
        <v>7.77</v>
      </c>
    </row>
    <row r="281" spans="1:16" x14ac:dyDescent="0.2">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_xlfn.XLOOKUP(Order_table[[#This Row],[Customer ID]],customers!$A$2:$A$1001,customers!$I$2:$I$1001,,0)</f>
        <v>Yes</v>
      </c>
      <c r="I281" s="2" t="str">
        <f>_xlfn.XLOOKUP(C281,customers!$A$2:$A$1001,customers!$G$2:$G$1001,,0)</f>
        <v>United States</v>
      </c>
      <c r="J281" s="2" t="str">
        <f t="shared" si="8"/>
        <v>Librica</v>
      </c>
      <c r="K281" t="str">
        <f>_xlfn.XLOOKUP(D281,products!$A$2:$A$49,products!$B$2:$B$49,,0)</f>
        <v>Lib</v>
      </c>
      <c r="L281" t="str">
        <f t="shared" si="9"/>
        <v>Medium</v>
      </c>
      <c r="M281" t="str">
        <f>_xlfn.XLOOKUP(D281,products!$A$2:$A$49,products!$C$2:$C$49,,0)</f>
        <v>M</v>
      </c>
      <c r="N281" s="4">
        <f>_xlfn.XLOOKUP(D281,products!$A$2:$A$49,products!$D$2:$D$49,,0)</f>
        <v>2.5</v>
      </c>
      <c r="O281" s="6">
        <f>_xlfn.XLOOKUP(D281,products!$A$2:$A$49,products!$E$2:$E$49,,0)</f>
        <v>33.464999999999996</v>
      </c>
      <c r="P281" s="6">
        <f>O281*E281</f>
        <v>33.464999999999996</v>
      </c>
    </row>
    <row r="282" spans="1:16" x14ac:dyDescent="0.2">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_xlfn.XLOOKUP(Order_table[[#This Row],[Customer ID]],customers!$A$2:$A$1001,customers!$I$2:$I$1001,,0)</f>
        <v>Yes</v>
      </c>
      <c r="I282" s="2" t="str">
        <f>_xlfn.XLOOKUP(C282,customers!$A$2:$A$1001,customers!$G$2:$G$1001,,0)</f>
        <v>United States</v>
      </c>
      <c r="J282" s="2" t="str">
        <f t="shared" si="8"/>
        <v>Excelsa</v>
      </c>
      <c r="K282" t="str">
        <f>_xlfn.XLOOKUP(D282,products!$A$2:$A$49,products!$B$2:$B$49,,0)</f>
        <v>Exc</v>
      </c>
      <c r="L282" t="str">
        <f t="shared" si="9"/>
        <v>Medium</v>
      </c>
      <c r="M282" t="str">
        <f>_xlfn.XLOOKUP(D282,products!$A$2:$A$49,products!$C$2:$C$49,,0)</f>
        <v>M</v>
      </c>
      <c r="N282" s="4">
        <f>_xlfn.XLOOKUP(D282,products!$A$2:$A$49,products!$D$2:$D$49,,0)</f>
        <v>0.5</v>
      </c>
      <c r="O282" s="6">
        <f>_xlfn.XLOOKUP(D282,products!$A$2:$A$49,products!$E$2:$E$49,,0)</f>
        <v>8.25</v>
      </c>
      <c r="P282" s="6">
        <f>O282*E282</f>
        <v>41.25</v>
      </c>
    </row>
    <row r="283" spans="1:16" x14ac:dyDescent="0.2">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_xlfn.XLOOKUP(Order_table[[#This Row],[Customer ID]],customers!$A$2:$A$1001,customers!$I$2:$I$1001,,0)</f>
        <v>Yes</v>
      </c>
      <c r="I283" s="2" t="str">
        <f>_xlfn.XLOOKUP(C283,customers!$A$2:$A$1001,customers!$G$2:$G$1001,,0)</f>
        <v>United States</v>
      </c>
      <c r="J283" s="2" t="str">
        <f t="shared" si="8"/>
        <v>Excelsa</v>
      </c>
      <c r="K283" t="str">
        <f>_xlfn.XLOOKUP(D283,products!$A$2:$A$49,products!$B$2:$B$49,,0)</f>
        <v>Exc</v>
      </c>
      <c r="L283" t="str">
        <f t="shared" si="9"/>
        <v>Large</v>
      </c>
      <c r="M283" t="str">
        <f>_xlfn.XLOOKUP(D283,products!$A$2:$A$49,products!$C$2:$C$49,,0)</f>
        <v>L</v>
      </c>
      <c r="N283" s="4">
        <f>_xlfn.XLOOKUP(D283,products!$A$2:$A$49,products!$D$2:$D$49,,0)</f>
        <v>1</v>
      </c>
      <c r="O283" s="6">
        <f>_xlfn.XLOOKUP(D283,products!$A$2:$A$49,products!$E$2:$E$49,,0)</f>
        <v>14.85</v>
      </c>
      <c r="P283" s="6">
        <f>O283*E283</f>
        <v>59.4</v>
      </c>
    </row>
    <row r="284" spans="1:16" x14ac:dyDescent="0.2">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_xlfn.XLOOKUP(Order_table[[#This Row],[Customer ID]],customers!$A$2:$A$1001,customers!$I$2:$I$1001,,0)</f>
        <v>No</v>
      </c>
      <c r="I284" s="2" t="str">
        <f>_xlfn.XLOOKUP(C284,customers!$A$2:$A$1001,customers!$G$2:$G$1001,,0)</f>
        <v>United Kingdom</v>
      </c>
      <c r="J284" s="2" t="str">
        <f t="shared" si="8"/>
        <v>Arabica</v>
      </c>
      <c r="K284" t="str">
        <f>_xlfn.XLOOKUP(D284,products!$A$2:$A$49,products!$B$2:$B$49,,0)</f>
        <v>Ara</v>
      </c>
      <c r="L284" t="str">
        <f t="shared" si="9"/>
        <v>Large</v>
      </c>
      <c r="M284" t="str">
        <f>_xlfn.XLOOKUP(D284,products!$A$2:$A$49,products!$C$2:$C$49,,0)</f>
        <v>L</v>
      </c>
      <c r="N284" s="4">
        <f>_xlfn.XLOOKUP(D284,products!$A$2:$A$49,products!$D$2:$D$49,,0)</f>
        <v>0.5</v>
      </c>
      <c r="O284" s="6">
        <f>_xlfn.XLOOKUP(D284,products!$A$2:$A$49,products!$E$2:$E$49,,0)</f>
        <v>7.77</v>
      </c>
      <c r="P284" s="6">
        <f>O284*E284</f>
        <v>7.77</v>
      </c>
    </row>
    <row r="285" spans="1:16" x14ac:dyDescent="0.2">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_xlfn.XLOOKUP(Order_table[[#This Row],[Customer ID]],customers!$A$2:$A$1001,customers!$I$2:$I$1001,,0)</f>
        <v>Yes</v>
      </c>
      <c r="I285" s="2" t="str">
        <f>_xlfn.XLOOKUP(C285,customers!$A$2:$A$1001,customers!$G$2:$G$1001,,0)</f>
        <v>United Kingdom</v>
      </c>
      <c r="J285" s="2" t="str">
        <f t="shared" si="8"/>
        <v>Robusta</v>
      </c>
      <c r="K285" t="str">
        <f>_xlfn.XLOOKUP(D285,products!$A$2:$A$49,products!$B$2:$B$49,,0)</f>
        <v>Rob</v>
      </c>
      <c r="L285" t="str">
        <f t="shared" si="9"/>
        <v>Dark</v>
      </c>
      <c r="M285" t="str">
        <f>_xlfn.XLOOKUP(D285,products!$A$2:$A$49,products!$C$2:$C$49,,0)</f>
        <v>D</v>
      </c>
      <c r="N285" s="4">
        <f>_xlfn.XLOOKUP(D285,products!$A$2:$A$49,products!$D$2:$D$49,,0)</f>
        <v>0.5</v>
      </c>
      <c r="O285" s="6">
        <f>_xlfn.XLOOKUP(D285,products!$A$2:$A$49,products!$E$2:$E$49,,0)</f>
        <v>5.3699999999999992</v>
      </c>
      <c r="P285" s="6">
        <f>O285*E285</f>
        <v>5.3699999999999992</v>
      </c>
    </row>
    <row r="286" spans="1:16" x14ac:dyDescent="0.2">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_xlfn.XLOOKUP(Order_table[[#This Row],[Customer ID]],customers!$A$2:$A$1001,customers!$I$2:$I$1001,,0)</f>
        <v>No</v>
      </c>
      <c r="I286" s="2" t="str">
        <f>_xlfn.XLOOKUP(C286,customers!$A$2:$A$1001,customers!$G$2:$G$1001,,0)</f>
        <v>United States</v>
      </c>
      <c r="J286" s="2" t="str">
        <f t="shared" si="8"/>
        <v>Excelsa</v>
      </c>
      <c r="K286" t="str">
        <f>_xlfn.XLOOKUP(D286,products!$A$2:$A$49,products!$B$2:$B$49,,0)</f>
        <v>Exc</v>
      </c>
      <c r="L286" t="str">
        <f t="shared" si="9"/>
        <v>Medium</v>
      </c>
      <c r="M286" t="str">
        <f>_xlfn.XLOOKUP(D286,products!$A$2:$A$49,products!$C$2:$C$49,,0)</f>
        <v>M</v>
      </c>
      <c r="N286" s="4">
        <f>_xlfn.XLOOKUP(D286,products!$A$2:$A$49,products!$D$2:$D$49,,0)</f>
        <v>2.5</v>
      </c>
      <c r="O286" s="6">
        <f>_xlfn.XLOOKUP(D286,products!$A$2:$A$49,products!$E$2:$E$49,,0)</f>
        <v>31.624999999999996</v>
      </c>
      <c r="P286" s="6">
        <f>O286*E286</f>
        <v>94.874999999999986</v>
      </c>
    </row>
    <row r="287" spans="1:16" x14ac:dyDescent="0.2">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_xlfn.XLOOKUP(Order_table[[#This Row],[Customer ID]],customers!$A$2:$A$1001,customers!$I$2:$I$1001,,0)</f>
        <v>No</v>
      </c>
      <c r="I287" s="2" t="str">
        <f>_xlfn.XLOOKUP(C287,customers!$A$2:$A$1001,customers!$G$2:$G$1001,,0)</f>
        <v>United States</v>
      </c>
      <c r="J287" s="2" t="str">
        <f t="shared" si="8"/>
        <v>Librica</v>
      </c>
      <c r="K287" t="str">
        <f>_xlfn.XLOOKUP(D287,products!$A$2:$A$49,products!$B$2:$B$49,,0)</f>
        <v>Lib</v>
      </c>
      <c r="L287" t="str">
        <f t="shared" si="9"/>
        <v>Large</v>
      </c>
      <c r="M287" t="str">
        <f>_xlfn.XLOOKUP(D287,products!$A$2:$A$49,products!$C$2:$C$49,,0)</f>
        <v>L</v>
      </c>
      <c r="N287" s="4">
        <f>_xlfn.XLOOKUP(D287,products!$A$2:$A$49,products!$D$2:$D$49,,0)</f>
        <v>2.5</v>
      </c>
      <c r="O287" s="6">
        <f>_xlfn.XLOOKUP(D287,products!$A$2:$A$49,products!$E$2:$E$49,,0)</f>
        <v>36.454999999999998</v>
      </c>
      <c r="P287" s="6">
        <f>O287*E287</f>
        <v>36.454999999999998</v>
      </c>
    </row>
    <row r="288" spans="1:16" x14ac:dyDescent="0.2">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_xlfn.XLOOKUP(Order_table[[#This Row],[Customer ID]],customers!$A$2:$A$1001,customers!$I$2:$I$1001,,0)</f>
        <v>Yes</v>
      </c>
      <c r="I288" s="2" t="str">
        <f>_xlfn.XLOOKUP(C288,customers!$A$2:$A$1001,customers!$G$2:$G$1001,,0)</f>
        <v>United States</v>
      </c>
      <c r="J288" s="2" t="str">
        <f t="shared" si="8"/>
        <v>Arabica</v>
      </c>
      <c r="K288" t="str">
        <f>_xlfn.XLOOKUP(D288,products!$A$2:$A$49,products!$B$2:$B$49,,0)</f>
        <v>Ara</v>
      </c>
      <c r="L288" t="str">
        <f t="shared" si="9"/>
        <v>Medium</v>
      </c>
      <c r="M288" t="str">
        <f>_xlfn.XLOOKUP(D288,products!$A$2:$A$49,products!$C$2:$C$49,,0)</f>
        <v>M</v>
      </c>
      <c r="N288" s="4">
        <f>_xlfn.XLOOKUP(D288,products!$A$2:$A$49,products!$D$2:$D$49,,0)</f>
        <v>0.2</v>
      </c>
      <c r="O288" s="6">
        <f>_xlfn.XLOOKUP(D288,products!$A$2:$A$49,products!$E$2:$E$49,,0)</f>
        <v>3.375</v>
      </c>
      <c r="P288" s="6">
        <f>O288*E288</f>
        <v>13.5</v>
      </c>
    </row>
    <row r="289" spans="1:16" x14ac:dyDescent="0.2">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_xlfn.XLOOKUP(Order_table[[#This Row],[Customer ID]],customers!$A$2:$A$1001,customers!$I$2:$I$1001,,0)</f>
        <v>No</v>
      </c>
      <c r="I289" s="2" t="str">
        <f>_xlfn.XLOOKUP(C289,customers!$A$2:$A$1001,customers!$G$2:$G$1001,,0)</f>
        <v>United States</v>
      </c>
      <c r="J289" s="2" t="str">
        <f t="shared" si="8"/>
        <v>Robusta</v>
      </c>
      <c r="K289" t="str">
        <f>_xlfn.XLOOKUP(D289,products!$A$2:$A$49,products!$B$2:$B$49,,0)</f>
        <v>Rob</v>
      </c>
      <c r="L289" t="str">
        <f t="shared" si="9"/>
        <v>Large</v>
      </c>
      <c r="M289" t="str">
        <f>_xlfn.XLOOKUP(D289,products!$A$2:$A$49,products!$C$2:$C$49,,0)</f>
        <v>L</v>
      </c>
      <c r="N289" s="4">
        <f>_xlfn.XLOOKUP(D289,products!$A$2:$A$49,products!$D$2:$D$49,,0)</f>
        <v>0.2</v>
      </c>
      <c r="O289" s="6">
        <f>_xlfn.XLOOKUP(D289,products!$A$2:$A$49,products!$E$2:$E$49,,0)</f>
        <v>3.5849999999999995</v>
      </c>
      <c r="P289" s="6">
        <f>O289*E289</f>
        <v>14.339999999999998</v>
      </c>
    </row>
    <row r="290" spans="1:16" x14ac:dyDescent="0.2">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_xlfn.XLOOKUP(Order_table[[#This Row],[Customer ID]],customers!$A$2:$A$1001,customers!$I$2:$I$1001,,0)</f>
        <v>Yes</v>
      </c>
      <c r="I290" s="2" t="str">
        <f>_xlfn.XLOOKUP(C290,customers!$A$2:$A$1001,customers!$G$2:$G$1001,,0)</f>
        <v>Ireland</v>
      </c>
      <c r="J290" s="2" t="str">
        <f t="shared" si="8"/>
        <v>Excelsa</v>
      </c>
      <c r="K290" t="str">
        <f>_xlfn.XLOOKUP(D290,products!$A$2:$A$49,products!$B$2:$B$49,,0)</f>
        <v>Exc</v>
      </c>
      <c r="L290" t="str">
        <f t="shared" si="9"/>
        <v>Medium</v>
      </c>
      <c r="M290" t="str">
        <f>_xlfn.XLOOKUP(D290,products!$A$2:$A$49,products!$C$2:$C$49,,0)</f>
        <v>M</v>
      </c>
      <c r="N290" s="4">
        <f>_xlfn.XLOOKUP(D290,products!$A$2:$A$49,products!$D$2:$D$49,,0)</f>
        <v>0.5</v>
      </c>
      <c r="O290" s="6">
        <f>_xlfn.XLOOKUP(D290,products!$A$2:$A$49,products!$E$2:$E$49,,0)</f>
        <v>8.25</v>
      </c>
      <c r="P290" s="6">
        <f>O290*E290</f>
        <v>8.25</v>
      </c>
    </row>
    <row r="291" spans="1:16" x14ac:dyDescent="0.2">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_xlfn.XLOOKUP(Order_table[[#This Row],[Customer ID]],customers!$A$2:$A$1001,customers!$I$2:$I$1001,,0)</f>
        <v>Yes</v>
      </c>
      <c r="I291" s="2" t="str">
        <f>_xlfn.XLOOKUP(C291,customers!$A$2:$A$1001,customers!$G$2:$G$1001,,0)</f>
        <v>United States</v>
      </c>
      <c r="J291" s="2" t="str">
        <f t="shared" si="8"/>
        <v>Robusta</v>
      </c>
      <c r="K291" t="str">
        <f>_xlfn.XLOOKUP(D291,products!$A$2:$A$49,products!$B$2:$B$49,,0)</f>
        <v>Rob</v>
      </c>
      <c r="L291" t="str">
        <f t="shared" si="9"/>
        <v>Dark</v>
      </c>
      <c r="M291" t="str">
        <f>_xlfn.XLOOKUP(D291,products!$A$2:$A$49,products!$C$2:$C$49,,0)</f>
        <v>D</v>
      </c>
      <c r="N291" s="4">
        <f>_xlfn.XLOOKUP(D291,products!$A$2:$A$49,products!$D$2:$D$49,,0)</f>
        <v>0.2</v>
      </c>
      <c r="O291" s="6">
        <f>_xlfn.XLOOKUP(D291,products!$A$2:$A$49,products!$E$2:$E$49,,0)</f>
        <v>2.6849999999999996</v>
      </c>
      <c r="P291" s="6">
        <f>O291*E291</f>
        <v>13.424999999999997</v>
      </c>
    </row>
    <row r="292" spans="1:16" x14ac:dyDescent="0.2">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_xlfn.XLOOKUP(Order_table[[#This Row],[Customer ID]],customers!$A$2:$A$1001,customers!$I$2:$I$1001,,0)</f>
        <v>No</v>
      </c>
      <c r="I292" s="2" t="str">
        <f>_xlfn.XLOOKUP(C292,customers!$A$2:$A$1001,customers!$G$2:$G$1001,,0)</f>
        <v>United States</v>
      </c>
      <c r="J292" s="2" t="str">
        <f t="shared" si="8"/>
        <v>Arabica</v>
      </c>
      <c r="K292" t="str">
        <f>_xlfn.XLOOKUP(D292,products!$A$2:$A$49,products!$B$2:$B$49,,0)</f>
        <v>Ara</v>
      </c>
      <c r="L292" t="str">
        <f t="shared" si="9"/>
        <v>Dark</v>
      </c>
      <c r="M292" t="str">
        <f>_xlfn.XLOOKUP(D292,products!$A$2:$A$49,products!$C$2:$C$49,,0)</f>
        <v>D</v>
      </c>
      <c r="N292" s="4">
        <f>_xlfn.XLOOKUP(D292,products!$A$2:$A$49,products!$D$2:$D$49,,0)</f>
        <v>1</v>
      </c>
      <c r="O292" s="6">
        <f>_xlfn.XLOOKUP(D292,products!$A$2:$A$49,products!$E$2:$E$49,,0)</f>
        <v>9.9499999999999993</v>
      </c>
      <c r="P292" s="6">
        <f>O292*E292</f>
        <v>49.75</v>
      </c>
    </row>
    <row r="293" spans="1:16" x14ac:dyDescent="0.2">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_xlfn.XLOOKUP(Order_table[[#This Row],[Customer ID]],customers!$A$2:$A$1001,customers!$I$2:$I$1001,,0)</f>
        <v>No</v>
      </c>
      <c r="I293" s="2" t="str">
        <f>_xlfn.XLOOKUP(C293,customers!$A$2:$A$1001,customers!$G$2:$G$1001,,0)</f>
        <v>Ireland</v>
      </c>
      <c r="J293" s="2" t="str">
        <f t="shared" si="8"/>
        <v>Excelsa</v>
      </c>
      <c r="K293" t="str">
        <f>_xlfn.XLOOKUP(D293,products!$A$2:$A$49,products!$B$2:$B$49,,0)</f>
        <v>Exc</v>
      </c>
      <c r="L293" t="str">
        <f t="shared" si="9"/>
        <v>Medium</v>
      </c>
      <c r="M293" t="str">
        <f>_xlfn.XLOOKUP(D293,products!$A$2:$A$49,products!$C$2:$C$49,,0)</f>
        <v>M</v>
      </c>
      <c r="N293" s="4">
        <f>_xlfn.XLOOKUP(D293,products!$A$2:$A$49,products!$D$2:$D$49,,0)</f>
        <v>0.5</v>
      </c>
      <c r="O293" s="6">
        <f>_xlfn.XLOOKUP(D293,products!$A$2:$A$49,products!$E$2:$E$49,,0)</f>
        <v>8.25</v>
      </c>
      <c r="P293" s="6">
        <f>O293*E293</f>
        <v>16.5</v>
      </c>
    </row>
    <row r="294" spans="1:16" x14ac:dyDescent="0.2">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_xlfn.XLOOKUP(Order_table[[#This Row],[Customer ID]],customers!$A$2:$A$1001,customers!$I$2:$I$1001,,0)</f>
        <v>No</v>
      </c>
      <c r="I294" s="2" t="str">
        <f>_xlfn.XLOOKUP(C294,customers!$A$2:$A$1001,customers!$G$2:$G$1001,,0)</f>
        <v>United States</v>
      </c>
      <c r="J294" s="2" t="str">
        <f t="shared" si="8"/>
        <v>Arabica</v>
      </c>
      <c r="K294" t="str">
        <f>_xlfn.XLOOKUP(D294,products!$A$2:$A$49,products!$B$2:$B$49,,0)</f>
        <v>Ara</v>
      </c>
      <c r="L294" t="str">
        <f t="shared" si="9"/>
        <v>Dark</v>
      </c>
      <c r="M294" t="str">
        <f>_xlfn.XLOOKUP(D294,products!$A$2:$A$49,products!$C$2:$C$49,,0)</f>
        <v>D</v>
      </c>
      <c r="N294" s="4">
        <f>_xlfn.XLOOKUP(D294,products!$A$2:$A$49,products!$D$2:$D$49,,0)</f>
        <v>0.5</v>
      </c>
      <c r="O294" s="6">
        <f>_xlfn.XLOOKUP(D294,products!$A$2:$A$49,products!$E$2:$E$49,,0)</f>
        <v>5.97</v>
      </c>
      <c r="P294" s="6">
        <f>O294*E294</f>
        <v>17.91</v>
      </c>
    </row>
    <row r="295" spans="1:16" x14ac:dyDescent="0.2">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_xlfn.XLOOKUP(Order_table[[#This Row],[Customer ID]],customers!$A$2:$A$1001,customers!$I$2:$I$1001,,0)</f>
        <v>No</v>
      </c>
      <c r="I295" s="2" t="str">
        <f>_xlfn.XLOOKUP(C295,customers!$A$2:$A$1001,customers!$G$2:$G$1001,,0)</f>
        <v>United States</v>
      </c>
      <c r="J295" s="2" t="str">
        <f t="shared" si="8"/>
        <v>Arabica</v>
      </c>
      <c r="K295" t="str">
        <f>_xlfn.XLOOKUP(D295,products!$A$2:$A$49,products!$B$2:$B$49,,0)</f>
        <v>Ara</v>
      </c>
      <c r="L295" t="str">
        <f t="shared" si="9"/>
        <v>Dark</v>
      </c>
      <c r="M295" t="str">
        <f>_xlfn.XLOOKUP(D295,products!$A$2:$A$49,products!$C$2:$C$49,,0)</f>
        <v>D</v>
      </c>
      <c r="N295" s="4">
        <f>_xlfn.XLOOKUP(D295,products!$A$2:$A$49,products!$D$2:$D$49,,0)</f>
        <v>0.5</v>
      </c>
      <c r="O295" s="6">
        <f>_xlfn.XLOOKUP(D295,products!$A$2:$A$49,products!$E$2:$E$49,,0)</f>
        <v>5.97</v>
      </c>
      <c r="P295" s="6">
        <f>O295*E295</f>
        <v>29.849999999999998</v>
      </c>
    </row>
    <row r="296" spans="1:16" x14ac:dyDescent="0.2">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_xlfn.XLOOKUP(Order_table[[#This Row],[Customer ID]],customers!$A$2:$A$1001,customers!$I$2:$I$1001,,0)</f>
        <v>No</v>
      </c>
      <c r="I296" s="2" t="str">
        <f>_xlfn.XLOOKUP(C296,customers!$A$2:$A$1001,customers!$G$2:$G$1001,,0)</f>
        <v>United States</v>
      </c>
      <c r="J296" s="2" t="str">
        <f t="shared" si="8"/>
        <v>Excelsa</v>
      </c>
      <c r="K296" t="str">
        <f>_xlfn.XLOOKUP(D296,products!$A$2:$A$49,products!$B$2:$B$49,,0)</f>
        <v>Exc</v>
      </c>
      <c r="L296" t="str">
        <f t="shared" si="9"/>
        <v>Large</v>
      </c>
      <c r="M296" t="str">
        <f>_xlfn.XLOOKUP(D296,products!$A$2:$A$49,products!$C$2:$C$49,,0)</f>
        <v>L</v>
      </c>
      <c r="N296" s="4">
        <f>_xlfn.XLOOKUP(D296,products!$A$2:$A$49,products!$D$2:$D$49,,0)</f>
        <v>1</v>
      </c>
      <c r="O296" s="6">
        <f>_xlfn.XLOOKUP(D296,products!$A$2:$A$49,products!$E$2:$E$49,,0)</f>
        <v>14.85</v>
      </c>
      <c r="P296" s="6">
        <f>O296*E296</f>
        <v>44.55</v>
      </c>
    </row>
    <row r="297" spans="1:16" x14ac:dyDescent="0.2">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_xlfn.XLOOKUP(Order_table[[#This Row],[Customer ID]],customers!$A$2:$A$1001,customers!$I$2:$I$1001,,0)</f>
        <v>No</v>
      </c>
      <c r="I297" s="2" t="str">
        <f>_xlfn.XLOOKUP(C297,customers!$A$2:$A$1001,customers!$G$2:$G$1001,,0)</f>
        <v>United States</v>
      </c>
      <c r="J297" s="2" t="str">
        <f t="shared" si="8"/>
        <v>Excelsa</v>
      </c>
      <c r="K297" t="str">
        <f>_xlfn.XLOOKUP(D297,products!$A$2:$A$49,products!$B$2:$B$49,,0)</f>
        <v>Exc</v>
      </c>
      <c r="L297" t="str">
        <f t="shared" si="9"/>
        <v>Medium</v>
      </c>
      <c r="M297" t="str">
        <f>_xlfn.XLOOKUP(D297,products!$A$2:$A$49,products!$C$2:$C$49,,0)</f>
        <v>M</v>
      </c>
      <c r="N297" s="4">
        <f>_xlfn.XLOOKUP(D297,products!$A$2:$A$49,products!$D$2:$D$49,,0)</f>
        <v>1</v>
      </c>
      <c r="O297" s="6">
        <f>_xlfn.XLOOKUP(D297,products!$A$2:$A$49,products!$E$2:$E$49,,0)</f>
        <v>13.75</v>
      </c>
      <c r="P297" s="6">
        <f>O297*E297</f>
        <v>27.5</v>
      </c>
    </row>
    <row r="298" spans="1:16" x14ac:dyDescent="0.2">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_xlfn.XLOOKUP(Order_table[[#This Row],[Customer ID]],customers!$A$2:$A$1001,customers!$I$2:$I$1001,,0)</f>
        <v>Yes</v>
      </c>
      <c r="I298" s="2" t="str">
        <f>_xlfn.XLOOKUP(C298,customers!$A$2:$A$1001,customers!$G$2:$G$1001,,0)</f>
        <v>United States</v>
      </c>
      <c r="J298" s="2" t="str">
        <f t="shared" si="8"/>
        <v>Robusta</v>
      </c>
      <c r="K298" t="str">
        <f>_xlfn.XLOOKUP(D298,products!$A$2:$A$49,products!$B$2:$B$49,,0)</f>
        <v>Rob</v>
      </c>
      <c r="L298" t="str">
        <f t="shared" si="9"/>
        <v>Medium</v>
      </c>
      <c r="M298" t="str">
        <f>_xlfn.XLOOKUP(D298,products!$A$2:$A$49,products!$C$2:$C$49,,0)</f>
        <v>M</v>
      </c>
      <c r="N298" s="4">
        <f>_xlfn.XLOOKUP(D298,products!$A$2:$A$49,products!$D$2:$D$49,,0)</f>
        <v>0.5</v>
      </c>
      <c r="O298" s="6">
        <f>_xlfn.XLOOKUP(D298,products!$A$2:$A$49,products!$E$2:$E$49,,0)</f>
        <v>5.97</v>
      </c>
      <c r="P298" s="6">
        <f>O298*E298</f>
        <v>35.82</v>
      </c>
    </row>
    <row r="299" spans="1:16" x14ac:dyDescent="0.2">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_xlfn.XLOOKUP(Order_table[[#This Row],[Customer ID]],customers!$A$2:$A$1001,customers!$I$2:$I$1001,,0)</f>
        <v>Yes</v>
      </c>
      <c r="I299" s="2" t="str">
        <f>_xlfn.XLOOKUP(C299,customers!$A$2:$A$1001,customers!$G$2:$G$1001,,0)</f>
        <v>United States</v>
      </c>
      <c r="J299" s="2" t="str">
        <f t="shared" si="8"/>
        <v>Robusta</v>
      </c>
      <c r="K299" t="str">
        <f>_xlfn.XLOOKUP(D299,products!$A$2:$A$49,products!$B$2:$B$49,,0)</f>
        <v>Rob</v>
      </c>
      <c r="L299" t="str">
        <f t="shared" si="9"/>
        <v>Dark</v>
      </c>
      <c r="M299" t="str">
        <f>_xlfn.XLOOKUP(D299,products!$A$2:$A$49,products!$C$2:$C$49,,0)</f>
        <v>D</v>
      </c>
      <c r="N299" s="4">
        <f>_xlfn.XLOOKUP(D299,products!$A$2:$A$49,products!$D$2:$D$49,,0)</f>
        <v>0.5</v>
      </c>
      <c r="O299" s="6">
        <f>_xlfn.XLOOKUP(D299,products!$A$2:$A$49,products!$E$2:$E$49,,0)</f>
        <v>5.3699999999999992</v>
      </c>
      <c r="P299" s="6">
        <f>O299*E299</f>
        <v>16.11</v>
      </c>
    </row>
    <row r="300" spans="1:16" x14ac:dyDescent="0.2">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_xlfn.XLOOKUP(Order_table[[#This Row],[Customer ID]],customers!$A$2:$A$1001,customers!$I$2:$I$1001,,0)</f>
        <v>Yes</v>
      </c>
      <c r="I300" s="2" t="str">
        <f>_xlfn.XLOOKUP(C300,customers!$A$2:$A$1001,customers!$G$2:$G$1001,,0)</f>
        <v>United States</v>
      </c>
      <c r="J300" s="2" t="str">
        <f t="shared" si="8"/>
        <v>Excelsa</v>
      </c>
      <c r="K300" t="str">
        <f>_xlfn.XLOOKUP(D300,products!$A$2:$A$49,products!$B$2:$B$49,,0)</f>
        <v>Exc</v>
      </c>
      <c r="L300" t="str">
        <f t="shared" si="9"/>
        <v>Large</v>
      </c>
      <c r="M300" t="str">
        <f>_xlfn.XLOOKUP(D300,products!$A$2:$A$49,products!$C$2:$C$49,,0)</f>
        <v>L</v>
      </c>
      <c r="N300" s="4">
        <f>_xlfn.XLOOKUP(D300,products!$A$2:$A$49,products!$D$2:$D$49,,0)</f>
        <v>0.2</v>
      </c>
      <c r="O300" s="6">
        <f>_xlfn.XLOOKUP(D300,products!$A$2:$A$49,products!$E$2:$E$49,,0)</f>
        <v>4.4550000000000001</v>
      </c>
      <c r="P300" s="6">
        <f>O300*E300</f>
        <v>26.73</v>
      </c>
    </row>
    <row r="301" spans="1:16" x14ac:dyDescent="0.2">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_xlfn.XLOOKUP(Order_table[[#This Row],[Customer ID]],customers!$A$2:$A$1001,customers!$I$2:$I$1001,,0)</f>
        <v>Yes</v>
      </c>
      <c r="I301" s="2" t="str">
        <f>_xlfn.XLOOKUP(C301,customers!$A$2:$A$1001,customers!$G$2:$G$1001,,0)</f>
        <v>United States</v>
      </c>
      <c r="J301" s="2" t="str">
        <f t="shared" si="8"/>
        <v>Excelsa</v>
      </c>
      <c r="K301" t="str">
        <f>_xlfn.XLOOKUP(D301,products!$A$2:$A$49,products!$B$2:$B$49,,0)</f>
        <v>Exc</v>
      </c>
      <c r="L301" t="str">
        <f t="shared" si="9"/>
        <v>Large</v>
      </c>
      <c r="M301" t="str">
        <f>_xlfn.XLOOKUP(D301,products!$A$2:$A$49,products!$C$2:$C$49,,0)</f>
        <v>L</v>
      </c>
      <c r="N301" s="4">
        <f>_xlfn.XLOOKUP(D301,products!$A$2:$A$49,products!$D$2:$D$49,,0)</f>
        <v>2.5</v>
      </c>
      <c r="O301" s="6">
        <f>_xlfn.XLOOKUP(D301,products!$A$2:$A$49,products!$E$2:$E$49,,0)</f>
        <v>34.154999999999994</v>
      </c>
      <c r="P301" s="6">
        <f>O301*E301</f>
        <v>204.92999999999995</v>
      </c>
    </row>
    <row r="302" spans="1:16" x14ac:dyDescent="0.2">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_xlfn.XLOOKUP(Order_table[[#This Row],[Customer ID]],customers!$A$2:$A$1001,customers!$I$2:$I$1001,,0)</f>
        <v>Yes</v>
      </c>
      <c r="I302" s="2" t="str">
        <f>_xlfn.XLOOKUP(C302,customers!$A$2:$A$1001,customers!$G$2:$G$1001,,0)</f>
        <v>United States</v>
      </c>
      <c r="J302" s="2" t="str">
        <f t="shared" si="8"/>
        <v>Arabica</v>
      </c>
      <c r="K302" t="str">
        <f>_xlfn.XLOOKUP(D302,products!$A$2:$A$49,products!$B$2:$B$49,,0)</f>
        <v>Ara</v>
      </c>
      <c r="L302" t="str">
        <f t="shared" si="9"/>
        <v>Large</v>
      </c>
      <c r="M302" t="str">
        <f>_xlfn.XLOOKUP(D302,products!$A$2:$A$49,products!$C$2:$C$49,,0)</f>
        <v>L</v>
      </c>
      <c r="N302" s="4">
        <f>_xlfn.XLOOKUP(D302,products!$A$2:$A$49,products!$D$2:$D$49,,0)</f>
        <v>1</v>
      </c>
      <c r="O302" s="6">
        <f>_xlfn.XLOOKUP(D302,products!$A$2:$A$49,products!$E$2:$E$49,,0)</f>
        <v>12.95</v>
      </c>
      <c r="P302" s="6">
        <f>O302*E302</f>
        <v>38.849999999999994</v>
      </c>
    </row>
    <row r="303" spans="1:16" x14ac:dyDescent="0.2">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_xlfn.XLOOKUP(Order_table[[#This Row],[Customer ID]],customers!$A$2:$A$1001,customers!$I$2:$I$1001,,0)</f>
        <v>Yes</v>
      </c>
      <c r="I303" s="2" t="str">
        <f>_xlfn.XLOOKUP(C303,customers!$A$2:$A$1001,customers!$G$2:$G$1001,,0)</f>
        <v>United States</v>
      </c>
      <c r="J303" s="2" t="str">
        <f t="shared" si="8"/>
        <v>Librica</v>
      </c>
      <c r="K303" t="str">
        <f>_xlfn.XLOOKUP(D303,products!$A$2:$A$49,products!$B$2:$B$49,,0)</f>
        <v>Lib</v>
      </c>
      <c r="L303" t="str">
        <f t="shared" si="9"/>
        <v>Dark</v>
      </c>
      <c r="M303" t="str">
        <f>_xlfn.XLOOKUP(D303,products!$A$2:$A$49,products!$C$2:$C$49,,0)</f>
        <v>D</v>
      </c>
      <c r="N303" s="4">
        <f>_xlfn.XLOOKUP(D303,products!$A$2:$A$49,products!$D$2:$D$49,,0)</f>
        <v>0.2</v>
      </c>
      <c r="O303" s="6">
        <f>_xlfn.XLOOKUP(D303,products!$A$2:$A$49,products!$E$2:$E$49,,0)</f>
        <v>3.8849999999999998</v>
      </c>
      <c r="P303" s="6">
        <f>O303*E303</f>
        <v>15.54</v>
      </c>
    </row>
    <row r="304" spans="1:16" x14ac:dyDescent="0.2">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_xlfn.XLOOKUP(Order_table[[#This Row],[Customer ID]],customers!$A$2:$A$1001,customers!$I$2:$I$1001,,0)</f>
        <v>No</v>
      </c>
      <c r="I304" s="2" t="str">
        <f>_xlfn.XLOOKUP(C304,customers!$A$2:$A$1001,customers!$G$2:$G$1001,,0)</f>
        <v>United States</v>
      </c>
      <c r="J304" s="2" t="str">
        <f t="shared" si="8"/>
        <v>Arabica</v>
      </c>
      <c r="K304" t="str">
        <f>_xlfn.XLOOKUP(D304,products!$A$2:$A$49,products!$B$2:$B$49,,0)</f>
        <v>Ara</v>
      </c>
      <c r="L304" t="str">
        <f t="shared" si="9"/>
        <v>Medium</v>
      </c>
      <c r="M304" t="str">
        <f>_xlfn.XLOOKUP(D304,products!$A$2:$A$49,products!$C$2:$C$49,,0)</f>
        <v>M</v>
      </c>
      <c r="N304" s="4">
        <f>_xlfn.XLOOKUP(D304,products!$A$2:$A$49,products!$D$2:$D$49,,0)</f>
        <v>0.5</v>
      </c>
      <c r="O304" s="6">
        <f>_xlfn.XLOOKUP(D304,products!$A$2:$A$49,products!$E$2:$E$49,,0)</f>
        <v>6.75</v>
      </c>
      <c r="P304" s="6">
        <f>O304*E304</f>
        <v>6.75</v>
      </c>
    </row>
    <row r="305" spans="1:16" x14ac:dyDescent="0.2">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_xlfn.XLOOKUP(Order_table[[#This Row],[Customer ID]],customers!$A$2:$A$1001,customers!$I$2:$I$1001,,0)</f>
        <v>Yes</v>
      </c>
      <c r="I305" s="2" t="str">
        <f>_xlfn.XLOOKUP(C305,customers!$A$2:$A$1001,customers!$G$2:$G$1001,,0)</f>
        <v>United States</v>
      </c>
      <c r="J305" s="2" t="str">
        <f t="shared" si="8"/>
        <v>Excelsa</v>
      </c>
      <c r="K305" t="str">
        <f>_xlfn.XLOOKUP(D305,products!$A$2:$A$49,products!$B$2:$B$49,,0)</f>
        <v>Exc</v>
      </c>
      <c r="L305" t="str">
        <f t="shared" si="9"/>
        <v>Dark</v>
      </c>
      <c r="M305" t="str">
        <f>_xlfn.XLOOKUP(D305,products!$A$2:$A$49,products!$C$2:$C$49,,0)</f>
        <v>D</v>
      </c>
      <c r="N305" s="4">
        <f>_xlfn.XLOOKUP(D305,products!$A$2:$A$49,products!$D$2:$D$49,,0)</f>
        <v>2.5</v>
      </c>
      <c r="O305" s="6">
        <f>_xlfn.XLOOKUP(D305,products!$A$2:$A$49,products!$E$2:$E$49,,0)</f>
        <v>27.945</v>
      </c>
      <c r="P305" s="6">
        <f>O305*E305</f>
        <v>111.78</v>
      </c>
    </row>
    <row r="306" spans="1:16" x14ac:dyDescent="0.2">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_xlfn.XLOOKUP(Order_table[[#This Row],[Customer ID]],customers!$A$2:$A$1001,customers!$I$2:$I$1001,,0)</f>
        <v>Yes</v>
      </c>
      <c r="I306" s="2" t="str">
        <f>_xlfn.XLOOKUP(C306,customers!$A$2:$A$1001,customers!$G$2:$G$1001,,0)</f>
        <v>United States</v>
      </c>
      <c r="J306" s="2" t="str">
        <f t="shared" si="8"/>
        <v>Arabica</v>
      </c>
      <c r="K306" t="str">
        <f>_xlfn.XLOOKUP(D306,products!$A$2:$A$49,products!$B$2:$B$49,,0)</f>
        <v>Ara</v>
      </c>
      <c r="L306" t="str">
        <f t="shared" si="9"/>
        <v>Large</v>
      </c>
      <c r="M306" t="str">
        <f>_xlfn.XLOOKUP(D306,products!$A$2:$A$49,products!$C$2:$C$49,,0)</f>
        <v>L</v>
      </c>
      <c r="N306" s="4">
        <f>_xlfn.XLOOKUP(D306,products!$A$2:$A$49,products!$D$2:$D$49,,0)</f>
        <v>0.2</v>
      </c>
      <c r="O306" s="6">
        <f>_xlfn.XLOOKUP(D306,products!$A$2:$A$49,products!$E$2:$E$49,,0)</f>
        <v>3.8849999999999998</v>
      </c>
      <c r="P306" s="6">
        <f>O306*E306</f>
        <v>3.8849999999999998</v>
      </c>
    </row>
    <row r="307" spans="1:16" x14ac:dyDescent="0.2">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_xlfn.XLOOKUP(Order_table[[#This Row],[Customer ID]],customers!$A$2:$A$1001,customers!$I$2:$I$1001,,0)</f>
        <v>No</v>
      </c>
      <c r="I307" s="2" t="str">
        <f>_xlfn.XLOOKUP(C307,customers!$A$2:$A$1001,customers!$G$2:$G$1001,,0)</f>
        <v>United Kingdom</v>
      </c>
      <c r="J307" s="2" t="str">
        <f t="shared" si="8"/>
        <v>Librica</v>
      </c>
      <c r="K307" t="str">
        <f>_xlfn.XLOOKUP(D307,products!$A$2:$A$49,products!$B$2:$B$49,,0)</f>
        <v>Lib</v>
      </c>
      <c r="L307" t="str">
        <f t="shared" si="9"/>
        <v>Medium</v>
      </c>
      <c r="M307" t="str">
        <f>_xlfn.XLOOKUP(D307,products!$A$2:$A$49,products!$C$2:$C$49,,0)</f>
        <v>M</v>
      </c>
      <c r="N307" s="4">
        <f>_xlfn.XLOOKUP(D307,products!$A$2:$A$49,products!$D$2:$D$49,,0)</f>
        <v>0.2</v>
      </c>
      <c r="O307" s="6">
        <f>_xlfn.XLOOKUP(D307,products!$A$2:$A$49,products!$E$2:$E$49,,0)</f>
        <v>4.3650000000000002</v>
      </c>
      <c r="P307" s="6">
        <f>O307*E307</f>
        <v>21.825000000000003</v>
      </c>
    </row>
    <row r="308" spans="1:16" x14ac:dyDescent="0.2">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_xlfn.XLOOKUP(Order_table[[#This Row],[Customer ID]],customers!$A$2:$A$1001,customers!$I$2:$I$1001,,0)</f>
        <v>No</v>
      </c>
      <c r="I308" s="2" t="str">
        <f>_xlfn.XLOOKUP(C308,customers!$A$2:$A$1001,customers!$G$2:$G$1001,,0)</f>
        <v>United States</v>
      </c>
      <c r="J308" s="2" t="str">
        <f t="shared" si="8"/>
        <v>Robusta</v>
      </c>
      <c r="K308" t="str">
        <f>_xlfn.XLOOKUP(D308,products!$A$2:$A$49,products!$B$2:$B$49,,0)</f>
        <v>Rob</v>
      </c>
      <c r="L308" t="str">
        <f t="shared" si="9"/>
        <v>Medium</v>
      </c>
      <c r="M308" t="str">
        <f>_xlfn.XLOOKUP(D308,products!$A$2:$A$49,products!$C$2:$C$49,,0)</f>
        <v>M</v>
      </c>
      <c r="N308" s="4">
        <f>_xlfn.XLOOKUP(D308,products!$A$2:$A$49,products!$D$2:$D$49,,0)</f>
        <v>0.2</v>
      </c>
      <c r="O308" s="6">
        <f>_xlfn.XLOOKUP(D308,products!$A$2:$A$49,products!$E$2:$E$49,,0)</f>
        <v>2.9849999999999999</v>
      </c>
      <c r="P308" s="6">
        <f>O308*E308</f>
        <v>14.924999999999999</v>
      </c>
    </row>
    <row r="309" spans="1:16" x14ac:dyDescent="0.2">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_xlfn.XLOOKUP(Order_table[[#This Row],[Customer ID]],customers!$A$2:$A$1001,customers!$I$2:$I$1001,,0)</f>
        <v>Yes</v>
      </c>
      <c r="I309" s="2" t="str">
        <f>_xlfn.XLOOKUP(C309,customers!$A$2:$A$1001,customers!$G$2:$G$1001,,0)</f>
        <v>United States</v>
      </c>
      <c r="J309" s="2" t="str">
        <f t="shared" si="8"/>
        <v>Arabica</v>
      </c>
      <c r="K309" t="str">
        <f>_xlfn.XLOOKUP(D309,products!$A$2:$A$49,products!$B$2:$B$49,,0)</f>
        <v>Ara</v>
      </c>
      <c r="L309" t="str">
        <f t="shared" si="9"/>
        <v>Medium</v>
      </c>
      <c r="M309" t="str">
        <f>_xlfn.XLOOKUP(D309,products!$A$2:$A$49,products!$C$2:$C$49,,0)</f>
        <v>M</v>
      </c>
      <c r="N309" s="4">
        <f>_xlfn.XLOOKUP(D309,products!$A$2:$A$49,products!$D$2:$D$49,,0)</f>
        <v>1</v>
      </c>
      <c r="O309" s="6">
        <f>_xlfn.XLOOKUP(D309,products!$A$2:$A$49,products!$E$2:$E$49,,0)</f>
        <v>11.25</v>
      </c>
      <c r="P309" s="6">
        <f>O309*E309</f>
        <v>33.75</v>
      </c>
    </row>
    <row r="310" spans="1:16" x14ac:dyDescent="0.2">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_xlfn.XLOOKUP(Order_table[[#This Row],[Customer ID]],customers!$A$2:$A$1001,customers!$I$2:$I$1001,,0)</f>
        <v>No</v>
      </c>
      <c r="I310" s="2" t="str">
        <f>_xlfn.XLOOKUP(C310,customers!$A$2:$A$1001,customers!$G$2:$G$1001,,0)</f>
        <v>United Kingdom</v>
      </c>
      <c r="J310" s="2" t="str">
        <f t="shared" si="8"/>
        <v>Arabica</v>
      </c>
      <c r="K310" t="str">
        <f>_xlfn.XLOOKUP(D310,products!$A$2:$A$49,products!$B$2:$B$49,,0)</f>
        <v>Ara</v>
      </c>
      <c r="L310" t="str">
        <f t="shared" si="9"/>
        <v>Medium</v>
      </c>
      <c r="M310" t="str">
        <f>_xlfn.XLOOKUP(D310,products!$A$2:$A$49,products!$C$2:$C$49,,0)</f>
        <v>M</v>
      </c>
      <c r="N310" s="4">
        <f>_xlfn.XLOOKUP(D310,products!$A$2:$A$49,products!$D$2:$D$49,,0)</f>
        <v>1</v>
      </c>
      <c r="O310" s="6">
        <f>_xlfn.XLOOKUP(D310,products!$A$2:$A$49,products!$E$2:$E$49,,0)</f>
        <v>11.25</v>
      </c>
      <c r="P310" s="6">
        <f>O310*E310</f>
        <v>33.75</v>
      </c>
    </row>
    <row r="311" spans="1:16" x14ac:dyDescent="0.2">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_xlfn.XLOOKUP(Order_table[[#This Row],[Customer ID]],customers!$A$2:$A$1001,customers!$I$2:$I$1001,,0)</f>
        <v>Yes</v>
      </c>
      <c r="I311" s="2" t="str">
        <f>_xlfn.XLOOKUP(C311,customers!$A$2:$A$1001,customers!$G$2:$G$1001,,0)</f>
        <v>United States</v>
      </c>
      <c r="J311" s="2" t="str">
        <f t="shared" si="8"/>
        <v>Librica</v>
      </c>
      <c r="K311" t="str">
        <f>_xlfn.XLOOKUP(D311,products!$A$2:$A$49,products!$B$2:$B$49,,0)</f>
        <v>Lib</v>
      </c>
      <c r="L311" t="str">
        <f t="shared" si="9"/>
        <v>Medium</v>
      </c>
      <c r="M311" t="str">
        <f>_xlfn.XLOOKUP(D311,products!$A$2:$A$49,products!$C$2:$C$49,,0)</f>
        <v>M</v>
      </c>
      <c r="N311" s="4">
        <f>_xlfn.XLOOKUP(D311,products!$A$2:$A$49,products!$D$2:$D$49,,0)</f>
        <v>0.2</v>
      </c>
      <c r="O311" s="6">
        <f>_xlfn.XLOOKUP(D311,products!$A$2:$A$49,products!$E$2:$E$49,,0)</f>
        <v>4.3650000000000002</v>
      </c>
      <c r="P311" s="6">
        <f>O311*E311</f>
        <v>26.19</v>
      </c>
    </row>
    <row r="312" spans="1:16" x14ac:dyDescent="0.2">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_xlfn.XLOOKUP(Order_table[[#This Row],[Customer ID]],customers!$A$2:$A$1001,customers!$I$2:$I$1001,,0)</f>
        <v>No</v>
      </c>
      <c r="I312" s="2" t="str">
        <f>_xlfn.XLOOKUP(C312,customers!$A$2:$A$1001,customers!$G$2:$G$1001,,0)</f>
        <v>Ireland</v>
      </c>
      <c r="J312" s="2" t="str">
        <f t="shared" si="8"/>
        <v>Excelsa</v>
      </c>
      <c r="K312" t="str">
        <f>_xlfn.XLOOKUP(D312,products!$A$2:$A$49,products!$B$2:$B$49,,0)</f>
        <v>Exc</v>
      </c>
      <c r="L312" t="str">
        <f t="shared" si="9"/>
        <v>Large</v>
      </c>
      <c r="M312" t="str">
        <f>_xlfn.XLOOKUP(D312,products!$A$2:$A$49,products!$C$2:$C$49,,0)</f>
        <v>L</v>
      </c>
      <c r="N312" s="4">
        <f>_xlfn.XLOOKUP(D312,products!$A$2:$A$49,products!$D$2:$D$49,,0)</f>
        <v>1</v>
      </c>
      <c r="O312" s="6">
        <f>_xlfn.XLOOKUP(D312,products!$A$2:$A$49,products!$E$2:$E$49,,0)</f>
        <v>14.85</v>
      </c>
      <c r="P312" s="6">
        <f>O312*E312</f>
        <v>14.85</v>
      </c>
    </row>
    <row r="313" spans="1:16" x14ac:dyDescent="0.2">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_xlfn.XLOOKUP(Order_table[[#This Row],[Customer ID]],customers!$A$2:$A$1001,customers!$I$2:$I$1001,,0)</f>
        <v>Yes</v>
      </c>
      <c r="I313" s="2" t="str">
        <f>_xlfn.XLOOKUP(C313,customers!$A$2:$A$1001,customers!$G$2:$G$1001,,0)</f>
        <v>United States</v>
      </c>
      <c r="J313" s="2" t="str">
        <f t="shared" si="8"/>
        <v>Excelsa</v>
      </c>
      <c r="K313" t="str">
        <f>_xlfn.XLOOKUP(D313,products!$A$2:$A$49,products!$B$2:$B$49,,0)</f>
        <v>Exc</v>
      </c>
      <c r="L313" t="str">
        <f t="shared" si="9"/>
        <v>Medium</v>
      </c>
      <c r="M313" t="str">
        <f>_xlfn.XLOOKUP(D313,products!$A$2:$A$49,products!$C$2:$C$49,,0)</f>
        <v>M</v>
      </c>
      <c r="N313" s="4">
        <f>_xlfn.XLOOKUP(D313,products!$A$2:$A$49,products!$D$2:$D$49,,0)</f>
        <v>2.5</v>
      </c>
      <c r="O313" s="6">
        <f>_xlfn.XLOOKUP(D313,products!$A$2:$A$49,products!$E$2:$E$49,,0)</f>
        <v>31.624999999999996</v>
      </c>
      <c r="P313" s="6">
        <f>O313*E313</f>
        <v>189.74999999999997</v>
      </c>
    </row>
    <row r="314" spans="1:16" x14ac:dyDescent="0.2">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_xlfn.XLOOKUP(Order_table[[#This Row],[Customer ID]],customers!$A$2:$A$1001,customers!$I$2:$I$1001,,0)</f>
        <v>Yes</v>
      </c>
      <c r="I314" s="2" t="str">
        <f>_xlfn.XLOOKUP(C314,customers!$A$2:$A$1001,customers!$G$2:$G$1001,,0)</f>
        <v>United States</v>
      </c>
      <c r="J314" s="2" t="str">
        <f t="shared" si="8"/>
        <v>Robusta</v>
      </c>
      <c r="K314" t="str">
        <f>_xlfn.XLOOKUP(D314,products!$A$2:$A$49,products!$B$2:$B$49,,0)</f>
        <v>Rob</v>
      </c>
      <c r="L314" t="str">
        <f t="shared" si="9"/>
        <v>Medium</v>
      </c>
      <c r="M314" t="str">
        <f>_xlfn.XLOOKUP(D314,products!$A$2:$A$49,products!$C$2:$C$49,,0)</f>
        <v>M</v>
      </c>
      <c r="N314" s="4">
        <f>_xlfn.XLOOKUP(D314,products!$A$2:$A$49,products!$D$2:$D$49,,0)</f>
        <v>0.5</v>
      </c>
      <c r="O314" s="6">
        <f>_xlfn.XLOOKUP(D314,products!$A$2:$A$49,products!$E$2:$E$49,,0)</f>
        <v>5.97</v>
      </c>
      <c r="P314" s="6">
        <f>O314*E314</f>
        <v>5.97</v>
      </c>
    </row>
    <row r="315" spans="1:16" x14ac:dyDescent="0.2">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_xlfn.XLOOKUP(Order_table[[#This Row],[Customer ID]],customers!$A$2:$A$1001,customers!$I$2:$I$1001,,0)</f>
        <v>Yes</v>
      </c>
      <c r="I315" s="2" t="str">
        <f>_xlfn.XLOOKUP(C315,customers!$A$2:$A$1001,customers!$G$2:$G$1001,,0)</f>
        <v>United Kingdom</v>
      </c>
      <c r="J315" s="2" t="str">
        <f t="shared" si="8"/>
        <v>Robusta</v>
      </c>
      <c r="K315" t="str">
        <f>_xlfn.XLOOKUP(D315,products!$A$2:$A$49,products!$B$2:$B$49,,0)</f>
        <v>Rob</v>
      </c>
      <c r="L315" t="str">
        <f t="shared" si="9"/>
        <v>Medium</v>
      </c>
      <c r="M315" t="str">
        <f>_xlfn.XLOOKUP(D315,products!$A$2:$A$49,products!$C$2:$C$49,,0)</f>
        <v>M</v>
      </c>
      <c r="N315" s="4">
        <f>_xlfn.XLOOKUP(D315,products!$A$2:$A$49,products!$D$2:$D$49,,0)</f>
        <v>1</v>
      </c>
      <c r="O315" s="6">
        <f>_xlfn.XLOOKUP(D315,products!$A$2:$A$49,products!$E$2:$E$49,,0)</f>
        <v>9.9499999999999993</v>
      </c>
      <c r="P315" s="6">
        <f>O315*E315</f>
        <v>29.849999999999998</v>
      </c>
    </row>
    <row r="316" spans="1:16" x14ac:dyDescent="0.2">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_xlfn.XLOOKUP(Order_table[[#This Row],[Customer ID]],customers!$A$2:$A$1001,customers!$I$2:$I$1001,,0)</f>
        <v>No</v>
      </c>
      <c r="I316" s="2" t="str">
        <f>_xlfn.XLOOKUP(C316,customers!$A$2:$A$1001,customers!$G$2:$G$1001,,0)</f>
        <v>United States</v>
      </c>
      <c r="J316" s="2" t="str">
        <f t="shared" si="8"/>
        <v>Robusta</v>
      </c>
      <c r="K316" t="str">
        <f>_xlfn.XLOOKUP(D316,products!$A$2:$A$49,products!$B$2:$B$49,,0)</f>
        <v>Rob</v>
      </c>
      <c r="L316" t="str">
        <f t="shared" si="9"/>
        <v>Dark</v>
      </c>
      <c r="M316" t="str">
        <f>_xlfn.XLOOKUP(D316,products!$A$2:$A$49,products!$C$2:$C$49,,0)</f>
        <v>D</v>
      </c>
      <c r="N316" s="4">
        <f>_xlfn.XLOOKUP(D316,products!$A$2:$A$49,products!$D$2:$D$49,,0)</f>
        <v>1</v>
      </c>
      <c r="O316" s="6">
        <f>_xlfn.XLOOKUP(D316,products!$A$2:$A$49,products!$E$2:$E$49,,0)</f>
        <v>8.9499999999999993</v>
      </c>
      <c r="P316" s="6">
        <f>O316*E316</f>
        <v>44.75</v>
      </c>
    </row>
    <row r="317" spans="1:16" x14ac:dyDescent="0.2">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_xlfn.XLOOKUP(Order_table[[#This Row],[Customer ID]],customers!$A$2:$A$1001,customers!$I$2:$I$1001,,0)</f>
        <v>Yes</v>
      </c>
      <c r="I317" s="2" t="str">
        <f>_xlfn.XLOOKUP(C317,customers!$A$2:$A$1001,customers!$G$2:$G$1001,,0)</f>
        <v>United States</v>
      </c>
      <c r="J317" s="2" t="str">
        <f t="shared" si="8"/>
        <v>Excelsa</v>
      </c>
      <c r="K317" t="str">
        <f>_xlfn.XLOOKUP(D317,products!$A$2:$A$49,products!$B$2:$B$49,,0)</f>
        <v>Exc</v>
      </c>
      <c r="L317" t="str">
        <f t="shared" si="9"/>
        <v>Large</v>
      </c>
      <c r="M317" t="str">
        <f>_xlfn.XLOOKUP(D317,products!$A$2:$A$49,products!$C$2:$C$49,,0)</f>
        <v>L</v>
      </c>
      <c r="N317" s="4">
        <f>_xlfn.XLOOKUP(D317,products!$A$2:$A$49,products!$D$2:$D$49,,0)</f>
        <v>2.5</v>
      </c>
      <c r="O317" s="6">
        <f>_xlfn.XLOOKUP(D317,products!$A$2:$A$49,products!$E$2:$E$49,,0)</f>
        <v>34.154999999999994</v>
      </c>
      <c r="P317" s="6">
        <f>O317*E317</f>
        <v>34.154999999999994</v>
      </c>
    </row>
    <row r="318" spans="1:16" x14ac:dyDescent="0.2">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_xlfn.XLOOKUP(Order_table[[#This Row],[Customer ID]],customers!$A$2:$A$1001,customers!$I$2:$I$1001,,0)</f>
        <v>No</v>
      </c>
      <c r="I318" s="2" t="str">
        <f>_xlfn.XLOOKUP(C318,customers!$A$2:$A$1001,customers!$G$2:$G$1001,,0)</f>
        <v>Ireland</v>
      </c>
      <c r="J318" s="2" t="str">
        <f t="shared" si="8"/>
        <v>Excelsa</v>
      </c>
      <c r="K318" t="str">
        <f>_xlfn.XLOOKUP(D318,products!$A$2:$A$49,products!$B$2:$B$49,,0)</f>
        <v>Exc</v>
      </c>
      <c r="L318" t="str">
        <f t="shared" si="9"/>
        <v>Large</v>
      </c>
      <c r="M318" t="str">
        <f>_xlfn.XLOOKUP(D318,products!$A$2:$A$49,products!$C$2:$C$49,,0)</f>
        <v>L</v>
      </c>
      <c r="N318" s="4">
        <f>_xlfn.XLOOKUP(D318,products!$A$2:$A$49,products!$D$2:$D$49,,0)</f>
        <v>2.5</v>
      </c>
      <c r="O318" s="6">
        <f>_xlfn.XLOOKUP(D318,products!$A$2:$A$49,products!$E$2:$E$49,,0)</f>
        <v>34.154999999999994</v>
      </c>
      <c r="P318" s="6">
        <f>O318*E318</f>
        <v>204.92999999999995</v>
      </c>
    </row>
    <row r="319" spans="1:16" x14ac:dyDescent="0.2">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_xlfn.XLOOKUP(Order_table[[#This Row],[Customer ID]],customers!$A$2:$A$1001,customers!$I$2:$I$1001,,0)</f>
        <v>No</v>
      </c>
      <c r="I319" s="2" t="str">
        <f>_xlfn.XLOOKUP(C319,customers!$A$2:$A$1001,customers!$G$2:$G$1001,,0)</f>
        <v>United States</v>
      </c>
      <c r="J319" s="2" t="str">
        <f t="shared" si="8"/>
        <v>Excelsa</v>
      </c>
      <c r="K319" t="str">
        <f>_xlfn.XLOOKUP(D319,products!$A$2:$A$49,products!$B$2:$B$49,,0)</f>
        <v>Exc</v>
      </c>
      <c r="L319" t="str">
        <f t="shared" si="9"/>
        <v>Dark</v>
      </c>
      <c r="M319" t="str">
        <f>_xlfn.XLOOKUP(D319,products!$A$2:$A$49,products!$C$2:$C$49,,0)</f>
        <v>D</v>
      </c>
      <c r="N319" s="4">
        <f>_xlfn.XLOOKUP(D319,products!$A$2:$A$49,products!$D$2:$D$49,,0)</f>
        <v>0.5</v>
      </c>
      <c r="O319" s="6">
        <f>_xlfn.XLOOKUP(D319,products!$A$2:$A$49,products!$E$2:$E$49,,0)</f>
        <v>7.29</v>
      </c>
      <c r="P319" s="6">
        <f>O319*E319</f>
        <v>21.87</v>
      </c>
    </row>
    <row r="320" spans="1:16" x14ac:dyDescent="0.2">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_xlfn.XLOOKUP(Order_table[[#This Row],[Customer ID]],customers!$A$2:$A$1001,customers!$I$2:$I$1001,,0)</f>
        <v>Yes</v>
      </c>
      <c r="I320" s="2" t="str">
        <f>_xlfn.XLOOKUP(C320,customers!$A$2:$A$1001,customers!$G$2:$G$1001,,0)</f>
        <v>United States</v>
      </c>
      <c r="J320" s="2" t="str">
        <f t="shared" si="8"/>
        <v>Arabica</v>
      </c>
      <c r="K320" t="str">
        <f>_xlfn.XLOOKUP(D320,products!$A$2:$A$49,products!$B$2:$B$49,,0)</f>
        <v>Ara</v>
      </c>
      <c r="L320" t="str">
        <f t="shared" si="9"/>
        <v>Medium</v>
      </c>
      <c r="M320" t="str">
        <f>_xlfn.XLOOKUP(D320,products!$A$2:$A$49,products!$C$2:$C$49,,0)</f>
        <v>M</v>
      </c>
      <c r="N320" s="4">
        <f>_xlfn.XLOOKUP(D320,products!$A$2:$A$49,products!$D$2:$D$49,,0)</f>
        <v>2.5</v>
      </c>
      <c r="O320" s="6">
        <f>_xlfn.XLOOKUP(D320,products!$A$2:$A$49,products!$E$2:$E$49,,0)</f>
        <v>25.874999999999996</v>
      </c>
      <c r="P320" s="6">
        <f>O320*E320</f>
        <v>51.749999999999993</v>
      </c>
    </row>
    <row r="321" spans="1:16" x14ac:dyDescent="0.2">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_xlfn.XLOOKUP(Order_table[[#This Row],[Customer ID]],customers!$A$2:$A$1001,customers!$I$2:$I$1001,,0)</f>
        <v>Yes</v>
      </c>
      <c r="I321" s="2" t="str">
        <f>_xlfn.XLOOKUP(C321,customers!$A$2:$A$1001,customers!$G$2:$G$1001,,0)</f>
        <v>United States</v>
      </c>
      <c r="J321" s="2" t="str">
        <f t="shared" si="8"/>
        <v>Excelsa</v>
      </c>
      <c r="K321" t="str">
        <f>_xlfn.XLOOKUP(D321,products!$A$2:$A$49,products!$B$2:$B$49,,0)</f>
        <v>Exc</v>
      </c>
      <c r="L321" t="str">
        <f t="shared" si="9"/>
        <v>Medium</v>
      </c>
      <c r="M321" t="str">
        <f>_xlfn.XLOOKUP(D321,products!$A$2:$A$49,products!$C$2:$C$49,,0)</f>
        <v>M</v>
      </c>
      <c r="N321" s="4">
        <f>_xlfn.XLOOKUP(D321,products!$A$2:$A$49,products!$D$2:$D$49,,0)</f>
        <v>0.2</v>
      </c>
      <c r="O321" s="6">
        <f>_xlfn.XLOOKUP(D321,products!$A$2:$A$49,products!$E$2:$E$49,,0)</f>
        <v>4.125</v>
      </c>
      <c r="P321" s="6">
        <f>O321*E321</f>
        <v>8.25</v>
      </c>
    </row>
    <row r="322" spans="1:16" x14ac:dyDescent="0.2">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_xlfn.XLOOKUP(Order_table[[#This Row],[Customer ID]],customers!$A$2:$A$1001,customers!$I$2:$I$1001,,0)</f>
        <v>Yes</v>
      </c>
      <c r="I322" s="2" t="str">
        <f>_xlfn.XLOOKUP(C322,customers!$A$2:$A$1001,customers!$G$2:$G$1001,,0)</f>
        <v>United States</v>
      </c>
      <c r="J322" s="2" t="str">
        <f t="shared" si="8"/>
        <v>Arabica</v>
      </c>
      <c r="K322" t="str">
        <f>_xlfn.XLOOKUP(D322,products!$A$2:$A$49,products!$B$2:$B$49,,0)</f>
        <v>Ara</v>
      </c>
      <c r="L322" t="str">
        <f t="shared" si="9"/>
        <v>Large</v>
      </c>
      <c r="M322" t="str">
        <f>_xlfn.XLOOKUP(D322,products!$A$2:$A$49,products!$C$2:$C$49,,0)</f>
        <v>L</v>
      </c>
      <c r="N322" s="4">
        <f>_xlfn.XLOOKUP(D322,products!$A$2:$A$49,products!$D$2:$D$49,,0)</f>
        <v>0.2</v>
      </c>
      <c r="O322" s="6">
        <f>_xlfn.XLOOKUP(D322,products!$A$2:$A$49,products!$E$2:$E$49,,0)</f>
        <v>3.8849999999999998</v>
      </c>
      <c r="P322" s="6">
        <f>O322*E322</f>
        <v>19.424999999999997</v>
      </c>
    </row>
    <row r="323" spans="1:16" x14ac:dyDescent="0.2">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_xlfn.XLOOKUP(Order_table[[#This Row],[Customer ID]],customers!$A$2:$A$1001,customers!$I$2:$I$1001,,0)</f>
        <v>Yes</v>
      </c>
      <c r="I323" s="2" t="str">
        <f>_xlfn.XLOOKUP(C323,customers!$A$2:$A$1001,customers!$G$2:$G$1001,,0)</f>
        <v>Ireland</v>
      </c>
      <c r="J323" s="2" t="str">
        <f t="shared" ref="J323:J386" si="10">IF(K323="Rob","Robusta",IF(K323="Lib","Librica",IF(K323="Exc","Excelsa",IF(K323="Ara","Arabica",""))))</f>
        <v>Arabica</v>
      </c>
      <c r="K323" t="str">
        <f>_xlfn.XLOOKUP(D323,products!$A$2:$A$49,products!$B$2:$B$49,,0)</f>
        <v>Ara</v>
      </c>
      <c r="L323" t="str">
        <f t="shared" ref="L323:L386" si="11">IF(M323="M","Medium",IF(M323="L","Large",IF(M323="D","Dark","")))</f>
        <v>Medium</v>
      </c>
      <c r="M323" t="str">
        <f>_xlfn.XLOOKUP(D323,products!$A$2:$A$49,products!$C$2:$C$49,,0)</f>
        <v>M</v>
      </c>
      <c r="N323" s="4">
        <f>_xlfn.XLOOKUP(D323,products!$A$2:$A$49,products!$D$2:$D$49,,0)</f>
        <v>0.2</v>
      </c>
      <c r="O323" s="6">
        <f>_xlfn.XLOOKUP(D323,products!$A$2:$A$49,products!$E$2:$E$49,,0)</f>
        <v>3.375</v>
      </c>
      <c r="P323" s="6">
        <f>O323*E323</f>
        <v>20.25</v>
      </c>
    </row>
    <row r="324" spans="1:16" x14ac:dyDescent="0.2">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_xlfn.XLOOKUP(Order_table[[#This Row],[Customer ID]],customers!$A$2:$A$1001,customers!$I$2:$I$1001,,0)</f>
        <v>No</v>
      </c>
      <c r="I324" s="2" t="str">
        <f>_xlfn.XLOOKUP(C324,customers!$A$2:$A$1001,customers!$G$2:$G$1001,,0)</f>
        <v>Ireland</v>
      </c>
      <c r="J324" s="2" t="str">
        <f t="shared" si="10"/>
        <v>Librica</v>
      </c>
      <c r="K324" t="str">
        <f>_xlfn.XLOOKUP(D324,products!$A$2:$A$49,products!$B$2:$B$49,,0)</f>
        <v>Lib</v>
      </c>
      <c r="L324" t="str">
        <f t="shared" si="11"/>
        <v>Dark</v>
      </c>
      <c r="M324" t="str">
        <f>_xlfn.XLOOKUP(D324,products!$A$2:$A$49,products!$C$2:$C$49,,0)</f>
        <v>D</v>
      </c>
      <c r="N324" s="4">
        <f>_xlfn.XLOOKUP(D324,products!$A$2:$A$49,products!$D$2:$D$49,,0)</f>
        <v>0.5</v>
      </c>
      <c r="O324" s="6">
        <f>_xlfn.XLOOKUP(D324,products!$A$2:$A$49,products!$E$2:$E$49,,0)</f>
        <v>7.77</v>
      </c>
      <c r="P324" s="6">
        <f>O324*E324</f>
        <v>23.31</v>
      </c>
    </row>
    <row r="325" spans="1:16" x14ac:dyDescent="0.2">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_xlfn.XLOOKUP(Order_table[[#This Row],[Customer ID]],customers!$A$2:$A$1001,customers!$I$2:$I$1001,,0)</f>
        <v>Yes</v>
      </c>
      <c r="I325" s="2" t="str">
        <f>_xlfn.XLOOKUP(C325,customers!$A$2:$A$1001,customers!$G$2:$G$1001,,0)</f>
        <v>United States</v>
      </c>
      <c r="J325" s="2" t="str">
        <f t="shared" si="10"/>
        <v>Excelsa</v>
      </c>
      <c r="K325" t="str">
        <f>_xlfn.XLOOKUP(D325,products!$A$2:$A$49,products!$B$2:$B$49,,0)</f>
        <v>Exc</v>
      </c>
      <c r="L325" t="str">
        <f t="shared" si="11"/>
        <v>Dark</v>
      </c>
      <c r="M325" t="str">
        <f>_xlfn.XLOOKUP(D325,products!$A$2:$A$49,products!$C$2:$C$49,,0)</f>
        <v>D</v>
      </c>
      <c r="N325" s="4">
        <f>_xlfn.XLOOKUP(D325,products!$A$2:$A$49,products!$D$2:$D$49,,0)</f>
        <v>0.2</v>
      </c>
      <c r="O325" s="6">
        <f>_xlfn.XLOOKUP(D325,products!$A$2:$A$49,products!$E$2:$E$49,,0)</f>
        <v>3.645</v>
      </c>
      <c r="P325" s="6">
        <f>O325*E325</f>
        <v>18.225000000000001</v>
      </c>
    </row>
    <row r="326" spans="1:16" x14ac:dyDescent="0.2">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_xlfn.XLOOKUP(Order_table[[#This Row],[Customer ID]],customers!$A$2:$A$1001,customers!$I$2:$I$1001,,0)</f>
        <v>No</v>
      </c>
      <c r="I326" s="2" t="str">
        <f>_xlfn.XLOOKUP(C326,customers!$A$2:$A$1001,customers!$G$2:$G$1001,,0)</f>
        <v>United States</v>
      </c>
      <c r="J326" s="2" t="str">
        <f t="shared" si="10"/>
        <v>Excelsa</v>
      </c>
      <c r="K326" t="str">
        <f>_xlfn.XLOOKUP(D326,products!$A$2:$A$49,products!$B$2:$B$49,,0)</f>
        <v>Exc</v>
      </c>
      <c r="L326" t="str">
        <f t="shared" si="11"/>
        <v>Medium</v>
      </c>
      <c r="M326" t="str">
        <f>_xlfn.XLOOKUP(D326,products!$A$2:$A$49,products!$C$2:$C$49,,0)</f>
        <v>M</v>
      </c>
      <c r="N326" s="4">
        <f>_xlfn.XLOOKUP(D326,products!$A$2:$A$49,products!$D$2:$D$49,,0)</f>
        <v>1</v>
      </c>
      <c r="O326" s="6">
        <f>_xlfn.XLOOKUP(D326,products!$A$2:$A$49,products!$E$2:$E$49,,0)</f>
        <v>13.75</v>
      </c>
      <c r="P326" s="6">
        <f>O326*E326</f>
        <v>13.75</v>
      </c>
    </row>
    <row r="327" spans="1:16" x14ac:dyDescent="0.2">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_xlfn.XLOOKUP(Order_table[[#This Row],[Customer ID]],customers!$A$2:$A$1001,customers!$I$2:$I$1001,,0)</f>
        <v>Yes</v>
      </c>
      <c r="I327" s="2" t="str">
        <f>_xlfn.XLOOKUP(C327,customers!$A$2:$A$1001,customers!$G$2:$G$1001,,0)</f>
        <v>United States</v>
      </c>
      <c r="J327" s="2" t="str">
        <f t="shared" si="10"/>
        <v>Arabica</v>
      </c>
      <c r="K327" t="str">
        <f>_xlfn.XLOOKUP(D327,products!$A$2:$A$49,products!$B$2:$B$49,,0)</f>
        <v>Ara</v>
      </c>
      <c r="L327" t="str">
        <f t="shared" si="11"/>
        <v>Large</v>
      </c>
      <c r="M327" t="str">
        <f>_xlfn.XLOOKUP(D327,products!$A$2:$A$49,products!$C$2:$C$49,,0)</f>
        <v>L</v>
      </c>
      <c r="N327" s="4">
        <f>_xlfn.XLOOKUP(D327,products!$A$2:$A$49,products!$D$2:$D$49,,0)</f>
        <v>2.5</v>
      </c>
      <c r="O327" s="6">
        <f>_xlfn.XLOOKUP(D327,products!$A$2:$A$49,products!$E$2:$E$49,,0)</f>
        <v>29.784999999999997</v>
      </c>
      <c r="P327" s="6">
        <f>O327*E327</f>
        <v>29.784999999999997</v>
      </c>
    </row>
    <row r="328" spans="1:16" x14ac:dyDescent="0.2">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_xlfn.XLOOKUP(Order_table[[#This Row],[Customer ID]],customers!$A$2:$A$1001,customers!$I$2:$I$1001,,0)</f>
        <v>No</v>
      </c>
      <c r="I328" s="2" t="str">
        <f>_xlfn.XLOOKUP(C328,customers!$A$2:$A$1001,customers!$G$2:$G$1001,,0)</f>
        <v>United States</v>
      </c>
      <c r="J328" s="2" t="str">
        <f t="shared" si="10"/>
        <v>Robusta</v>
      </c>
      <c r="K328" t="str">
        <f>_xlfn.XLOOKUP(D328,products!$A$2:$A$49,products!$B$2:$B$49,,0)</f>
        <v>Rob</v>
      </c>
      <c r="L328" t="str">
        <f t="shared" si="11"/>
        <v>Dark</v>
      </c>
      <c r="M328" t="str">
        <f>_xlfn.XLOOKUP(D328,products!$A$2:$A$49,products!$C$2:$C$49,,0)</f>
        <v>D</v>
      </c>
      <c r="N328" s="4">
        <f>_xlfn.XLOOKUP(D328,products!$A$2:$A$49,products!$D$2:$D$49,,0)</f>
        <v>1</v>
      </c>
      <c r="O328" s="6">
        <f>_xlfn.XLOOKUP(D328,products!$A$2:$A$49,products!$E$2:$E$49,,0)</f>
        <v>8.9499999999999993</v>
      </c>
      <c r="P328" s="6">
        <f>O328*E328</f>
        <v>44.75</v>
      </c>
    </row>
    <row r="329" spans="1:16" x14ac:dyDescent="0.2">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_xlfn.XLOOKUP(Order_table[[#This Row],[Customer ID]],customers!$A$2:$A$1001,customers!$I$2:$I$1001,,0)</f>
        <v>Yes</v>
      </c>
      <c r="I329" s="2" t="str">
        <f>_xlfn.XLOOKUP(C329,customers!$A$2:$A$1001,customers!$G$2:$G$1001,,0)</f>
        <v>United States</v>
      </c>
      <c r="J329" s="2" t="str">
        <f t="shared" si="10"/>
        <v>Robusta</v>
      </c>
      <c r="K329" t="str">
        <f>_xlfn.XLOOKUP(D329,products!$A$2:$A$49,products!$B$2:$B$49,,0)</f>
        <v>Rob</v>
      </c>
      <c r="L329" t="str">
        <f t="shared" si="11"/>
        <v>Dark</v>
      </c>
      <c r="M329" t="str">
        <f>_xlfn.XLOOKUP(D329,products!$A$2:$A$49,products!$C$2:$C$49,,0)</f>
        <v>D</v>
      </c>
      <c r="N329" s="4">
        <f>_xlfn.XLOOKUP(D329,products!$A$2:$A$49,products!$D$2:$D$49,,0)</f>
        <v>1</v>
      </c>
      <c r="O329" s="6">
        <f>_xlfn.XLOOKUP(D329,products!$A$2:$A$49,products!$E$2:$E$49,,0)</f>
        <v>8.9499999999999993</v>
      </c>
      <c r="P329" s="6">
        <f>O329*E329</f>
        <v>44.75</v>
      </c>
    </row>
    <row r="330" spans="1:16" x14ac:dyDescent="0.2">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_xlfn.XLOOKUP(Order_table[[#This Row],[Customer ID]],customers!$A$2:$A$1001,customers!$I$2:$I$1001,,0)</f>
        <v>Yes</v>
      </c>
      <c r="I330" s="2" t="str">
        <f>_xlfn.XLOOKUP(C330,customers!$A$2:$A$1001,customers!$G$2:$G$1001,,0)</f>
        <v>United States</v>
      </c>
      <c r="J330" s="2" t="str">
        <f t="shared" si="10"/>
        <v>Librica</v>
      </c>
      <c r="K330" t="str">
        <f>_xlfn.XLOOKUP(D330,products!$A$2:$A$49,products!$B$2:$B$49,,0)</f>
        <v>Lib</v>
      </c>
      <c r="L330" t="str">
        <f t="shared" si="11"/>
        <v>Large</v>
      </c>
      <c r="M330" t="str">
        <f>_xlfn.XLOOKUP(D330,products!$A$2:$A$49,products!$C$2:$C$49,,0)</f>
        <v>L</v>
      </c>
      <c r="N330" s="4">
        <f>_xlfn.XLOOKUP(D330,products!$A$2:$A$49,products!$D$2:$D$49,,0)</f>
        <v>0.5</v>
      </c>
      <c r="O330" s="6">
        <f>_xlfn.XLOOKUP(D330,products!$A$2:$A$49,products!$E$2:$E$49,,0)</f>
        <v>9.51</v>
      </c>
      <c r="P330" s="6">
        <f>O330*E330</f>
        <v>38.04</v>
      </c>
    </row>
    <row r="331" spans="1:16" x14ac:dyDescent="0.2">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_xlfn.XLOOKUP(Order_table[[#This Row],[Customer ID]],customers!$A$2:$A$1001,customers!$I$2:$I$1001,,0)</f>
        <v>Yes</v>
      </c>
      <c r="I331" s="2" t="str">
        <f>_xlfn.XLOOKUP(C331,customers!$A$2:$A$1001,customers!$G$2:$G$1001,,0)</f>
        <v>United States</v>
      </c>
      <c r="J331" s="2" t="str">
        <f t="shared" si="10"/>
        <v>Robusta</v>
      </c>
      <c r="K331" t="str">
        <f>_xlfn.XLOOKUP(D331,products!$A$2:$A$49,products!$B$2:$B$49,,0)</f>
        <v>Rob</v>
      </c>
      <c r="L331" t="str">
        <f t="shared" si="11"/>
        <v>Dark</v>
      </c>
      <c r="M331" t="str">
        <f>_xlfn.XLOOKUP(D331,products!$A$2:$A$49,products!$C$2:$C$49,,0)</f>
        <v>D</v>
      </c>
      <c r="N331" s="4">
        <f>_xlfn.XLOOKUP(D331,products!$A$2:$A$49,products!$D$2:$D$49,,0)</f>
        <v>0.5</v>
      </c>
      <c r="O331" s="6">
        <f>_xlfn.XLOOKUP(D331,products!$A$2:$A$49,products!$E$2:$E$49,,0)</f>
        <v>5.3699999999999992</v>
      </c>
      <c r="P331" s="6">
        <f>O331*E331</f>
        <v>21.479999999999997</v>
      </c>
    </row>
    <row r="332" spans="1:16" x14ac:dyDescent="0.2">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_xlfn.XLOOKUP(Order_table[[#This Row],[Customer ID]],customers!$A$2:$A$1001,customers!$I$2:$I$1001,,0)</f>
        <v>No</v>
      </c>
      <c r="I332" s="2" t="str">
        <f>_xlfn.XLOOKUP(C332,customers!$A$2:$A$1001,customers!$G$2:$G$1001,,0)</f>
        <v>United States</v>
      </c>
      <c r="J332" s="2" t="str">
        <f t="shared" si="10"/>
        <v>Robusta</v>
      </c>
      <c r="K332" t="str">
        <f>_xlfn.XLOOKUP(D332,products!$A$2:$A$49,products!$B$2:$B$49,,0)</f>
        <v>Rob</v>
      </c>
      <c r="L332" t="str">
        <f t="shared" si="11"/>
        <v>Dark</v>
      </c>
      <c r="M332" t="str">
        <f>_xlfn.XLOOKUP(D332,products!$A$2:$A$49,products!$C$2:$C$49,,0)</f>
        <v>D</v>
      </c>
      <c r="N332" s="4">
        <f>_xlfn.XLOOKUP(D332,products!$A$2:$A$49,products!$D$2:$D$49,,0)</f>
        <v>0.5</v>
      </c>
      <c r="O332" s="6">
        <f>_xlfn.XLOOKUP(D332,products!$A$2:$A$49,products!$E$2:$E$49,,0)</f>
        <v>5.3699999999999992</v>
      </c>
      <c r="P332" s="6">
        <f>O332*E332</f>
        <v>16.11</v>
      </c>
    </row>
    <row r="333" spans="1:16" x14ac:dyDescent="0.2">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_xlfn.XLOOKUP(Order_table[[#This Row],[Customer ID]],customers!$A$2:$A$1001,customers!$I$2:$I$1001,,0)</f>
        <v>Yes</v>
      </c>
      <c r="I333" s="2" t="str">
        <f>_xlfn.XLOOKUP(C333,customers!$A$2:$A$1001,customers!$G$2:$G$1001,,0)</f>
        <v>United States</v>
      </c>
      <c r="J333" s="2" t="str">
        <f t="shared" si="10"/>
        <v>Robusta</v>
      </c>
      <c r="K333" t="str">
        <f>_xlfn.XLOOKUP(D333,products!$A$2:$A$49,products!$B$2:$B$49,,0)</f>
        <v>Rob</v>
      </c>
      <c r="L333" t="str">
        <f t="shared" si="11"/>
        <v>Medium</v>
      </c>
      <c r="M333" t="str">
        <f>_xlfn.XLOOKUP(D333,products!$A$2:$A$49,products!$C$2:$C$49,,0)</f>
        <v>M</v>
      </c>
      <c r="N333" s="4">
        <f>_xlfn.XLOOKUP(D333,products!$A$2:$A$49,products!$D$2:$D$49,,0)</f>
        <v>2.5</v>
      </c>
      <c r="O333" s="6">
        <f>_xlfn.XLOOKUP(D333,products!$A$2:$A$49,products!$E$2:$E$49,,0)</f>
        <v>22.884999999999998</v>
      </c>
      <c r="P333" s="6">
        <f>O333*E333</f>
        <v>22.884999999999998</v>
      </c>
    </row>
    <row r="334" spans="1:16" x14ac:dyDescent="0.2">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_xlfn.XLOOKUP(Order_table[[#This Row],[Customer ID]],customers!$A$2:$A$1001,customers!$I$2:$I$1001,,0)</f>
        <v>Yes</v>
      </c>
      <c r="I334" s="2" t="str">
        <f>_xlfn.XLOOKUP(C334,customers!$A$2:$A$1001,customers!$G$2:$G$1001,,0)</f>
        <v>United States</v>
      </c>
      <c r="J334" s="2" t="str">
        <f t="shared" si="10"/>
        <v>Arabica</v>
      </c>
      <c r="K334" t="str">
        <f>_xlfn.XLOOKUP(D334,products!$A$2:$A$49,products!$B$2:$B$49,,0)</f>
        <v>Ara</v>
      </c>
      <c r="L334" t="str">
        <f t="shared" si="11"/>
        <v>Dark</v>
      </c>
      <c r="M334" t="str">
        <f>_xlfn.XLOOKUP(D334,products!$A$2:$A$49,products!$C$2:$C$49,,0)</f>
        <v>D</v>
      </c>
      <c r="N334" s="4">
        <f>_xlfn.XLOOKUP(D334,products!$A$2:$A$49,products!$D$2:$D$49,,0)</f>
        <v>0.5</v>
      </c>
      <c r="O334" s="6">
        <f>_xlfn.XLOOKUP(D334,products!$A$2:$A$49,products!$E$2:$E$49,,0)</f>
        <v>5.97</v>
      </c>
      <c r="P334" s="6">
        <f>O334*E334</f>
        <v>17.91</v>
      </c>
    </row>
    <row r="335" spans="1:16" x14ac:dyDescent="0.2">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_xlfn.XLOOKUP(Order_table[[#This Row],[Customer ID]],customers!$A$2:$A$1001,customers!$I$2:$I$1001,,0)</f>
        <v>Yes</v>
      </c>
      <c r="I335" s="2" t="str">
        <f>_xlfn.XLOOKUP(C335,customers!$A$2:$A$1001,customers!$G$2:$G$1001,,0)</f>
        <v>United States</v>
      </c>
      <c r="J335" s="2" t="str">
        <f t="shared" si="10"/>
        <v>Robusta</v>
      </c>
      <c r="K335" t="str">
        <f>_xlfn.XLOOKUP(D335,products!$A$2:$A$49,products!$B$2:$B$49,,0)</f>
        <v>Rob</v>
      </c>
      <c r="L335" t="str">
        <f t="shared" si="11"/>
        <v>Medium</v>
      </c>
      <c r="M335" t="str">
        <f>_xlfn.XLOOKUP(D335,products!$A$2:$A$49,products!$C$2:$C$49,,0)</f>
        <v>M</v>
      </c>
      <c r="N335" s="4">
        <f>_xlfn.XLOOKUP(D335,products!$A$2:$A$49,products!$D$2:$D$49,,0)</f>
        <v>0.5</v>
      </c>
      <c r="O335" s="6">
        <f>_xlfn.XLOOKUP(D335,products!$A$2:$A$49,products!$E$2:$E$49,,0)</f>
        <v>5.97</v>
      </c>
      <c r="P335" s="6">
        <f>O335*E335</f>
        <v>23.88</v>
      </c>
    </row>
    <row r="336" spans="1:16" x14ac:dyDescent="0.2">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_xlfn.XLOOKUP(Order_table[[#This Row],[Customer ID]],customers!$A$2:$A$1001,customers!$I$2:$I$1001,,0)</f>
        <v>No</v>
      </c>
      <c r="I336" s="2" t="str">
        <f>_xlfn.XLOOKUP(C336,customers!$A$2:$A$1001,customers!$G$2:$G$1001,,0)</f>
        <v>United States</v>
      </c>
      <c r="J336" s="2" t="str">
        <f t="shared" si="10"/>
        <v>Robusta</v>
      </c>
      <c r="K336" t="str">
        <f>_xlfn.XLOOKUP(D336,products!$A$2:$A$49,products!$B$2:$B$49,,0)</f>
        <v>Rob</v>
      </c>
      <c r="L336" t="str">
        <f t="shared" si="11"/>
        <v>Large</v>
      </c>
      <c r="M336" t="str">
        <f>_xlfn.XLOOKUP(D336,products!$A$2:$A$49,products!$C$2:$C$49,,0)</f>
        <v>L</v>
      </c>
      <c r="N336" s="4">
        <f>_xlfn.XLOOKUP(D336,products!$A$2:$A$49,products!$D$2:$D$49,,0)</f>
        <v>1</v>
      </c>
      <c r="O336" s="6">
        <f>_xlfn.XLOOKUP(D336,products!$A$2:$A$49,products!$E$2:$E$49,,0)</f>
        <v>11.95</v>
      </c>
      <c r="P336" s="6">
        <f>O336*E336</f>
        <v>59.75</v>
      </c>
    </row>
    <row r="337" spans="1:16" x14ac:dyDescent="0.2">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_xlfn.XLOOKUP(Order_table[[#This Row],[Customer ID]],customers!$A$2:$A$1001,customers!$I$2:$I$1001,,0)</f>
        <v>Yes</v>
      </c>
      <c r="I337" s="2" t="str">
        <f>_xlfn.XLOOKUP(C337,customers!$A$2:$A$1001,customers!$G$2:$G$1001,,0)</f>
        <v>United States</v>
      </c>
      <c r="J337" s="2" t="str">
        <f t="shared" si="10"/>
        <v>Librica</v>
      </c>
      <c r="K337" t="str">
        <f>_xlfn.XLOOKUP(D337,products!$A$2:$A$49,products!$B$2:$B$49,,0)</f>
        <v>Lib</v>
      </c>
      <c r="L337" t="str">
        <f t="shared" si="11"/>
        <v>Large</v>
      </c>
      <c r="M337" t="str">
        <f>_xlfn.XLOOKUP(D337,products!$A$2:$A$49,products!$C$2:$C$49,,0)</f>
        <v>L</v>
      </c>
      <c r="N337" s="4">
        <f>_xlfn.XLOOKUP(D337,products!$A$2:$A$49,products!$D$2:$D$49,,0)</f>
        <v>0.2</v>
      </c>
      <c r="O337" s="6">
        <f>_xlfn.XLOOKUP(D337,products!$A$2:$A$49,products!$E$2:$E$49,,0)</f>
        <v>4.7549999999999999</v>
      </c>
      <c r="P337" s="6">
        <f>O337*E337</f>
        <v>28.53</v>
      </c>
    </row>
    <row r="338" spans="1:16" x14ac:dyDescent="0.2">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_xlfn.XLOOKUP(Order_table[[#This Row],[Customer ID]],customers!$A$2:$A$1001,customers!$I$2:$I$1001,,0)</f>
        <v>No</v>
      </c>
      <c r="I338" s="2" t="str">
        <f>_xlfn.XLOOKUP(C338,customers!$A$2:$A$1001,customers!$G$2:$G$1001,,0)</f>
        <v>United Kingdom</v>
      </c>
      <c r="J338" s="2" t="str">
        <f t="shared" si="10"/>
        <v>Arabica</v>
      </c>
      <c r="K338" t="str">
        <f>_xlfn.XLOOKUP(D338,products!$A$2:$A$49,products!$B$2:$B$49,,0)</f>
        <v>Ara</v>
      </c>
      <c r="L338" t="str">
        <f t="shared" si="11"/>
        <v>Medium</v>
      </c>
      <c r="M338" t="str">
        <f>_xlfn.XLOOKUP(D338,products!$A$2:$A$49,products!$C$2:$C$49,,0)</f>
        <v>M</v>
      </c>
      <c r="N338" s="4">
        <f>_xlfn.XLOOKUP(D338,products!$A$2:$A$49,products!$D$2:$D$49,,0)</f>
        <v>1</v>
      </c>
      <c r="O338" s="6">
        <f>_xlfn.XLOOKUP(D338,products!$A$2:$A$49,products!$E$2:$E$49,,0)</f>
        <v>11.25</v>
      </c>
      <c r="P338" s="6">
        <f>O338*E338</f>
        <v>45</v>
      </c>
    </row>
    <row r="339" spans="1:16" x14ac:dyDescent="0.2">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_xlfn.XLOOKUP(Order_table[[#This Row],[Customer ID]],customers!$A$2:$A$1001,customers!$I$2:$I$1001,,0)</f>
        <v>No</v>
      </c>
      <c r="I339" s="2" t="str">
        <f>_xlfn.XLOOKUP(C339,customers!$A$2:$A$1001,customers!$G$2:$G$1001,,0)</f>
        <v>United States</v>
      </c>
      <c r="J339" s="2" t="str">
        <f t="shared" si="10"/>
        <v>Excelsa</v>
      </c>
      <c r="K339" t="str">
        <f>_xlfn.XLOOKUP(D339,products!$A$2:$A$49,products!$B$2:$B$49,,0)</f>
        <v>Exc</v>
      </c>
      <c r="L339" t="str">
        <f t="shared" si="11"/>
        <v>Dark</v>
      </c>
      <c r="M339" t="str">
        <f>_xlfn.XLOOKUP(D339,products!$A$2:$A$49,products!$C$2:$C$49,,0)</f>
        <v>D</v>
      </c>
      <c r="N339" s="4">
        <f>_xlfn.XLOOKUP(D339,products!$A$2:$A$49,products!$D$2:$D$49,,0)</f>
        <v>2.5</v>
      </c>
      <c r="O339" s="6">
        <f>_xlfn.XLOOKUP(D339,products!$A$2:$A$49,products!$E$2:$E$49,,0)</f>
        <v>27.945</v>
      </c>
      <c r="P339" s="6">
        <f>O339*E339</f>
        <v>55.89</v>
      </c>
    </row>
    <row r="340" spans="1:16" x14ac:dyDescent="0.2">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_xlfn.XLOOKUP(Order_table[[#This Row],[Customer ID]],customers!$A$2:$A$1001,customers!$I$2:$I$1001,,0)</f>
        <v>No</v>
      </c>
      <c r="I340" s="2" t="str">
        <f>_xlfn.XLOOKUP(C340,customers!$A$2:$A$1001,customers!$G$2:$G$1001,,0)</f>
        <v>United States</v>
      </c>
      <c r="J340" s="2" t="str">
        <f t="shared" si="10"/>
        <v>Excelsa</v>
      </c>
      <c r="K340" t="str">
        <f>_xlfn.XLOOKUP(D340,products!$A$2:$A$49,products!$B$2:$B$49,,0)</f>
        <v>Exc</v>
      </c>
      <c r="L340" t="str">
        <f t="shared" si="11"/>
        <v>Large</v>
      </c>
      <c r="M340" t="str">
        <f>_xlfn.XLOOKUP(D340,products!$A$2:$A$49,products!$C$2:$C$49,,0)</f>
        <v>L</v>
      </c>
      <c r="N340" s="4">
        <f>_xlfn.XLOOKUP(D340,products!$A$2:$A$49,products!$D$2:$D$49,,0)</f>
        <v>1</v>
      </c>
      <c r="O340" s="6">
        <f>_xlfn.XLOOKUP(D340,products!$A$2:$A$49,products!$E$2:$E$49,,0)</f>
        <v>14.85</v>
      </c>
      <c r="P340" s="6">
        <f>O340*E340</f>
        <v>59.4</v>
      </c>
    </row>
    <row r="341" spans="1:16" x14ac:dyDescent="0.2">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_xlfn.XLOOKUP(Order_table[[#This Row],[Customer ID]],customers!$A$2:$A$1001,customers!$I$2:$I$1001,,0)</f>
        <v>Yes</v>
      </c>
      <c r="I341" s="2" t="str">
        <f>_xlfn.XLOOKUP(C341,customers!$A$2:$A$1001,customers!$G$2:$G$1001,,0)</f>
        <v>United States</v>
      </c>
      <c r="J341" s="2" t="str">
        <f t="shared" si="10"/>
        <v>Excelsa</v>
      </c>
      <c r="K341" t="str">
        <f>_xlfn.XLOOKUP(D341,products!$A$2:$A$49,products!$B$2:$B$49,,0)</f>
        <v>Exc</v>
      </c>
      <c r="L341" t="str">
        <f t="shared" si="11"/>
        <v>Dark</v>
      </c>
      <c r="M341" t="str">
        <f>_xlfn.XLOOKUP(D341,products!$A$2:$A$49,products!$C$2:$C$49,,0)</f>
        <v>D</v>
      </c>
      <c r="N341" s="4">
        <f>_xlfn.XLOOKUP(D341,products!$A$2:$A$49,products!$D$2:$D$49,,0)</f>
        <v>0.2</v>
      </c>
      <c r="O341" s="6">
        <f>_xlfn.XLOOKUP(D341,products!$A$2:$A$49,products!$E$2:$E$49,,0)</f>
        <v>3.645</v>
      </c>
      <c r="P341" s="6">
        <f>O341*E341</f>
        <v>7.29</v>
      </c>
    </row>
    <row r="342" spans="1:16" x14ac:dyDescent="0.2">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_xlfn.XLOOKUP(Order_table[[#This Row],[Customer ID]],customers!$A$2:$A$1001,customers!$I$2:$I$1001,,0)</f>
        <v>Yes</v>
      </c>
      <c r="I342" s="2" t="str">
        <f>_xlfn.XLOOKUP(C342,customers!$A$2:$A$1001,customers!$G$2:$G$1001,,0)</f>
        <v>United States</v>
      </c>
      <c r="J342" s="2" t="str">
        <f t="shared" si="10"/>
        <v>Excelsa</v>
      </c>
      <c r="K342" t="str">
        <f>_xlfn.XLOOKUP(D342,products!$A$2:$A$49,products!$B$2:$B$49,,0)</f>
        <v>Exc</v>
      </c>
      <c r="L342" t="str">
        <f t="shared" si="11"/>
        <v>Dark</v>
      </c>
      <c r="M342" t="str">
        <f>_xlfn.XLOOKUP(D342,products!$A$2:$A$49,products!$C$2:$C$49,,0)</f>
        <v>D</v>
      </c>
      <c r="N342" s="4">
        <f>_xlfn.XLOOKUP(D342,products!$A$2:$A$49,products!$D$2:$D$49,,0)</f>
        <v>0.5</v>
      </c>
      <c r="O342" s="6">
        <f>_xlfn.XLOOKUP(D342,products!$A$2:$A$49,products!$E$2:$E$49,,0)</f>
        <v>7.29</v>
      </c>
      <c r="P342" s="6">
        <f>O342*E342</f>
        <v>7.29</v>
      </c>
    </row>
    <row r="343" spans="1:16" x14ac:dyDescent="0.2">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_xlfn.XLOOKUP(Order_table[[#This Row],[Customer ID]],customers!$A$2:$A$1001,customers!$I$2:$I$1001,,0)</f>
        <v>No</v>
      </c>
      <c r="I343" s="2" t="str">
        <f>_xlfn.XLOOKUP(C343,customers!$A$2:$A$1001,customers!$G$2:$G$1001,,0)</f>
        <v>United States</v>
      </c>
      <c r="J343" s="2" t="str">
        <f t="shared" si="10"/>
        <v>Excelsa</v>
      </c>
      <c r="K343" t="str">
        <f>_xlfn.XLOOKUP(D343,products!$A$2:$A$49,products!$B$2:$B$49,,0)</f>
        <v>Exc</v>
      </c>
      <c r="L343" t="str">
        <f t="shared" si="11"/>
        <v>Large</v>
      </c>
      <c r="M343" t="str">
        <f>_xlfn.XLOOKUP(D343,products!$A$2:$A$49,products!$C$2:$C$49,,0)</f>
        <v>L</v>
      </c>
      <c r="N343" s="4">
        <f>_xlfn.XLOOKUP(D343,products!$A$2:$A$49,products!$D$2:$D$49,,0)</f>
        <v>0.5</v>
      </c>
      <c r="O343" s="6">
        <f>_xlfn.XLOOKUP(D343,products!$A$2:$A$49,products!$E$2:$E$49,,0)</f>
        <v>8.91</v>
      </c>
      <c r="P343" s="6">
        <f>O343*E343</f>
        <v>17.82</v>
      </c>
    </row>
    <row r="344" spans="1:16" x14ac:dyDescent="0.2">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_xlfn.XLOOKUP(Order_table[[#This Row],[Customer ID]],customers!$A$2:$A$1001,customers!$I$2:$I$1001,,0)</f>
        <v>No</v>
      </c>
      <c r="I344" s="2" t="str">
        <f>_xlfn.XLOOKUP(C344,customers!$A$2:$A$1001,customers!$G$2:$G$1001,,0)</f>
        <v>United States</v>
      </c>
      <c r="J344" s="2" t="str">
        <f t="shared" si="10"/>
        <v>Librica</v>
      </c>
      <c r="K344" t="str">
        <f>_xlfn.XLOOKUP(D344,products!$A$2:$A$49,products!$B$2:$B$49,,0)</f>
        <v>Lib</v>
      </c>
      <c r="L344" t="str">
        <f t="shared" si="11"/>
        <v>Dark</v>
      </c>
      <c r="M344" t="str">
        <f>_xlfn.XLOOKUP(D344,products!$A$2:$A$49,products!$C$2:$C$49,,0)</f>
        <v>D</v>
      </c>
      <c r="N344" s="4">
        <f>_xlfn.XLOOKUP(D344,products!$A$2:$A$49,products!$D$2:$D$49,,0)</f>
        <v>0.5</v>
      </c>
      <c r="O344" s="6">
        <f>_xlfn.XLOOKUP(D344,products!$A$2:$A$49,products!$E$2:$E$49,,0)</f>
        <v>7.77</v>
      </c>
      <c r="P344" s="6">
        <f>O344*E344</f>
        <v>38.849999999999994</v>
      </c>
    </row>
    <row r="345" spans="1:16" x14ac:dyDescent="0.2">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_xlfn.XLOOKUP(Order_table[[#This Row],[Customer ID]],customers!$A$2:$A$1001,customers!$I$2:$I$1001,,0)</f>
        <v>No</v>
      </c>
      <c r="I345" s="2" t="str">
        <f>_xlfn.XLOOKUP(C345,customers!$A$2:$A$1001,customers!$G$2:$G$1001,,0)</f>
        <v>United States</v>
      </c>
      <c r="J345" s="2" t="str">
        <f t="shared" si="10"/>
        <v>Robusta</v>
      </c>
      <c r="K345" t="str">
        <f>_xlfn.XLOOKUP(D345,products!$A$2:$A$49,products!$B$2:$B$49,,0)</f>
        <v>Rob</v>
      </c>
      <c r="L345" t="str">
        <f t="shared" si="11"/>
        <v>Dark</v>
      </c>
      <c r="M345" t="str">
        <f>_xlfn.XLOOKUP(D345,products!$A$2:$A$49,products!$C$2:$C$49,,0)</f>
        <v>D</v>
      </c>
      <c r="N345" s="4">
        <f>_xlfn.XLOOKUP(D345,products!$A$2:$A$49,products!$D$2:$D$49,,0)</f>
        <v>0.5</v>
      </c>
      <c r="O345" s="6">
        <f>_xlfn.XLOOKUP(D345,products!$A$2:$A$49,products!$E$2:$E$49,,0)</f>
        <v>5.3699999999999992</v>
      </c>
      <c r="P345" s="6">
        <f>O345*E345</f>
        <v>32.22</v>
      </c>
    </row>
    <row r="346" spans="1:16" x14ac:dyDescent="0.2">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_xlfn.XLOOKUP(Order_table[[#This Row],[Customer ID]],customers!$A$2:$A$1001,customers!$I$2:$I$1001,,0)</f>
        <v>Yes</v>
      </c>
      <c r="I346" s="2" t="str">
        <f>_xlfn.XLOOKUP(C346,customers!$A$2:$A$1001,customers!$G$2:$G$1001,,0)</f>
        <v>Ireland</v>
      </c>
      <c r="J346" s="2" t="str">
        <f t="shared" si="10"/>
        <v>Robusta</v>
      </c>
      <c r="K346" t="str">
        <f>_xlfn.XLOOKUP(D346,products!$A$2:$A$49,products!$B$2:$B$49,,0)</f>
        <v>Rob</v>
      </c>
      <c r="L346" t="str">
        <f t="shared" si="11"/>
        <v>Medium</v>
      </c>
      <c r="M346" t="str">
        <f>_xlfn.XLOOKUP(D346,products!$A$2:$A$49,products!$C$2:$C$49,,0)</f>
        <v>M</v>
      </c>
      <c r="N346" s="4">
        <f>_xlfn.XLOOKUP(D346,products!$A$2:$A$49,products!$D$2:$D$49,,0)</f>
        <v>1</v>
      </c>
      <c r="O346" s="6">
        <f>_xlfn.XLOOKUP(D346,products!$A$2:$A$49,products!$E$2:$E$49,,0)</f>
        <v>9.9499999999999993</v>
      </c>
      <c r="P346" s="6">
        <f>O346*E346</f>
        <v>19.899999999999999</v>
      </c>
    </row>
    <row r="347" spans="1:16" x14ac:dyDescent="0.2">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_xlfn.XLOOKUP(Order_table[[#This Row],[Customer ID]],customers!$A$2:$A$1001,customers!$I$2:$I$1001,,0)</f>
        <v>No</v>
      </c>
      <c r="I347" s="2" t="str">
        <f>_xlfn.XLOOKUP(C347,customers!$A$2:$A$1001,customers!$G$2:$G$1001,,0)</f>
        <v>United States</v>
      </c>
      <c r="J347" s="2" t="str">
        <f t="shared" si="10"/>
        <v>Robusta</v>
      </c>
      <c r="K347" t="str">
        <f>_xlfn.XLOOKUP(D347,products!$A$2:$A$49,products!$B$2:$B$49,,0)</f>
        <v>Rob</v>
      </c>
      <c r="L347" t="str">
        <f t="shared" si="11"/>
        <v>Large</v>
      </c>
      <c r="M347" t="str">
        <f>_xlfn.XLOOKUP(D347,products!$A$2:$A$49,products!$C$2:$C$49,,0)</f>
        <v>L</v>
      </c>
      <c r="N347" s="4">
        <f>_xlfn.XLOOKUP(D347,products!$A$2:$A$49,products!$D$2:$D$49,,0)</f>
        <v>1</v>
      </c>
      <c r="O347" s="6">
        <f>_xlfn.XLOOKUP(D347,products!$A$2:$A$49,products!$E$2:$E$49,,0)</f>
        <v>11.95</v>
      </c>
      <c r="P347" s="6">
        <f>O347*E347</f>
        <v>59.75</v>
      </c>
    </row>
    <row r="348" spans="1:16" x14ac:dyDescent="0.2">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_xlfn.XLOOKUP(Order_table[[#This Row],[Customer ID]],customers!$A$2:$A$1001,customers!$I$2:$I$1001,,0)</f>
        <v>Yes</v>
      </c>
      <c r="I348" s="2" t="str">
        <f>_xlfn.XLOOKUP(C348,customers!$A$2:$A$1001,customers!$G$2:$G$1001,,0)</f>
        <v>United States</v>
      </c>
      <c r="J348" s="2" t="str">
        <f t="shared" si="10"/>
        <v>Arabica</v>
      </c>
      <c r="K348" t="str">
        <f>_xlfn.XLOOKUP(D348,products!$A$2:$A$49,products!$B$2:$B$49,,0)</f>
        <v>Ara</v>
      </c>
      <c r="L348" t="str">
        <f t="shared" si="11"/>
        <v>Large</v>
      </c>
      <c r="M348" t="str">
        <f>_xlfn.XLOOKUP(D348,products!$A$2:$A$49,products!$C$2:$C$49,,0)</f>
        <v>L</v>
      </c>
      <c r="N348" s="4">
        <f>_xlfn.XLOOKUP(D348,products!$A$2:$A$49,products!$D$2:$D$49,,0)</f>
        <v>0.5</v>
      </c>
      <c r="O348" s="6">
        <f>_xlfn.XLOOKUP(D348,products!$A$2:$A$49,products!$E$2:$E$49,,0)</f>
        <v>7.77</v>
      </c>
      <c r="P348" s="6">
        <f>O348*E348</f>
        <v>23.31</v>
      </c>
    </row>
    <row r="349" spans="1:16" x14ac:dyDescent="0.2">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_xlfn.XLOOKUP(Order_table[[#This Row],[Customer ID]],customers!$A$2:$A$1001,customers!$I$2:$I$1001,,0)</f>
        <v>No</v>
      </c>
      <c r="I349" s="2" t="str">
        <f>_xlfn.XLOOKUP(C349,customers!$A$2:$A$1001,customers!$G$2:$G$1001,,0)</f>
        <v>United States</v>
      </c>
      <c r="J349" s="2" t="str">
        <f t="shared" si="10"/>
        <v>Librica</v>
      </c>
      <c r="K349" t="str">
        <f>_xlfn.XLOOKUP(D349,products!$A$2:$A$49,products!$B$2:$B$49,,0)</f>
        <v>Lib</v>
      </c>
      <c r="L349" t="str">
        <f t="shared" si="11"/>
        <v>Medium</v>
      </c>
      <c r="M349" t="str">
        <f>_xlfn.XLOOKUP(D349,products!$A$2:$A$49,products!$C$2:$C$49,,0)</f>
        <v>M</v>
      </c>
      <c r="N349" s="4">
        <f>_xlfn.XLOOKUP(D349,products!$A$2:$A$49,products!$D$2:$D$49,,0)</f>
        <v>1</v>
      </c>
      <c r="O349" s="6">
        <f>_xlfn.XLOOKUP(D349,products!$A$2:$A$49,products!$E$2:$E$49,,0)</f>
        <v>14.55</v>
      </c>
      <c r="P349" s="6">
        <f>O349*E349</f>
        <v>43.650000000000006</v>
      </c>
    </row>
    <row r="350" spans="1:16" x14ac:dyDescent="0.2">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_xlfn.XLOOKUP(Order_table[[#This Row],[Customer ID]],customers!$A$2:$A$1001,customers!$I$2:$I$1001,,0)</f>
        <v>No</v>
      </c>
      <c r="I350" s="2" t="str">
        <f>_xlfn.XLOOKUP(C350,customers!$A$2:$A$1001,customers!$G$2:$G$1001,,0)</f>
        <v>United States</v>
      </c>
      <c r="J350" s="2" t="str">
        <f t="shared" si="10"/>
        <v>Excelsa</v>
      </c>
      <c r="K350" t="str">
        <f>_xlfn.XLOOKUP(D350,products!$A$2:$A$49,products!$B$2:$B$49,,0)</f>
        <v>Exc</v>
      </c>
      <c r="L350" t="str">
        <f t="shared" si="11"/>
        <v>Large</v>
      </c>
      <c r="M350" t="str">
        <f>_xlfn.XLOOKUP(D350,products!$A$2:$A$49,products!$C$2:$C$49,,0)</f>
        <v>L</v>
      </c>
      <c r="N350" s="4">
        <f>_xlfn.XLOOKUP(D350,products!$A$2:$A$49,products!$D$2:$D$49,,0)</f>
        <v>2.5</v>
      </c>
      <c r="O350" s="6">
        <f>_xlfn.XLOOKUP(D350,products!$A$2:$A$49,products!$E$2:$E$49,,0)</f>
        <v>34.154999999999994</v>
      </c>
      <c r="P350" s="6">
        <f>O350*E350</f>
        <v>204.92999999999995</v>
      </c>
    </row>
    <row r="351" spans="1:16" x14ac:dyDescent="0.2">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_xlfn.XLOOKUP(Order_table[[#This Row],[Customer ID]],customers!$A$2:$A$1001,customers!$I$2:$I$1001,,0)</f>
        <v>No</v>
      </c>
      <c r="I351" s="2" t="str">
        <f>_xlfn.XLOOKUP(C351,customers!$A$2:$A$1001,customers!$G$2:$G$1001,,0)</f>
        <v>United States</v>
      </c>
      <c r="J351" s="2" t="str">
        <f t="shared" si="10"/>
        <v>Robusta</v>
      </c>
      <c r="K351" t="str">
        <f>_xlfn.XLOOKUP(D351,products!$A$2:$A$49,products!$B$2:$B$49,,0)</f>
        <v>Rob</v>
      </c>
      <c r="L351" t="str">
        <f t="shared" si="11"/>
        <v>Large</v>
      </c>
      <c r="M351" t="str">
        <f>_xlfn.XLOOKUP(D351,products!$A$2:$A$49,products!$C$2:$C$49,,0)</f>
        <v>L</v>
      </c>
      <c r="N351" s="4">
        <f>_xlfn.XLOOKUP(D351,products!$A$2:$A$49,products!$D$2:$D$49,,0)</f>
        <v>0.2</v>
      </c>
      <c r="O351" s="6">
        <f>_xlfn.XLOOKUP(D351,products!$A$2:$A$49,products!$E$2:$E$49,,0)</f>
        <v>3.5849999999999995</v>
      </c>
      <c r="P351" s="6">
        <f>O351*E351</f>
        <v>14.339999999999998</v>
      </c>
    </row>
    <row r="352" spans="1:16" x14ac:dyDescent="0.2">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_xlfn.XLOOKUP(Order_table[[#This Row],[Customer ID]],customers!$A$2:$A$1001,customers!$I$2:$I$1001,,0)</f>
        <v>No</v>
      </c>
      <c r="I352" s="2" t="str">
        <f>_xlfn.XLOOKUP(C352,customers!$A$2:$A$1001,customers!$G$2:$G$1001,,0)</f>
        <v>United States</v>
      </c>
      <c r="J352" s="2" t="str">
        <f t="shared" si="10"/>
        <v>Arabica</v>
      </c>
      <c r="K352" t="str">
        <f>_xlfn.XLOOKUP(D352,products!$A$2:$A$49,products!$B$2:$B$49,,0)</f>
        <v>Ara</v>
      </c>
      <c r="L352" t="str">
        <f t="shared" si="11"/>
        <v>Dark</v>
      </c>
      <c r="M352" t="str">
        <f>_xlfn.XLOOKUP(D352,products!$A$2:$A$49,products!$C$2:$C$49,,0)</f>
        <v>D</v>
      </c>
      <c r="N352" s="4">
        <f>_xlfn.XLOOKUP(D352,products!$A$2:$A$49,products!$D$2:$D$49,,0)</f>
        <v>0.5</v>
      </c>
      <c r="O352" s="6">
        <f>_xlfn.XLOOKUP(D352,products!$A$2:$A$49,products!$E$2:$E$49,,0)</f>
        <v>5.97</v>
      </c>
      <c r="P352" s="6">
        <f>O352*E352</f>
        <v>23.88</v>
      </c>
    </row>
    <row r="353" spans="1:16" x14ac:dyDescent="0.2">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_xlfn.XLOOKUP(Order_table[[#This Row],[Customer ID]],customers!$A$2:$A$1001,customers!$I$2:$I$1001,,0)</f>
        <v>No</v>
      </c>
      <c r="I353" s="2" t="str">
        <f>_xlfn.XLOOKUP(C353,customers!$A$2:$A$1001,customers!$G$2:$G$1001,,0)</f>
        <v>United States</v>
      </c>
      <c r="J353" s="2" t="str">
        <f t="shared" si="10"/>
        <v>Arabica</v>
      </c>
      <c r="K353" t="str">
        <f>_xlfn.XLOOKUP(D353,products!$A$2:$A$49,products!$B$2:$B$49,,0)</f>
        <v>Ara</v>
      </c>
      <c r="L353" t="str">
        <f t="shared" si="11"/>
        <v>Medium</v>
      </c>
      <c r="M353" t="str">
        <f>_xlfn.XLOOKUP(D353,products!$A$2:$A$49,products!$C$2:$C$49,,0)</f>
        <v>M</v>
      </c>
      <c r="N353" s="4">
        <f>_xlfn.XLOOKUP(D353,products!$A$2:$A$49,products!$D$2:$D$49,,0)</f>
        <v>1</v>
      </c>
      <c r="O353" s="6">
        <f>_xlfn.XLOOKUP(D353,products!$A$2:$A$49,products!$E$2:$E$49,,0)</f>
        <v>11.25</v>
      </c>
      <c r="P353" s="6">
        <f>O353*E353</f>
        <v>22.5</v>
      </c>
    </row>
    <row r="354" spans="1:16" x14ac:dyDescent="0.2">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_xlfn.XLOOKUP(Order_table[[#This Row],[Customer ID]],customers!$A$2:$A$1001,customers!$I$2:$I$1001,,0)</f>
        <v>No</v>
      </c>
      <c r="I354" s="2" t="str">
        <f>_xlfn.XLOOKUP(C354,customers!$A$2:$A$1001,customers!$G$2:$G$1001,,0)</f>
        <v>United States</v>
      </c>
      <c r="J354" s="2" t="str">
        <f t="shared" si="10"/>
        <v>Excelsa</v>
      </c>
      <c r="K354" t="str">
        <f>_xlfn.XLOOKUP(D354,products!$A$2:$A$49,products!$B$2:$B$49,,0)</f>
        <v>Exc</v>
      </c>
      <c r="L354" t="str">
        <f t="shared" si="11"/>
        <v>Dark</v>
      </c>
      <c r="M354" t="str">
        <f>_xlfn.XLOOKUP(D354,products!$A$2:$A$49,products!$C$2:$C$49,,0)</f>
        <v>D</v>
      </c>
      <c r="N354" s="4">
        <f>_xlfn.XLOOKUP(D354,products!$A$2:$A$49,products!$D$2:$D$49,,0)</f>
        <v>0.5</v>
      </c>
      <c r="O354" s="6">
        <f>_xlfn.XLOOKUP(D354,products!$A$2:$A$49,products!$E$2:$E$49,,0)</f>
        <v>7.29</v>
      </c>
      <c r="P354" s="6">
        <f>O354*E354</f>
        <v>36.450000000000003</v>
      </c>
    </row>
    <row r="355" spans="1:16" x14ac:dyDescent="0.2">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_xlfn.XLOOKUP(Order_table[[#This Row],[Customer ID]],customers!$A$2:$A$1001,customers!$I$2:$I$1001,,0)</f>
        <v>Yes</v>
      </c>
      <c r="I355" s="2" t="str">
        <f>_xlfn.XLOOKUP(C355,customers!$A$2:$A$1001,customers!$G$2:$G$1001,,0)</f>
        <v>United States</v>
      </c>
      <c r="J355" s="2" t="str">
        <f t="shared" si="10"/>
        <v>Arabica</v>
      </c>
      <c r="K355" t="str">
        <f>_xlfn.XLOOKUP(D355,products!$A$2:$A$49,products!$B$2:$B$49,,0)</f>
        <v>Ara</v>
      </c>
      <c r="L355" t="str">
        <f t="shared" si="11"/>
        <v>Medium</v>
      </c>
      <c r="M355" t="str">
        <f>_xlfn.XLOOKUP(D355,products!$A$2:$A$49,products!$C$2:$C$49,,0)</f>
        <v>M</v>
      </c>
      <c r="N355" s="4">
        <f>_xlfn.XLOOKUP(D355,products!$A$2:$A$49,products!$D$2:$D$49,,0)</f>
        <v>0.5</v>
      </c>
      <c r="O355" s="6">
        <f>_xlfn.XLOOKUP(D355,products!$A$2:$A$49,products!$E$2:$E$49,,0)</f>
        <v>6.75</v>
      </c>
      <c r="P355" s="6">
        <f>O355*E355</f>
        <v>27</v>
      </c>
    </row>
    <row r="356" spans="1:16" x14ac:dyDescent="0.2">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_xlfn.XLOOKUP(Order_table[[#This Row],[Customer ID]],customers!$A$2:$A$1001,customers!$I$2:$I$1001,,0)</f>
        <v>No</v>
      </c>
      <c r="I356" s="2" t="str">
        <f>_xlfn.XLOOKUP(C356,customers!$A$2:$A$1001,customers!$G$2:$G$1001,,0)</f>
        <v>United States</v>
      </c>
      <c r="J356" s="2" t="str">
        <f t="shared" si="10"/>
        <v>Arabica</v>
      </c>
      <c r="K356" t="str">
        <f>_xlfn.XLOOKUP(D356,products!$A$2:$A$49,products!$B$2:$B$49,,0)</f>
        <v>Ara</v>
      </c>
      <c r="L356" t="str">
        <f t="shared" si="11"/>
        <v>Medium</v>
      </c>
      <c r="M356" t="str">
        <f>_xlfn.XLOOKUP(D356,products!$A$2:$A$49,products!$C$2:$C$49,,0)</f>
        <v>M</v>
      </c>
      <c r="N356" s="4">
        <f>_xlfn.XLOOKUP(D356,products!$A$2:$A$49,products!$D$2:$D$49,,0)</f>
        <v>2.5</v>
      </c>
      <c r="O356" s="6">
        <f>_xlfn.XLOOKUP(D356,products!$A$2:$A$49,products!$E$2:$E$49,,0)</f>
        <v>25.874999999999996</v>
      </c>
      <c r="P356" s="6">
        <f>O356*E356</f>
        <v>155.24999999999997</v>
      </c>
    </row>
    <row r="357" spans="1:16" x14ac:dyDescent="0.2">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_xlfn.XLOOKUP(Order_table[[#This Row],[Customer ID]],customers!$A$2:$A$1001,customers!$I$2:$I$1001,,0)</f>
        <v>Yes</v>
      </c>
      <c r="I357" s="2" t="str">
        <f>_xlfn.XLOOKUP(C357,customers!$A$2:$A$1001,customers!$G$2:$G$1001,,0)</f>
        <v>United States</v>
      </c>
      <c r="J357" s="2" t="str">
        <f t="shared" si="10"/>
        <v>Arabica</v>
      </c>
      <c r="K357" t="str">
        <f>_xlfn.XLOOKUP(D357,products!$A$2:$A$49,products!$B$2:$B$49,,0)</f>
        <v>Ara</v>
      </c>
      <c r="L357" t="str">
        <f t="shared" si="11"/>
        <v>Dark</v>
      </c>
      <c r="M357" t="str">
        <f>_xlfn.XLOOKUP(D357,products!$A$2:$A$49,products!$C$2:$C$49,,0)</f>
        <v>D</v>
      </c>
      <c r="N357" s="4">
        <f>_xlfn.XLOOKUP(D357,products!$A$2:$A$49,products!$D$2:$D$49,,0)</f>
        <v>2.5</v>
      </c>
      <c r="O357" s="6">
        <f>_xlfn.XLOOKUP(D357,products!$A$2:$A$49,products!$E$2:$E$49,,0)</f>
        <v>22.884999999999998</v>
      </c>
      <c r="P357" s="6">
        <f>O357*E357</f>
        <v>114.42499999999998</v>
      </c>
    </row>
    <row r="358" spans="1:16" x14ac:dyDescent="0.2">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_xlfn.XLOOKUP(Order_table[[#This Row],[Customer ID]],customers!$A$2:$A$1001,customers!$I$2:$I$1001,,0)</f>
        <v>Yes</v>
      </c>
      <c r="I358" s="2" t="str">
        <f>_xlfn.XLOOKUP(C358,customers!$A$2:$A$1001,customers!$G$2:$G$1001,,0)</f>
        <v>United States</v>
      </c>
      <c r="J358" s="2" t="str">
        <f t="shared" si="10"/>
        <v>Librica</v>
      </c>
      <c r="K358" t="str">
        <f>_xlfn.XLOOKUP(D358,products!$A$2:$A$49,products!$B$2:$B$49,,0)</f>
        <v>Lib</v>
      </c>
      <c r="L358" t="str">
        <f t="shared" si="11"/>
        <v>Dark</v>
      </c>
      <c r="M358" t="str">
        <f>_xlfn.XLOOKUP(D358,products!$A$2:$A$49,products!$C$2:$C$49,,0)</f>
        <v>D</v>
      </c>
      <c r="N358" s="4">
        <f>_xlfn.XLOOKUP(D358,products!$A$2:$A$49,products!$D$2:$D$49,,0)</f>
        <v>1</v>
      </c>
      <c r="O358" s="6">
        <f>_xlfn.XLOOKUP(D358,products!$A$2:$A$49,products!$E$2:$E$49,,0)</f>
        <v>12.95</v>
      </c>
      <c r="P358" s="6">
        <f>O358*E358</f>
        <v>51.8</v>
      </c>
    </row>
    <row r="359" spans="1:16" x14ac:dyDescent="0.2">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_xlfn.XLOOKUP(Order_table[[#This Row],[Customer ID]],customers!$A$2:$A$1001,customers!$I$2:$I$1001,,0)</f>
        <v>No</v>
      </c>
      <c r="I359" s="2" t="str">
        <f>_xlfn.XLOOKUP(C359,customers!$A$2:$A$1001,customers!$G$2:$G$1001,,0)</f>
        <v>United States</v>
      </c>
      <c r="J359" s="2" t="str">
        <f t="shared" si="10"/>
        <v>Arabica</v>
      </c>
      <c r="K359" t="str">
        <f>_xlfn.XLOOKUP(D359,products!$A$2:$A$49,products!$B$2:$B$49,,0)</f>
        <v>Ara</v>
      </c>
      <c r="L359" t="str">
        <f t="shared" si="11"/>
        <v>Medium</v>
      </c>
      <c r="M359" t="str">
        <f>_xlfn.XLOOKUP(D359,products!$A$2:$A$49,products!$C$2:$C$49,,0)</f>
        <v>M</v>
      </c>
      <c r="N359" s="4">
        <f>_xlfn.XLOOKUP(D359,products!$A$2:$A$49,products!$D$2:$D$49,,0)</f>
        <v>2.5</v>
      </c>
      <c r="O359" s="6">
        <f>_xlfn.XLOOKUP(D359,products!$A$2:$A$49,products!$E$2:$E$49,,0)</f>
        <v>25.874999999999996</v>
      </c>
      <c r="P359" s="6">
        <f>O359*E359</f>
        <v>155.24999999999997</v>
      </c>
    </row>
    <row r="360" spans="1:16" x14ac:dyDescent="0.2">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_xlfn.XLOOKUP(Order_table[[#This Row],[Customer ID]],customers!$A$2:$A$1001,customers!$I$2:$I$1001,,0)</f>
        <v>No</v>
      </c>
      <c r="I360" s="2" t="str">
        <f>_xlfn.XLOOKUP(C360,customers!$A$2:$A$1001,customers!$G$2:$G$1001,,0)</f>
        <v>United States</v>
      </c>
      <c r="J360" s="2" t="str">
        <f t="shared" si="10"/>
        <v>Arabica</v>
      </c>
      <c r="K360" t="str">
        <f>_xlfn.XLOOKUP(D360,products!$A$2:$A$49,products!$B$2:$B$49,,0)</f>
        <v>Ara</v>
      </c>
      <c r="L360" t="str">
        <f t="shared" si="11"/>
        <v>Large</v>
      </c>
      <c r="M360" t="str">
        <f>_xlfn.XLOOKUP(D360,products!$A$2:$A$49,products!$C$2:$C$49,,0)</f>
        <v>L</v>
      </c>
      <c r="N360" s="4">
        <f>_xlfn.XLOOKUP(D360,products!$A$2:$A$49,products!$D$2:$D$49,,0)</f>
        <v>2.5</v>
      </c>
      <c r="O360" s="6">
        <f>_xlfn.XLOOKUP(D360,products!$A$2:$A$49,products!$E$2:$E$49,,0)</f>
        <v>29.784999999999997</v>
      </c>
      <c r="P360" s="6">
        <f>O360*E360</f>
        <v>29.784999999999997</v>
      </c>
    </row>
    <row r="361" spans="1:16" x14ac:dyDescent="0.2">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_xlfn.XLOOKUP(Order_table[[#This Row],[Customer ID]],customers!$A$2:$A$1001,customers!$I$2:$I$1001,,0)</f>
        <v>No</v>
      </c>
      <c r="I361" s="2" t="str">
        <f>_xlfn.XLOOKUP(C361,customers!$A$2:$A$1001,customers!$G$2:$G$1001,,0)</f>
        <v>United Kingdom</v>
      </c>
      <c r="J361" s="2" t="str">
        <f t="shared" si="10"/>
        <v>Robusta</v>
      </c>
      <c r="K361" t="str">
        <f>_xlfn.XLOOKUP(D361,products!$A$2:$A$49,products!$B$2:$B$49,,0)</f>
        <v>Rob</v>
      </c>
      <c r="L361" t="str">
        <f t="shared" si="11"/>
        <v>Large</v>
      </c>
      <c r="M361" t="str">
        <f>_xlfn.XLOOKUP(D361,products!$A$2:$A$49,products!$C$2:$C$49,,0)</f>
        <v>L</v>
      </c>
      <c r="N361" s="4">
        <f>_xlfn.XLOOKUP(D361,products!$A$2:$A$49,products!$D$2:$D$49,,0)</f>
        <v>0.2</v>
      </c>
      <c r="O361" s="6">
        <f>_xlfn.XLOOKUP(D361,products!$A$2:$A$49,products!$E$2:$E$49,,0)</f>
        <v>3.5849999999999995</v>
      </c>
      <c r="P361" s="6">
        <f>O361*E361</f>
        <v>21.509999999999998</v>
      </c>
    </row>
    <row r="362" spans="1:16" x14ac:dyDescent="0.2">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_xlfn.XLOOKUP(Order_table[[#This Row],[Customer ID]],customers!$A$2:$A$1001,customers!$I$2:$I$1001,,0)</f>
        <v>No</v>
      </c>
      <c r="I362" s="2" t="str">
        <f>_xlfn.XLOOKUP(C362,customers!$A$2:$A$1001,customers!$G$2:$G$1001,,0)</f>
        <v>United States</v>
      </c>
      <c r="J362" s="2" t="str">
        <f t="shared" si="10"/>
        <v>Robusta</v>
      </c>
      <c r="K362" t="str">
        <f>_xlfn.XLOOKUP(D362,products!$A$2:$A$49,products!$B$2:$B$49,,0)</f>
        <v>Rob</v>
      </c>
      <c r="L362" t="str">
        <f t="shared" si="11"/>
        <v>Dark</v>
      </c>
      <c r="M362" t="str">
        <f>_xlfn.XLOOKUP(D362,products!$A$2:$A$49,products!$C$2:$C$49,,0)</f>
        <v>D</v>
      </c>
      <c r="N362" s="4">
        <f>_xlfn.XLOOKUP(D362,products!$A$2:$A$49,products!$D$2:$D$49,,0)</f>
        <v>2.5</v>
      </c>
      <c r="O362" s="6">
        <f>_xlfn.XLOOKUP(D362,products!$A$2:$A$49,products!$E$2:$E$49,,0)</f>
        <v>20.584999999999997</v>
      </c>
      <c r="P362" s="6">
        <f>O362*E362</f>
        <v>41.169999999999995</v>
      </c>
    </row>
    <row r="363" spans="1:16" x14ac:dyDescent="0.2">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_xlfn.XLOOKUP(Order_table[[#This Row],[Customer ID]],customers!$A$2:$A$1001,customers!$I$2:$I$1001,,0)</f>
        <v>No</v>
      </c>
      <c r="I363" s="2" t="str">
        <f>_xlfn.XLOOKUP(C363,customers!$A$2:$A$1001,customers!$G$2:$G$1001,,0)</f>
        <v>United States</v>
      </c>
      <c r="J363" s="2" t="str">
        <f t="shared" si="10"/>
        <v>Robusta</v>
      </c>
      <c r="K363" t="str">
        <f>_xlfn.XLOOKUP(D363,products!$A$2:$A$49,products!$B$2:$B$49,,0)</f>
        <v>Rob</v>
      </c>
      <c r="L363" t="str">
        <f t="shared" si="11"/>
        <v>Medium</v>
      </c>
      <c r="M363" t="str">
        <f>_xlfn.XLOOKUP(D363,products!$A$2:$A$49,products!$C$2:$C$49,,0)</f>
        <v>M</v>
      </c>
      <c r="N363" s="4">
        <f>_xlfn.XLOOKUP(D363,products!$A$2:$A$49,products!$D$2:$D$49,,0)</f>
        <v>0.5</v>
      </c>
      <c r="O363" s="6">
        <f>_xlfn.XLOOKUP(D363,products!$A$2:$A$49,products!$E$2:$E$49,,0)</f>
        <v>5.97</v>
      </c>
      <c r="P363" s="6">
        <f>O363*E363</f>
        <v>5.97</v>
      </c>
    </row>
    <row r="364" spans="1:16" x14ac:dyDescent="0.2">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_xlfn.XLOOKUP(Order_table[[#This Row],[Customer ID]],customers!$A$2:$A$1001,customers!$I$2:$I$1001,,0)</f>
        <v>Yes</v>
      </c>
      <c r="I364" s="2" t="str">
        <f>_xlfn.XLOOKUP(C364,customers!$A$2:$A$1001,customers!$G$2:$G$1001,,0)</f>
        <v>United States</v>
      </c>
      <c r="J364" s="2" t="str">
        <f t="shared" si="10"/>
        <v>Excelsa</v>
      </c>
      <c r="K364" t="str">
        <f>_xlfn.XLOOKUP(D364,products!$A$2:$A$49,products!$B$2:$B$49,,0)</f>
        <v>Exc</v>
      </c>
      <c r="L364" t="str">
        <f t="shared" si="11"/>
        <v>Large</v>
      </c>
      <c r="M364" t="str">
        <f>_xlfn.XLOOKUP(D364,products!$A$2:$A$49,products!$C$2:$C$49,,0)</f>
        <v>L</v>
      </c>
      <c r="N364" s="4">
        <f>_xlfn.XLOOKUP(D364,products!$A$2:$A$49,products!$D$2:$D$49,,0)</f>
        <v>1</v>
      </c>
      <c r="O364" s="6">
        <f>_xlfn.XLOOKUP(D364,products!$A$2:$A$49,products!$E$2:$E$49,,0)</f>
        <v>14.85</v>
      </c>
      <c r="P364" s="6">
        <f>O364*E364</f>
        <v>74.25</v>
      </c>
    </row>
    <row r="365" spans="1:16" x14ac:dyDescent="0.2">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_xlfn.XLOOKUP(Order_table[[#This Row],[Customer ID]],customers!$A$2:$A$1001,customers!$I$2:$I$1001,,0)</f>
        <v>No</v>
      </c>
      <c r="I365" s="2" t="str">
        <f>_xlfn.XLOOKUP(C365,customers!$A$2:$A$1001,customers!$G$2:$G$1001,,0)</f>
        <v>United States</v>
      </c>
      <c r="J365" s="2" t="str">
        <f t="shared" si="10"/>
        <v>Librica</v>
      </c>
      <c r="K365" t="str">
        <f>_xlfn.XLOOKUP(D365,products!$A$2:$A$49,products!$B$2:$B$49,,0)</f>
        <v>Lib</v>
      </c>
      <c r="L365" t="str">
        <f t="shared" si="11"/>
        <v>Medium</v>
      </c>
      <c r="M365" t="str">
        <f>_xlfn.XLOOKUP(D365,products!$A$2:$A$49,products!$C$2:$C$49,,0)</f>
        <v>M</v>
      </c>
      <c r="N365" s="4">
        <f>_xlfn.XLOOKUP(D365,products!$A$2:$A$49,products!$D$2:$D$49,,0)</f>
        <v>1</v>
      </c>
      <c r="O365" s="6">
        <f>_xlfn.XLOOKUP(D365,products!$A$2:$A$49,products!$E$2:$E$49,,0)</f>
        <v>14.55</v>
      </c>
      <c r="P365" s="6">
        <f>O365*E365</f>
        <v>87.300000000000011</v>
      </c>
    </row>
    <row r="366" spans="1:16" x14ac:dyDescent="0.2">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_xlfn.XLOOKUP(Order_table[[#This Row],[Customer ID]],customers!$A$2:$A$1001,customers!$I$2:$I$1001,,0)</f>
        <v>Yes</v>
      </c>
      <c r="I366" s="2" t="str">
        <f>_xlfn.XLOOKUP(C366,customers!$A$2:$A$1001,customers!$G$2:$G$1001,,0)</f>
        <v>United States</v>
      </c>
      <c r="J366" s="2" t="str">
        <f t="shared" si="10"/>
        <v>Excelsa</v>
      </c>
      <c r="K366" t="str">
        <f>_xlfn.XLOOKUP(D366,products!$A$2:$A$49,products!$B$2:$B$49,,0)</f>
        <v>Exc</v>
      </c>
      <c r="L366" t="str">
        <f t="shared" si="11"/>
        <v>Dark</v>
      </c>
      <c r="M366" t="str">
        <f>_xlfn.XLOOKUP(D366,products!$A$2:$A$49,products!$C$2:$C$49,,0)</f>
        <v>D</v>
      </c>
      <c r="N366" s="4">
        <f>_xlfn.XLOOKUP(D366,products!$A$2:$A$49,products!$D$2:$D$49,,0)</f>
        <v>1</v>
      </c>
      <c r="O366" s="6">
        <f>_xlfn.XLOOKUP(D366,products!$A$2:$A$49,products!$E$2:$E$49,,0)</f>
        <v>12.15</v>
      </c>
      <c r="P366" s="6">
        <f>O366*E366</f>
        <v>72.900000000000006</v>
      </c>
    </row>
    <row r="367" spans="1:16" x14ac:dyDescent="0.2">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_xlfn.XLOOKUP(Order_table[[#This Row],[Customer ID]],customers!$A$2:$A$1001,customers!$I$2:$I$1001,,0)</f>
        <v>No</v>
      </c>
      <c r="I367" s="2" t="str">
        <f>_xlfn.XLOOKUP(C367,customers!$A$2:$A$1001,customers!$G$2:$G$1001,,0)</f>
        <v>United States</v>
      </c>
      <c r="J367" s="2" t="str">
        <f t="shared" si="10"/>
        <v>Librica</v>
      </c>
      <c r="K367" t="str">
        <f>_xlfn.XLOOKUP(D367,products!$A$2:$A$49,products!$B$2:$B$49,,0)</f>
        <v>Lib</v>
      </c>
      <c r="L367" t="str">
        <f t="shared" si="11"/>
        <v>Dark</v>
      </c>
      <c r="M367" t="str">
        <f>_xlfn.XLOOKUP(D367,products!$A$2:$A$49,products!$C$2:$C$49,,0)</f>
        <v>D</v>
      </c>
      <c r="N367" s="4">
        <f>_xlfn.XLOOKUP(D367,products!$A$2:$A$49,products!$D$2:$D$49,,0)</f>
        <v>0.5</v>
      </c>
      <c r="O367" s="6">
        <f>_xlfn.XLOOKUP(D367,products!$A$2:$A$49,products!$E$2:$E$49,,0)</f>
        <v>7.77</v>
      </c>
      <c r="P367" s="6">
        <f>O367*E367</f>
        <v>7.77</v>
      </c>
    </row>
    <row r="368" spans="1:16" x14ac:dyDescent="0.2">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_xlfn.XLOOKUP(Order_table[[#This Row],[Customer ID]],customers!$A$2:$A$1001,customers!$I$2:$I$1001,,0)</f>
        <v>No</v>
      </c>
      <c r="I368" s="2" t="str">
        <f>_xlfn.XLOOKUP(C368,customers!$A$2:$A$1001,customers!$G$2:$G$1001,,0)</f>
        <v>United States</v>
      </c>
      <c r="J368" s="2" t="str">
        <f t="shared" si="10"/>
        <v>Excelsa</v>
      </c>
      <c r="K368" t="str">
        <f>_xlfn.XLOOKUP(D368,products!$A$2:$A$49,products!$B$2:$B$49,,0)</f>
        <v>Exc</v>
      </c>
      <c r="L368" t="str">
        <f t="shared" si="11"/>
        <v>Dark</v>
      </c>
      <c r="M368" t="str">
        <f>_xlfn.XLOOKUP(D368,products!$A$2:$A$49,products!$C$2:$C$49,,0)</f>
        <v>D</v>
      </c>
      <c r="N368" s="4">
        <f>_xlfn.XLOOKUP(D368,products!$A$2:$A$49,products!$D$2:$D$49,,0)</f>
        <v>0.5</v>
      </c>
      <c r="O368" s="6">
        <f>_xlfn.XLOOKUP(D368,products!$A$2:$A$49,products!$E$2:$E$49,,0)</f>
        <v>7.29</v>
      </c>
      <c r="P368" s="6">
        <f>O368*E368</f>
        <v>43.74</v>
      </c>
    </row>
    <row r="369" spans="1:16" x14ac:dyDescent="0.2">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_xlfn.XLOOKUP(Order_table[[#This Row],[Customer ID]],customers!$A$2:$A$1001,customers!$I$2:$I$1001,,0)</f>
        <v>Yes</v>
      </c>
      <c r="I369" s="2" t="str">
        <f>_xlfn.XLOOKUP(C369,customers!$A$2:$A$1001,customers!$G$2:$G$1001,,0)</f>
        <v>United States</v>
      </c>
      <c r="J369" s="2" t="str">
        <f t="shared" si="10"/>
        <v>Librica</v>
      </c>
      <c r="K369" t="str">
        <f>_xlfn.XLOOKUP(D369,products!$A$2:$A$49,products!$B$2:$B$49,,0)</f>
        <v>Lib</v>
      </c>
      <c r="L369" t="str">
        <f t="shared" si="11"/>
        <v>Medium</v>
      </c>
      <c r="M369" t="str">
        <f>_xlfn.XLOOKUP(D369,products!$A$2:$A$49,products!$C$2:$C$49,,0)</f>
        <v>M</v>
      </c>
      <c r="N369" s="4">
        <f>_xlfn.XLOOKUP(D369,products!$A$2:$A$49,products!$D$2:$D$49,,0)</f>
        <v>0.2</v>
      </c>
      <c r="O369" s="6">
        <f>_xlfn.XLOOKUP(D369,products!$A$2:$A$49,products!$E$2:$E$49,,0)</f>
        <v>4.3650000000000002</v>
      </c>
      <c r="P369" s="6">
        <f>O369*E369</f>
        <v>8.73</v>
      </c>
    </row>
    <row r="370" spans="1:16" x14ac:dyDescent="0.2">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_xlfn.XLOOKUP(Order_table[[#This Row],[Customer ID]],customers!$A$2:$A$1001,customers!$I$2:$I$1001,,0)</f>
        <v>No</v>
      </c>
      <c r="I370" s="2" t="str">
        <f>_xlfn.XLOOKUP(C370,customers!$A$2:$A$1001,customers!$G$2:$G$1001,,0)</f>
        <v>United States</v>
      </c>
      <c r="J370" s="2" t="str">
        <f t="shared" si="10"/>
        <v>Excelsa</v>
      </c>
      <c r="K370" t="str">
        <f>_xlfn.XLOOKUP(D370,products!$A$2:$A$49,products!$B$2:$B$49,,0)</f>
        <v>Exc</v>
      </c>
      <c r="L370" t="str">
        <f t="shared" si="11"/>
        <v>Medium</v>
      </c>
      <c r="M370" t="str">
        <f>_xlfn.XLOOKUP(D370,products!$A$2:$A$49,products!$C$2:$C$49,,0)</f>
        <v>M</v>
      </c>
      <c r="N370" s="4">
        <f>_xlfn.XLOOKUP(D370,products!$A$2:$A$49,products!$D$2:$D$49,,0)</f>
        <v>2.5</v>
      </c>
      <c r="O370" s="6">
        <f>_xlfn.XLOOKUP(D370,products!$A$2:$A$49,products!$E$2:$E$49,,0)</f>
        <v>31.624999999999996</v>
      </c>
      <c r="P370" s="6">
        <f>O370*E370</f>
        <v>63.249999999999993</v>
      </c>
    </row>
    <row r="371" spans="1:16" x14ac:dyDescent="0.2">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_xlfn.XLOOKUP(Order_table[[#This Row],[Customer ID]],customers!$A$2:$A$1001,customers!$I$2:$I$1001,,0)</f>
        <v>Yes</v>
      </c>
      <c r="I371" s="2" t="str">
        <f>_xlfn.XLOOKUP(C371,customers!$A$2:$A$1001,customers!$G$2:$G$1001,,0)</f>
        <v>United States</v>
      </c>
      <c r="J371" s="2" t="str">
        <f t="shared" si="10"/>
        <v>Excelsa</v>
      </c>
      <c r="K371" t="str">
        <f>_xlfn.XLOOKUP(D371,products!$A$2:$A$49,products!$B$2:$B$49,,0)</f>
        <v>Exc</v>
      </c>
      <c r="L371" t="str">
        <f t="shared" si="11"/>
        <v>Large</v>
      </c>
      <c r="M371" t="str">
        <f>_xlfn.XLOOKUP(D371,products!$A$2:$A$49,products!$C$2:$C$49,,0)</f>
        <v>L</v>
      </c>
      <c r="N371" s="4">
        <f>_xlfn.XLOOKUP(D371,products!$A$2:$A$49,products!$D$2:$D$49,,0)</f>
        <v>0.5</v>
      </c>
      <c r="O371" s="6">
        <f>_xlfn.XLOOKUP(D371,products!$A$2:$A$49,products!$E$2:$E$49,,0)</f>
        <v>8.91</v>
      </c>
      <c r="P371" s="6">
        <f>O371*E371</f>
        <v>8.91</v>
      </c>
    </row>
    <row r="372" spans="1:16" x14ac:dyDescent="0.2">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_xlfn.XLOOKUP(Order_table[[#This Row],[Customer ID]],customers!$A$2:$A$1001,customers!$I$2:$I$1001,,0)</f>
        <v>Yes</v>
      </c>
      <c r="I372" s="2" t="str">
        <f>_xlfn.XLOOKUP(C372,customers!$A$2:$A$1001,customers!$G$2:$G$1001,,0)</f>
        <v>United States</v>
      </c>
      <c r="J372" s="2" t="str">
        <f t="shared" si="10"/>
        <v>Excelsa</v>
      </c>
      <c r="K372" t="str">
        <f>_xlfn.XLOOKUP(D372,products!$A$2:$A$49,products!$B$2:$B$49,,0)</f>
        <v>Exc</v>
      </c>
      <c r="L372" t="str">
        <f t="shared" si="11"/>
        <v>Dark</v>
      </c>
      <c r="M372" t="str">
        <f>_xlfn.XLOOKUP(D372,products!$A$2:$A$49,products!$C$2:$C$49,,0)</f>
        <v>D</v>
      </c>
      <c r="N372" s="4">
        <f>_xlfn.XLOOKUP(D372,products!$A$2:$A$49,products!$D$2:$D$49,,0)</f>
        <v>1</v>
      </c>
      <c r="O372" s="6">
        <f>_xlfn.XLOOKUP(D372,products!$A$2:$A$49,products!$E$2:$E$49,,0)</f>
        <v>12.15</v>
      </c>
      <c r="P372" s="6">
        <f>O372*E372</f>
        <v>24.3</v>
      </c>
    </row>
    <row r="373" spans="1:16" x14ac:dyDescent="0.2">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_xlfn.XLOOKUP(Order_table[[#This Row],[Customer ID]],customers!$A$2:$A$1001,customers!$I$2:$I$1001,,0)</f>
        <v>Yes</v>
      </c>
      <c r="I373" s="2" t="str">
        <f>_xlfn.XLOOKUP(C373,customers!$A$2:$A$1001,customers!$G$2:$G$1001,,0)</f>
        <v>United States</v>
      </c>
      <c r="J373" s="2" t="str">
        <f t="shared" si="10"/>
        <v>Arabica</v>
      </c>
      <c r="K373" t="str">
        <f>_xlfn.XLOOKUP(D373,products!$A$2:$A$49,products!$B$2:$B$49,,0)</f>
        <v>Ara</v>
      </c>
      <c r="L373" t="str">
        <f t="shared" si="11"/>
        <v>Large</v>
      </c>
      <c r="M373" t="str">
        <f>_xlfn.XLOOKUP(D373,products!$A$2:$A$49,products!$C$2:$C$49,,0)</f>
        <v>L</v>
      </c>
      <c r="N373" s="4">
        <f>_xlfn.XLOOKUP(D373,products!$A$2:$A$49,products!$D$2:$D$49,,0)</f>
        <v>0.5</v>
      </c>
      <c r="O373" s="6">
        <f>_xlfn.XLOOKUP(D373,products!$A$2:$A$49,products!$E$2:$E$49,,0)</f>
        <v>7.77</v>
      </c>
      <c r="P373" s="6">
        <f>O373*E373</f>
        <v>46.62</v>
      </c>
    </row>
    <row r="374" spans="1:16" x14ac:dyDescent="0.2">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_xlfn.XLOOKUP(Order_table[[#This Row],[Customer ID]],customers!$A$2:$A$1001,customers!$I$2:$I$1001,,0)</f>
        <v>No</v>
      </c>
      <c r="I374" s="2" t="str">
        <f>_xlfn.XLOOKUP(C374,customers!$A$2:$A$1001,customers!$G$2:$G$1001,,0)</f>
        <v>United States</v>
      </c>
      <c r="J374" s="2" t="str">
        <f t="shared" si="10"/>
        <v>Robusta</v>
      </c>
      <c r="K374" t="str">
        <f>_xlfn.XLOOKUP(D374,products!$A$2:$A$49,products!$B$2:$B$49,,0)</f>
        <v>Rob</v>
      </c>
      <c r="L374" t="str">
        <f t="shared" si="11"/>
        <v>Large</v>
      </c>
      <c r="M374" t="str">
        <f>_xlfn.XLOOKUP(D374,products!$A$2:$A$49,products!$C$2:$C$49,,0)</f>
        <v>L</v>
      </c>
      <c r="N374" s="4">
        <f>_xlfn.XLOOKUP(D374,products!$A$2:$A$49,products!$D$2:$D$49,,0)</f>
        <v>0.5</v>
      </c>
      <c r="O374" s="6">
        <f>_xlfn.XLOOKUP(D374,products!$A$2:$A$49,products!$E$2:$E$49,,0)</f>
        <v>7.169999999999999</v>
      </c>
      <c r="P374" s="6">
        <f>O374*E374</f>
        <v>43.019999999999996</v>
      </c>
    </row>
    <row r="375" spans="1:16" x14ac:dyDescent="0.2">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_xlfn.XLOOKUP(Order_table[[#This Row],[Customer ID]],customers!$A$2:$A$1001,customers!$I$2:$I$1001,,0)</f>
        <v>Yes</v>
      </c>
      <c r="I375" s="2" t="str">
        <f>_xlfn.XLOOKUP(C375,customers!$A$2:$A$1001,customers!$G$2:$G$1001,,0)</f>
        <v>Ireland</v>
      </c>
      <c r="J375" s="2" t="str">
        <f t="shared" si="10"/>
        <v>Arabica</v>
      </c>
      <c r="K375" t="str">
        <f>_xlfn.XLOOKUP(D375,products!$A$2:$A$49,products!$B$2:$B$49,,0)</f>
        <v>Ara</v>
      </c>
      <c r="L375" t="str">
        <f t="shared" si="11"/>
        <v>Dark</v>
      </c>
      <c r="M375" t="str">
        <f>_xlfn.XLOOKUP(D375,products!$A$2:$A$49,products!$C$2:$C$49,,0)</f>
        <v>D</v>
      </c>
      <c r="N375" s="4">
        <f>_xlfn.XLOOKUP(D375,products!$A$2:$A$49,products!$D$2:$D$49,,0)</f>
        <v>0.5</v>
      </c>
      <c r="O375" s="6">
        <f>_xlfn.XLOOKUP(D375,products!$A$2:$A$49,products!$E$2:$E$49,,0)</f>
        <v>5.97</v>
      </c>
      <c r="P375" s="6">
        <f>O375*E375</f>
        <v>17.91</v>
      </c>
    </row>
    <row r="376" spans="1:16" x14ac:dyDescent="0.2">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_xlfn.XLOOKUP(Order_table[[#This Row],[Customer ID]],customers!$A$2:$A$1001,customers!$I$2:$I$1001,,0)</f>
        <v>Yes</v>
      </c>
      <c r="I376" s="2" t="str">
        <f>_xlfn.XLOOKUP(C376,customers!$A$2:$A$1001,customers!$G$2:$G$1001,,0)</f>
        <v>United States</v>
      </c>
      <c r="J376" s="2" t="str">
        <f t="shared" si="10"/>
        <v>Librica</v>
      </c>
      <c r="K376" t="str">
        <f>_xlfn.XLOOKUP(D376,products!$A$2:$A$49,products!$B$2:$B$49,,0)</f>
        <v>Lib</v>
      </c>
      <c r="L376" t="str">
        <f t="shared" si="11"/>
        <v>Large</v>
      </c>
      <c r="M376" t="str">
        <f>_xlfn.XLOOKUP(D376,products!$A$2:$A$49,products!$C$2:$C$49,,0)</f>
        <v>L</v>
      </c>
      <c r="N376" s="4">
        <f>_xlfn.XLOOKUP(D376,products!$A$2:$A$49,products!$D$2:$D$49,,0)</f>
        <v>0.5</v>
      </c>
      <c r="O376" s="6">
        <f>_xlfn.XLOOKUP(D376,products!$A$2:$A$49,products!$E$2:$E$49,,0)</f>
        <v>9.51</v>
      </c>
      <c r="P376" s="6">
        <f>O376*E376</f>
        <v>38.04</v>
      </c>
    </row>
    <row r="377" spans="1:16" x14ac:dyDescent="0.2">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_xlfn.XLOOKUP(Order_table[[#This Row],[Customer ID]],customers!$A$2:$A$1001,customers!$I$2:$I$1001,,0)</f>
        <v>Yes</v>
      </c>
      <c r="I377" s="2" t="str">
        <f>_xlfn.XLOOKUP(C377,customers!$A$2:$A$1001,customers!$G$2:$G$1001,,0)</f>
        <v>United States</v>
      </c>
      <c r="J377" s="2" t="str">
        <f t="shared" si="10"/>
        <v>Arabica</v>
      </c>
      <c r="K377" t="str">
        <f>_xlfn.XLOOKUP(D377,products!$A$2:$A$49,products!$B$2:$B$49,,0)</f>
        <v>Ara</v>
      </c>
      <c r="L377" t="str">
        <f t="shared" si="11"/>
        <v>Medium</v>
      </c>
      <c r="M377" t="str">
        <f>_xlfn.XLOOKUP(D377,products!$A$2:$A$49,products!$C$2:$C$49,,0)</f>
        <v>M</v>
      </c>
      <c r="N377" s="4">
        <f>_xlfn.XLOOKUP(D377,products!$A$2:$A$49,products!$D$2:$D$49,,0)</f>
        <v>0.2</v>
      </c>
      <c r="O377" s="6">
        <f>_xlfn.XLOOKUP(D377,products!$A$2:$A$49,products!$E$2:$E$49,,0)</f>
        <v>3.375</v>
      </c>
      <c r="P377" s="6">
        <f>O377*E377</f>
        <v>6.75</v>
      </c>
    </row>
    <row r="378" spans="1:16" x14ac:dyDescent="0.2">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_xlfn.XLOOKUP(Order_table[[#This Row],[Customer ID]],customers!$A$2:$A$1001,customers!$I$2:$I$1001,,0)</f>
        <v>Yes</v>
      </c>
      <c r="I378" s="2" t="str">
        <f>_xlfn.XLOOKUP(C378,customers!$A$2:$A$1001,customers!$G$2:$G$1001,,0)</f>
        <v>United States</v>
      </c>
      <c r="J378" s="2" t="str">
        <f t="shared" si="10"/>
        <v>Robusta</v>
      </c>
      <c r="K378" t="str">
        <f>_xlfn.XLOOKUP(D378,products!$A$2:$A$49,products!$B$2:$B$49,,0)</f>
        <v>Rob</v>
      </c>
      <c r="L378" t="str">
        <f t="shared" si="11"/>
        <v>Medium</v>
      </c>
      <c r="M378" t="str">
        <f>_xlfn.XLOOKUP(D378,products!$A$2:$A$49,products!$C$2:$C$49,,0)</f>
        <v>M</v>
      </c>
      <c r="N378" s="4">
        <f>_xlfn.XLOOKUP(D378,products!$A$2:$A$49,products!$D$2:$D$49,,0)</f>
        <v>0.5</v>
      </c>
      <c r="O378" s="6">
        <f>_xlfn.XLOOKUP(D378,products!$A$2:$A$49,products!$E$2:$E$49,,0)</f>
        <v>5.97</v>
      </c>
      <c r="P378" s="6">
        <f>O378*E378</f>
        <v>5.97</v>
      </c>
    </row>
    <row r="379" spans="1:16" x14ac:dyDescent="0.2">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_xlfn.XLOOKUP(Order_table[[#This Row],[Customer ID]],customers!$A$2:$A$1001,customers!$I$2:$I$1001,,0)</f>
        <v>No</v>
      </c>
      <c r="I379" s="2" t="str">
        <f>_xlfn.XLOOKUP(C379,customers!$A$2:$A$1001,customers!$G$2:$G$1001,,0)</f>
        <v>Ireland</v>
      </c>
      <c r="J379" s="2" t="str">
        <f t="shared" si="10"/>
        <v>Robusta</v>
      </c>
      <c r="K379" t="str">
        <f>_xlfn.XLOOKUP(D379,products!$A$2:$A$49,products!$B$2:$B$49,,0)</f>
        <v>Rob</v>
      </c>
      <c r="L379" t="str">
        <f t="shared" si="11"/>
        <v>Dark</v>
      </c>
      <c r="M379" t="str">
        <f>_xlfn.XLOOKUP(D379,products!$A$2:$A$49,products!$C$2:$C$49,,0)</f>
        <v>D</v>
      </c>
      <c r="N379" s="4">
        <f>_xlfn.XLOOKUP(D379,products!$A$2:$A$49,products!$D$2:$D$49,,0)</f>
        <v>0.2</v>
      </c>
      <c r="O379" s="6">
        <f>_xlfn.XLOOKUP(D379,products!$A$2:$A$49,products!$E$2:$E$49,,0)</f>
        <v>2.6849999999999996</v>
      </c>
      <c r="P379" s="6">
        <f>O379*E379</f>
        <v>8.0549999999999997</v>
      </c>
    </row>
    <row r="380" spans="1:16" x14ac:dyDescent="0.2">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_xlfn.XLOOKUP(Order_table[[#This Row],[Customer ID]],customers!$A$2:$A$1001,customers!$I$2:$I$1001,,0)</f>
        <v>Yes</v>
      </c>
      <c r="I380" s="2" t="str">
        <f>_xlfn.XLOOKUP(C380,customers!$A$2:$A$1001,customers!$G$2:$G$1001,,0)</f>
        <v>Ireland</v>
      </c>
      <c r="J380" s="2" t="str">
        <f t="shared" si="10"/>
        <v>Arabica</v>
      </c>
      <c r="K380" t="str">
        <f>_xlfn.XLOOKUP(D380,products!$A$2:$A$49,products!$B$2:$B$49,,0)</f>
        <v>Ara</v>
      </c>
      <c r="L380" t="str">
        <f t="shared" si="11"/>
        <v>Large</v>
      </c>
      <c r="M380" t="str">
        <f>_xlfn.XLOOKUP(D380,products!$A$2:$A$49,products!$C$2:$C$49,,0)</f>
        <v>L</v>
      </c>
      <c r="N380" s="4">
        <f>_xlfn.XLOOKUP(D380,products!$A$2:$A$49,products!$D$2:$D$49,,0)</f>
        <v>0.5</v>
      </c>
      <c r="O380" s="6">
        <f>_xlfn.XLOOKUP(D380,products!$A$2:$A$49,products!$E$2:$E$49,,0)</f>
        <v>7.77</v>
      </c>
      <c r="P380" s="6">
        <f>O380*E380</f>
        <v>23.31</v>
      </c>
    </row>
    <row r="381" spans="1:16" x14ac:dyDescent="0.2">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_xlfn.XLOOKUP(Order_table[[#This Row],[Customer ID]],customers!$A$2:$A$1001,customers!$I$2:$I$1001,,0)</f>
        <v>Yes</v>
      </c>
      <c r="I381" s="2" t="str">
        <f>_xlfn.XLOOKUP(C381,customers!$A$2:$A$1001,customers!$G$2:$G$1001,,0)</f>
        <v>United Kingdom</v>
      </c>
      <c r="J381" s="2" t="str">
        <f t="shared" si="10"/>
        <v>Robusta</v>
      </c>
      <c r="K381" t="str">
        <f>_xlfn.XLOOKUP(D381,products!$A$2:$A$49,products!$B$2:$B$49,,0)</f>
        <v>Rob</v>
      </c>
      <c r="L381" t="str">
        <f t="shared" si="11"/>
        <v>Large</v>
      </c>
      <c r="M381" t="str">
        <f>_xlfn.XLOOKUP(D381,products!$A$2:$A$49,products!$C$2:$C$49,,0)</f>
        <v>L</v>
      </c>
      <c r="N381" s="4">
        <f>_xlfn.XLOOKUP(D381,products!$A$2:$A$49,products!$D$2:$D$49,,0)</f>
        <v>0.5</v>
      </c>
      <c r="O381" s="6">
        <f>_xlfn.XLOOKUP(D381,products!$A$2:$A$49,products!$E$2:$E$49,,0)</f>
        <v>7.169999999999999</v>
      </c>
      <c r="P381" s="6">
        <f>O381*E381</f>
        <v>43.019999999999996</v>
      </c>
    </row>
    <row r="382" spans="1:16" x14ac:dyDescent="0.2">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_xlfn.XLOOKUP(Order_table[[#This Row],[Customer ID]],customers!$A$2:$A$1001,customers!$I$2:$I$1001,,0)</f>
        <v>No</v>
      </c>
      <c r="I382" s="2" t="str">
        <f>_xlfn.XLOOKUP(C382,customers!$A$2:$A$1001,customers!$G$2:$G$1001,,0)</f>
        <v>United States</v>
      </c>
      <c r="J382" s="2" t="str">
        <f t="shared" si="10"/>
        <v>Librica</v>
      </c>
      <c r="K382" t="str">
        <f>_xlfn.XLOOKUP(D382,products!$A$2:$A$49,products!$B$2:$B$49,,0)</f>
        <v>Lib</v>
      </c>
      <c r="L382" t="str">
        <f t="shared" si="11"/>
        <v>Dark</v>
      </c>
      <c r="M382" t="str">
        <f>_xlfn.XLOOKUP(D382,products!$A$2:$A$49,products!$C$2:$C$49,,0)</f>
        <v>D</v>
      </c>
      <c r="N382" s="4">
        <f>_xlfn.XLOOKUP(D382,products!$A$2:$A$49,products!$D$2:$D$49,,0)</f>
        <v>0.5</v>
      </c>
      <c r="O382" s="6">
        <f>_xlfn.XLOOKUP(D382,products!$A$2:$A$49,products!$E$2:$E$49,,0)</f>
        <v>7.77</v>
      </c>
      <c r="P382" s="6">
        <f>O382*E382</f>
        <v>23.31</v>
      </c>
    </row>
    <row r="383" spans="1:16" x14ac:dyDescent="0.2">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_xlfn.XLOOKUP(Order_table[[#This Row],[Customer ID]],customers!$A$2:$A$1001,customers!$I$2:$I$1001,,0)</f>
        <v>Yes</v>
      </c>
      <c r="I383" s="2" t="str">
        <f>_xlfn.XLOOKUP(C383,customers!$A$2:$A$1001,customers!$G$2:$G$1001,,0)</f>
        <v>United States</v>
      </c>
      <c r="J383" s="2" t="str">
        <f t="shared" si="10"/>
        <v>Arabica</v>
      </c>
      <c r="K383" t="str">
        <f>_xlfn.XLOOKUP(D383,products!$A$2:$A$49,products!$B$2:$B$49,,0)</f>
        <v>Ara</v>
      </c>
      <c r="L383" t="str">
        <f t="shared" si="11"/>
        <v>Dark</v>
      </c>
      <c r="M383" t="str">
        <f>_xlfn.XLOOKUP(D383,products!$A$2:$A$49,products!$C$2:$C$49,,0)</f>
        <v>D</v>
      </c>
      <c r="N383" s="4">
        <f>_xlfn.XLOOKUP(D383,products!$A$2:$A$49,products!$D$2:$D$49,,0)</f>
        <v>0.2</v>
      </c>
      <c r="O383" s="6">
        <f>_xlfn.XLOOKUP(D383,products!$A$2:$A$49,products!$E$2:$E$49,,0)</f>
        <v>2.9849999999999999</v>
      </c>
      <c r="P383" s="6">
        <f>O383*E383</f>
        <v>14.924999999999999</v>
      </c>
    </row>
    <row r="384" spans="1:16" x14ac:dyDescent="0.2">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_xlfn.XLOOKUP(Order_table[[#This Row],[Customer ID]],customers!$A$2:$A$1001,customers!$I$2:$I$1001,,0)</f>
        <v>No</v>
      </c>
      <c r="I384" s="2" t="str">
        <f>_xlfn.XLOOKUP(C384,customers!$A$2:$A$1001,customers!$G$2:$G$1001,,0)</f>
        <v>United States</v>
      </c>
      <c r="J384" s="2" t="str">
        <f t="shared" si="10"/>
        <v>Excelsa</v>
      </c>
      <c r="K384" t="str">
        <f>_xlfn.XLOOKUP(D384,products!$A$2:$A$49,products!$B$2:$B$49,,0)</f>
        <v>Exc</v>
      </c>
      <c r="L384" t="str">
        <f t="shared" si="11"/>
        <v>Dark</v>
      </c>
      <c r="M384" t="str">
        <f>_xlfn.XLOOKUP(D384,products!$A$2:$A$49,products!$C$2:$C$49,,0)</f>
        <v>D</v>
      </c>
      <c r="N384" s="4">
        <f>_xlfn.XLOOKUP(D384,products!$A$2:$A$49,products!$D$2:$D$49,,0)</f>
        <v>0.5</v>
      </c>
      <c r="O384" s="6">
        <f>_xlfn.XLOOKUP(D384,products!$A$2:$A$49,products!$E$2:$E$49,,0)</f>
        <v>7.29</v>
      </c>
      <c r="P384" s="6">
        <f>O384*E384</f>
        <v>21.87</v>
      </c>
    </row>
    <row r="385" spans="1:16" x14ac:dyDescent="0.2">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_xlfn.XLOOKUP(Order_table[[#This Row],[Customer ID]],customers!$A$2:$A$1001,customers!$I$2:$I$1001,,0)</f>
        <v>Yes</v>
      </c>
      <c r="I385" s="2" t="str">
        <f>_xlfn.XLOOKUP(C385,customers!$A$2:$A$1001,customers!$G$2:$G$1001,,0)</f>
        <v>United States</v>
      </c>
      <c r="J385" s="2" t="str">
        <f t="shared" si="10"/>
        <v>Excelsa</v>
      </c>
      <c r="K385" t="str">
        <f>_xlfn.XLOOKUP(D385,products!$A$2:$A$49,products!$B$2:$B$49,,0)</f>
        <v>Exc</v>
      </c>
      <c r="L385" t="str">
        <f t="shared" si="11"/>
        <v>Large</v>
      </c>
      <c r="M385" t="str">
        <f>_xlfn.XLOOKUP(D385,products!$A$2:$A$49,products!$C$2:$C$49,,0)</f>
        <v>L</v>
      </c>
      <c r="N385" s="4">
        <f>_xlfn.XLOOKUP(D385,products!$A$2:$A$49,products!$D$2:$D$49,,0)</f>
        <v>0.5</v>
      </c>
      <c r="O385" s="6">
        <f>_xlfn.XLOOKUP(D385,products!$A$2:$A$49,products!$E$2:$E$49,,0)</f>
        <v>8.91</v>
      </c>
      <c r="P385" s="6">
        <f>O385*E385</f>
        <v>53.46</v>
      </c>
    </row>
    <row r="386" spans="1:16" x14ac:dyDescent="0.2">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_xlfn.XLOOKUP(Order_table[[#This Row],[Customer ID]],customers!$A$2:$A$1001,customers!$I$2:$I$1001,,0)</f>
        <v>No</v>
      </c>
      <c r="I386" s="2" t="str">
        <f>_xlfn.XLOOKUP(C386,customers!$A$2:$A$1001,customers!$G$2:$G$1001,,0)</f>
        <v>United States</v>
      </c>
      <c r="J386" s="2" t="str">
        <f t="shared" si="10"/>
        <v>Arabica</v>
      </c>
      <c r="K386" t="str">
        <f>_xlfn.XLOOKUP(D386,products!$A$2:$A$49,products!$B$2:$B$49,,0)</f>
        <v>Ara</v>
      </c>
      <c r="L386" t="str">
        <f t="shared" si="11"/>
        <v>Large</v>
      </c>
      <c r="M386" t="str">
        <f>_xlfn.XLOOKUP(D386,products!$A$2:$A$49,products!$C$2:$C$49,,0)</f>
        <v>L</v>
      </c>
      <c r="N386" s="4">
        <f>_xlfn.XLOOKUP(D386,products!$A$2:$A$49,products!$D$2:$D$49,,0)</f>
        <v>2.5</v>
      </c>
      <c r="O386" s="6">
        <f>_xlfn.XLOOKUP(D386,products!$A$2:$A$49,products!$E$2:$E$49,,0)</f>
        <v>29.784999999999997</v>
      </c>
      <c r="P386" s="6">
        <f>O386*E386</f>
        <v>119.13999999999999</v>
      </c>
    </row>
    <row r="387" spans="1:16" x14ac:dyDescent="0.2">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_xlfn.XLOOKUP(Order_table[[#This Row],[Customer ID]],customers!$A$2:$A$1001,customers!$I$2:$I$1001,,0)</f>
        <v>Yes</v>
      </c>
      <c r="I387" s="2" t="str">
        <f>_xlfn.XLOOKUP(C387,customers!$A$2:$A$1001,customers!$G$2:$G$1001,,0)</f>
        <v>United States</v>
      </c>
      <c r="J387" s="2" t="str">
        <f t="shared" ref="J387:J450" si="12">IF(K387="Rob","Robusta",IF(K387="Lib","Librica",IF(K387="Exc","Excelsa",IF(K387="Ara","Arabica",""))))</f>
        <v>Librica</v>
      </c>
      <c r="K387" t="str">
        <f>_xlfn.XLOOKUP(D387,products!$A$2:$A$49,products!$B$2:$B$49,,0)</f>
        <v>Lib</v>
      </c>
      <c r="L387" t="str">
        <f t="shared" ref="L387:L450" si="13">IF(M387="M","Medium",IF(M387="L","Large",IF(M387="D","Dark","")))</f>
        <v>Medium</v>
      </c>
      <c r="M387" t="str">
        <f>_xlfn.XLOOKUP(D387,products!$A$2:$A$49,products!$C$2:$C$49,,0)</f>
        <v>M</v>
      </c>
      <c r="N387" s="4">
        <f>_xlfn.XLOOKUP(D387,products!$A$2:$A$49,products!$D$2:$D$49,,0)</f>
        <v>0.5</v>
      </c>
      <c r="O387" s="6">
        <f>_xlfn.XLOOKUP(D387,products!$A$2:$A$49,products!$E$2:$E$49,,0)</f>
        <v>8.73</v>
      </c>
      <c r="P387" s="6">
        <f>O387*E387</f>
        <v>43.650000000000006</v>
      </c>
    </row>
    <row r="388" spans="1:16" x14ac:dyDescent="0.2">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_xlfn.XLOOKUP(Order_table[[#This Row],[Customer ID]],customers!$A$2:$A$1001,customers!$I$2:$I$1001,,0)</f>
        <v>Yes</v>
      </c>
      <c r="I388" s="2" t="str">
        <f>_xlfn.XLOOKUP(C388,customers!$A$2:$A$1001,customers!$G$2:$G$1001,,0)</f>
        <v>United States</v>
      </c>
      <c r="J388" s="2" t="str">
        <f t="shared" si="12"/>
        <v>Arabica</v>
      </c>
      <c r="K388" t="str">
        <f>_xlfn.XLOOKUP(D388,products!$A$2:$A$49,products!$B$2:$B$49,,0)</f>
        <v>Ara</v>
      </c>
      <c r="L388" t="str">
        <f t="shared" si="13"/>
        <v>Dark</v>
      </c>
      <c r="M388" t="str">
        <f>_xlfn.XLOOKUP(D388,products!$A$2:$A$49,products!$C$2:$C$49,,0)</f>
        <v>D</v>
      </c>
      <c r="N388" s="4">
        <f>_xlfn.XLOOKUP(D388,products!$A$2:$A$49,products!$D$2:$D$49,,0)</f>
        <v>0.2</v>
      </c>
      <c r="O388" s="6">
        <f>_xlfn.XLOOKUP(D388,products!$A$2:$A$49,products!$E$2:$E$49,,0)</f>
        <v>2.9849999999999999</v>
      </c>
      <c r="P388" s="6">
        <f>O388*E388</f>
        <v>17.91</v>
      </c>
    </row>
    <row r="389" spans="1:16" x14ac:dyDescent="0.2">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_xlfn.XLOOKUP(Order_table[[#This Row],[Customer ID]],customers!$A$2:$A$1001,customers!$I$2:$I$1001,,0)</f>
        <v>Yes</v>
      </c>
      <c r="I389" s="2" t="str">
        <f>_xlfn.XLOOKUP(C389,customers!$A$2:$A$1001,customers!$G$2:$G$1001,,0)</f>
        <v>United States</v>
      </c>
      <c r="J389" s="2" t="str">
        <f t="shared" si="12"/>
        <v>Excelsa</v>
      </c>
      <c r="K389" t="str">
        <f>_xlfn.XLOOKUP(D389,products!$A$2:$A$49,products!$B$2:$B$49,,0)</f>
        <v>Exc</v>
      </c>
      <c r="L389" t="str">
        <f t="shared" si="13"/>
        <v>Large</v>
      </c>
      <c r="M389" t="str">
        <f>_xlfn.XLOOKUP(D389,products!$A$2:$A$49,products!$C$2:$C$49,,0)</f>
        <v>L</v>
      </c>
      <c r="N389" s="4">
        <f>_xlfn.XLOOKUP(D389,products!$A$2:$A$49,products!$D$2:$D$49,,0)</f>
        <v>1</v>
      </c>
      <c r="O389" s="6">
        <f>_xlfn.XLOOKUP(D389,products!$A$2:$A$49,products!$E$2:$E$49,,0)</f>
        <v>14.85</v>
      </c>
      <c r="P389" s="6">
        <f>O389*E389</f>
        <v>74.25</v>
      </c>
    </row>
    <row r="390" spans="1:16" x14ac:dyDescent="0.2">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_xlfn.XLOOKUP(Order_table[[#This Row],[Customer ID]],customers!$A$2:$A$1001,customers!$I$2:$I$1001,,0)</f>
        <v>Yes</v>
      </c>
      <c r="I390" s="2" t="str">
        <f>_xlfn.XLOOKUP(C390,customers!$A$2:$A$1001,customers!$G$2:$G$1001,,0)</f>
        <v>United States</v>
      </c>
      <c r="J390" s="2" t="str">
        <f t="shared" si="12"/>
        <v>Librica</v>
      </c>
      <c r="K390" t="str">
        <f>_xlfn.XLOOKUP(D390,products!$A$2:$A$49,products!$B$2:$B$49,,0)</f>
        <v>Lib</v>
      </c>
      <c r="L390" t="str">
        <f t="shared" si="13"/>
        <v>Dark</v>
      </c>
      <c r="M390" t="str">
        <f>_xlfn.XLOOKUP(D390,products!$A$2:$A$49,products!$C$2:$C$49,,0)</f>
        <v>D</v>
      </c>
      <c r="N390" s="4">
        <f>_xlfn.XLOOKUP(D390,products!$A$2:$A$49,products!$D$2:$D$49,,0)</f>
        <v>0.2</v>
      </c>
      <c r="O390" s="6">
        <f>_xlfn.XLOOKUP(D390,products!$A$2:$A$49,products!$E$2:$E$49,,0)</f>
        <v>3.8849999999999998</v>
      </c>
      <c r="P390" s="6">
        <f>O390*E390</f>
        <v>11.654999999999999</v>
      </c>
    </row>
    <row r="391" spans="1:16" x14ac:dyDescent="0.2">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_xlfn.XLOOKUP(Order_table[[#This Row],[Customer ID]],customers!$A$2:$A$1001,customers!$I$2:$I$1001,,0)</f>
        <v>Yes</v>
      </c>
      <c r="I391" s="2" t="str">
        <f>_xlfn.XLOOKUP(C391,customers!$A$2:$A$1001,customers!$G$2:$G$1001,,0)</f>
        <v>United States</v>
      </c>
      <c r="J391" s="2" t="str">
        <f t="shared" si="12"/>
        <v>Librica</v>
      </c>
      <c r="K391" t="str">
        <f>_xlfn.XLOOKUP(D391,products!$A$2:$A$49,products!$B$2:$B$49,,0)</f>
        <v>Lib</v>
      </c>
      <c r="L391" t="str">
        <f t="shared" si="13"/>
        <v>Dark</v>
      </c>
      <c r="M391" t="str">
        <f>_xlfn.XLOOKUP(D391,products!$A$2:$A$49,products!$C$2:$C$49,,0)</f>
        <v>D</v>
      </c>
      <c r="N391" s="4">
        <f>_xlfn.XLOOKUP(D391,products!$A$2:$A$49,products!$D$2:$D$49,,0)</f>
        <v>0.5</v>
      </c>
      <c r="O391" s="6">
        <f>_xlfn.XLOOKUP(D391,products!$A$2:$A$49,products!$E$2:$E$49,,0)</f>
        <v>7.77</v>
      </c>
      <c r="P391" s="6">
        <f>O391*E391</f>
        <v>23.31</v>
      </c>
    </row>
    <row r="392" spans="1:16" x14ac:dyDescent="0.2">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_xlfn.XLOOKUP(Order_table[[#This Row],[Customer ID]],customers!$A$2:$A$1001,customers!$I$2:$I$1001,,0)</f>
        <v>Yes</v>
      </c>
      <c r="I392" s="2" t="str">
        <f>_xlfn.XLOOKUP(C392,customers!$A$2:$A$1001,customers!$G$2:$G$1001,,0)</f>
        <v>United States</v>
      </c>
      <c r="J392" s="2" t="str">
        <f t="shared" si="12"/>
        <v>Excelsa</v>
      </c>
      <c r="K392" t="str">
        <f>_xlfn.XLOOKUP(D392,products!$A$2:$A$49,products!$B$2:$B$49,,0)</f>
        <v>Exc</v>
      </c>
      <c r="L392" t="str">
        <f t="shared" si="13"/>
        <v>Dark</v>
      </c>
      <c r="M392" t="str">
        <f>_xlfn.XLOOKUP(D392,products!$A$2:$A$49,products!$C$2:$C$49,,0)</f>
        <v>D</v>
      </c>
      <c r="N392" s="4">
        <f>_xlfn.XLOOKUP(D392,products!$A$2:$A$49,products!$D$2:$D$49,,0)</f>
        <v>0.5</v>
      </c>
      <c r="O392" s="6">
        <f>_xlfn.XLOOKUP(D392,products!$A$2:$A$49,products!$E$2:$E$49,,0)</f>
        <v>7.29</v>
      </c>
      <c r="P392" s="6">
        <f>O392*E392</f>
        <v>14.58</v>
      </c>
    </row>
    <row r="393" spans="1:16" x14ac:dyDescent="0.2">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_xlfn.XLOOKUP(Order_table[[#This Row],[Customer ID]],customers!$A$2:$A$1001,customers!$I$2:$I$1001,,0)</f>
        <v>No</v>
      </c>
      <c r="I393" s="2" t="str">
        <f>_xlfn.XLOOKUP(C393,customers!$A$2:$A$1001,customers!$G$2:$G$1001,,0)</f>
        <v>United States</v>
      </c>
      <c r="J393" s="2" t="str">
        <f t="shared" si="12"/>
        <v>Arabica</v>
      </c>
      <c r="K393" t="str">
        <f>_xlfn.XLOOKUP(D393,products!$A$2:$A$49,products!$B$2:$B$49,,0)</f>
        <v>Ara</v>
      </c>
      <c r="L393" t="str">
        <f t="shared" si="13"/>
        <v>Medium</v>
      </c>
      <c r="M393" t="str">
        <f>_xlfn.XLOOKUP(D393,products!$A$2:$A$49,products!$C$2:$C$49,,0)</f>
        <v>M</v>
      </c>
      <c r="N393" s="4">
        <f>_xlfn.XLOOKUP(D393,products!$A$2:$A$49,products!$D$2:$D$49,,0)</f>
        <v>0.5</v>
      </c>
      <c r="O393" s="6">
        <f>_xlfn.XLOOKUP(D393,products!$A$2:$A$49,products!$E$2:$E$49,,0)</f>
        <v>6.75</v>
      </c>
      <c r="P393" s="6">
        <f>O393*E393</f>
        <v>13.5</v>
      </c>
    </row>
    <row r="394" spans="1:16" x14ac:dyDescent="0.2">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_xlfn.XLOOKUP(Order_table[[#This Row],[Customer ID]],customers!$A$2:$A$1001,customers!$I$2:$I$1001,,0)</f>
        <v>No</v>
      </c>
      <c r="I394" s="2" t="str">
        <f>_xlfn.XLOOKUP(C394,customers!$A$2:$A$1001,customers!$G$2:$G$1001,,0)</f>
        <v>United States</v>
      </c>
      <c r="J394" s="2" t="str">
        <f t="shared" si="12"/>
        <v>Excelsa</v>
      </c>
      <c r="K394" t="str">
        <f>_xlfn.XLOOKUP(D394,products!$A$2:$A$49,products!$B$2:$B$49,,0)</f>
        <v>Exc</v>
      </c>
      <c r="L394" t="str">
        <f t="shared" si="13"/>
        <v>Large</v>
      </c>
      <c r="M394" t="str">
        <f>_xlfn.XLOOKUP(D394,products!$A$2:$A$49,products!$C$2:$C$49,,0)</f>
        <v>L</v>
      </c>
      <c r="N394" s="4">
        <f>_xlfn.XLOOKUP(D394,products!$A$2:$A$49,products!$D$2:$D$49,,0)</f>
        <v>1</v>
      </c>
      <c r="O394" s="6">
        <f>_xlfn.XLOOKUP(D394,products!$A$2:$A$49,products!$E$2:$E$49,,0)</f>
        <v>14.85</v>
      </c>
      <c r="P394" s="6">
        <f>O394*E394</f>
        <v>89.1</v>
      </c>
    </row>
    <row r="395" spans="1:16" x14ac:dyDescent="0.2">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_xlfn.XLOOKUP(Order_table[[#This Row],[Customer ID]],customers!$A$2:$A$1001,customers!$I$2:$I$1001,,0)</f>
        <v>No</v>
      </c>
      <c r="I395" s="2" t="str">
        <f>_xlfn.XLOOKUP(C395,customers!$A$2:$A$1001,customers!$G$2:$G$1001,,0)</f>
        <v>United States</v>
      </c>
      <c r="J395" s="2" t="str">
        <f t="shared" si="12"/>
        <v>Arabica</v>
      </c>
      <c r="K395" t="str">
        <f>_xlfn.XLOOKUP(D395,products!$A$2:$A$49,products!$B$2:$B$49,,0)</f>
        <v>Ara</v>
      </c>
      <c r="L395" t="str">
        <f t="shared" si="13"/>
        <v>Large</v>
      </c>
      <c r="M395" t="str">
        <f>_xlfn.XLOOKUP(D395,products!$A$2:$A$49,products!$C$2:$C$49,,0)</f>
        <v>L</v>
      </c>
      <c r="N395" s="4">
        <f>_xlfn.XLOOKUP(D395,products!$A$2:$A$49,products!$D$2:$D$49,,0)</f>
        <v>0.2</v>
      </c>
      <c r="O395" s="6">
        <f>_xlfn.XLOOKUP(D395,products!$A$2:$A$49,products!$E$2:$E$49,,0)</f>
        <v>3.8849999999999998</v>
      </c>
      <c r="P395" s="6">
        <f>O395*E395</f>
        <v>3.8849999999999998</v>
      </c>
    </row>
    <row r="396" spans="1:16" x14ac:dyDescent="0.2">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_xlfn.XLOOKUP(Order_table[[#This Row],[Customer ID]],customers!$A$2:$A$1001,customers!$I$2:$I$1001,,0)</f>
        <v>No</v>
      </c>
      <c r="I396" s="2" t="str">
        <f>_xlfn.XLOOKUP(C396,customers!$A$2:$A$1001,customers!$G$2:$G$1001,,0)</f>
        <v>United States</v>
      </c>
      <c r="J396" s="2" t="str">
        <f t="shared" si="12"/>
        <v>Robusta</v>
      </c>
      <c r="K396" t="str">
        <f>_xlfn.XLOOKUP(D396,products!$A$2:$A$49,products!$B$2:$B$49,,0)</f>
        <v>Rob</v>
      </c>
      <c r="L396" t="str">
        <f t="shared" si="13"/>
        <v>Large</v>
      </c>
      <c r="M396" t="str">
        <f>_xlfn.XLOOKUP(D396,products!$A$2:$A$49,products!$C$2:$C$49,,0)</f>
        <v>L</v>
      </c>
      <c r="N396" s="4">
        <f>_xlfn.XLOOKUP(D396,products!$A$2:$A$49,products!$D$2:$D$49,,0)</f>
        <v>2.5</v>
      </c>
      <c r="O396" s="6">
        <f>_xlfn.XLOOKUP(D396,products!$A$2:$A$49,products!$E$2:$E$49,,0)</f>
        <v>27.484999999999996</v>
      </c>
      <c r="P396" s="6">
        <f>O396*E396</f>
        <v>109.93999999999998</v>
      </c>
    </row>
    <row r="397" spans="1:16" x14ac:dyDescent="0.2">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_xlfn.XLOOKUP(Order_table[[#This Row],[Customer ID]],customers!$A$2:$A$1001,customers!$I$2:$I$1001,,0)</f>
        <v>Yes</v>
      </c>
      <c r="I397" s="2" t="str">
        <f>_xlfn.XLOOKUP(C397,customers!$A$2:$A$1001,customers!$G$2:$G$1001,,0)</f>
        <v>United States</v>
      </c>
      <c r="J397" s="2" t="str">
        <f t="shared" si="12"/>
        <v>Librica</v>
      </c>
      <c r="K397" t="str">
        <f>_xlfn.XLOOKUP(D397,products!$A$2:$A$49,products!$B$2:$B$49,,0)</f>
        <v>Lib</v>
      </c>
      <c r="L397" t="str">
        <f t="shared" si="13"/>
        <v>Dark</v>
      </c>
      <c r="M397" t="str">
        <f>_xlfn.XLOOKUP(D397,products!$A$2:$A$49,products!$C$2:$C$49,,0)</f>
        <v>D</v>
      </c>
      <c r="N397" s="4">
        <f>_xlfn.XLOOKUP(D397,products!$A$2:$A$49,products!$D$2:$D$49,,0)</f>
        <v>0.5</v>
      </c>
      <c r="O397" s="6">
        <f>_xlfn.XLOOKUP(D397,products!$A$2:$A$49,products!$E$2:$E$49,,0)</f>
        <v>7.77</v>
      </c>
      <c r="P397" s="6">
        <f>O397*E397</f>
        <v>46.62</v>
      </c>
    </row>
    <row r="398" spans="1:16" x14ac:dyDescent="0.2">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_xlfn.XLOOKUP(Order_table[[#This Row],[Customer ID]],customers!$A$2:$A$1001,customers!$I$2:$I$1001,,0)</f>
        <v>No</v>
      </c>
      <c r="I398" s="2" t="str">
        <f>_xlfn.XLOOKUP(C398,customers!$A$2:$A$1001,customers!$G$2:$G$1001,,0)</f>
        <v>United States</v>
      </c>
      <c r="J398" s="2" t="str">
        <f t="shared" si="12"/>
        <v>Arabica</v>
      </c>
      <c r="K398" t="str">
        <f>_xlfn.XLOOKUP(D398,products!$A$2:$A$49,products!$B$2:$B$49,,0)</f>
        <v>Ara</v>
      </c>
      <c r="L398" t="str">
        <f t="shared" si="13"/>
        <v>Large</v>
      </c>
      <c r="M398" t="str">
        <f>_xlfn.XLOOKUP(D398,products!$A$2:$A$49,products!$C$2:$C$49,,0)</f>
        <v>L</v>
      </c>
      <c r="N398" s="4">
        <f>_xlfn.XLOOKUP(D398,products!$A$2:$A$49,products!$D$2:$D$49,,0)</f>
        <v>0.5</v>
      </c>
      <c r="O398" s="6">
        <f>_xlfn.XLOOKUP(D398,products!$A$2:$A$49,products!$E$2:$E$49,,0)</f>
        <v>7.77</v>
      </c>
      <c r="P398" s="6">
        <f>O398*E398</f>
        <v>38.849999999999994</v>
      </c>
    </row>
    <row r="399" spans="1:16" x14ac:dyDescent="0.2">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_xlfn.XLOOKUP(Order_table[[#This Row],[Customer ID]],customers!$A$2:$A$1001,customers!$I$2:$I$1001,,0)</f>
        <v>Yes</v>
      </c>
      <c r="I399" s="2" t="str">
        <f>_xlfn.XLOOKUP(C399,customers!$A$2:$A$1001,customers!$G$2:$G$1001,,0)</f>
        <v>United States</v>
      </c>
      <c r="J399" s="2" t="str">
        <f t="shared" si="12"/>
        <v>Librica</v>
      </c>
      <c r="K399" t="str">
        <f>_xlfn.XLOOKUP(D399,products!$A$2:$A$49,products!$B$2:$B$49,,0)</f>
        <v>Lib</v>
      </c>
      <c r="L399" t="str">
        <f t="shared" si="13"/>
        <v>Dark</v>
      </c>
      <c r="M399" t="str">
        <f>_xlfn.XLOOKUP(D399,products!$A$2:$A$49,products!$C$2:$C$49,,0)</f>
        <v>D</v>
      </c>
      <c r="N399" s="4">
        <f>_xlfn.XLOOKUP(D399,products!$A$2:$A$49,products!$D$2:$D$49,,0)</f>
        <v>0.5</v>
      </c>
      <c r="O399" s="6">
        <f>_xlfn.XLOOKUP(D399,products!$A$2:$A$49,products!$E$2:$E$49,,0)</f>
        <v>7.77</v>
      </c>
      <c r="P399" s="6">
        <f>O399*E399</f>
        <v>31.08</v>
      </c>
    </row>
    <row r="400" spans="1:16" x14ac:dyDescent="0.2">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_xlfn.XLOOKUP(Order_table[[#This Row],[Customer ID]],customers!$A$2:$A$1001,customers!$I$2:$I$1001,,0)</f>
        <v>Yes</v>
      </c>
      <c r="I400" s="2" t="str">
        <f>_xlfn.XLOOKUP(C400,customers!$A$2:$A$1001,customers!$G$2:$G$1001,,0)</f>
        <v>United States</v>
      </c>
      <c r="J400" s="2" t="str">
        <f t="shared" si="12"/>
        <v>Arabica</v>
      </c>
      <c r="K400" t="str">
        <f>_xlfn.XLOOKUP(D400,products!$A$2:$A$49,products!$B$2:$B$49,,0)</f>
        <v>Ara</v>
      </c>
      <c r="L400" t="str">
        <f t="shared" si="13"/>
        <v>Dark</v>
      </c>
      <c r="M400" t="str">
        <f>_xlfn.XLOOKUP(D400,products!$A$2:$A$49,products!$C$2:$C$49,,0)</f>
        <v>D</v>
      </c>
      <c r="N400" s="4">
        <f>_xlfn.XLOOKUP(D400,products!$A$2:$A$49,products!$D$2:$D$49,,0)</f>
        <v>0.2</v>
      </c>
      <c r="O400" s="6">
        <f>_xlfn.XLOOKUP(D400,products!$A$2:$A$49,products!$E$2:$E$49,,0)</f>
        <v>2.9849999999999999</v>
      </c>
      <c r="P400" s="6">
        <f>O400*E400</f>
        <v>17.91</v>
      </c>
    </row>
    <row r="401" spans="1:16" x14ac:dyDescent="0.2">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_xlfn.XLOOKUP(Order_table[[#This Row],[Customer ID]],customers!$A$2:$A$1001,customers!$I$2:$I$1001,,0)</f>
        <v>No</v>
      </c>
      <c r="I401" s="2" t="str">
        <f>_xlfn.XLOOKUP(C401,customers!$A$2:$A$1001,customers!$G$2:$G$1001,,0)</f>
        <v>United Kingdom</v>
      </c>
      <c r="J401" s="2" t="str">
        <f t="shared" si="12"/>
        <v>Excelsa</v>
      </c>
      <c r="K401" t="str">
        <f>_xlfn.XLOOKUP(D401,products!$A$2:$A$49,products!$B$2:$B$49,,0)</f>
        <v>Exc</v>
      </c>
      <c r="L401" t="str">
        <f t="shared" si="13"/>
        <v>Dark</v>
      </c>
      <c r="M401" t="str">
        <f>_xlfn.XLOOKUP(D401,products!$A$2:$A$49,products!$C$2:$C$49,,0)</f>
        <v>D</v>
      </c>
      <c r="N401" s="4">
        <f>_xlfn.XLOOKUP(D401,products!$A$2:$A$49,products!$D$2:$D$49,,0)</f>
        <v>2.5</v>
      </c>
      <c r="O401" s="6">
        <f>_xlfn.XLOOKUP(D401,products!$A$2:$A$49,products!$E$2:$E$49,,0)</f>
        <v>27.945</v>
      </c>
      <c r="P401" s="6">
        <f>O401*E401</f>
        <v>167.67000000000002</v>
      </c>
    </row>
    <row r="402" spans="1:16" x14ac:dyDescent="0.2">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_xlfn.XLOOKUP(Order_table[[#This Row],[Customer ID]],customers!$A$2:$A$1001,customers!$I$2:$I$1001,,0)</f>
        <v>No</v>
      </c>
      <c r="I402" s="2" t="str">
        <f>_xlfn.XLOOKUP(C402,customers!$A$2:$A$1001,customers!$G$2:$G$1001,,0)</f>
        <v>United States</v>
      </c>
      <c r="J402" s="2" t="str">
        <f t="shared" si="12"/>
        <v>Librica</v>
      </c>
      <c r="K402" t="str">
        <f>_xlfn.XLOOKUP(D402,products!$A$2:$A$49,products!$B$2:$B$49,,0)</f>
        <v>Lib</v>
      </c>
      <c r="L402" t="str">
        <f t="shared" si="13"/>
        <v>Large</v>
      </c>
      <c r="M402" t="str">
        <f>_xlfn.XLOOKUP(D402,products!$A$2:$A$49,products!$C$2:$C$49,,0)</f>
        <v>L</v>
      </c>
      <c r="N402" s="4">
        <f>_xlfn.XLOOKUP(D402,products!$A$2:$A$49,products!$D$2:$D$49,,0)</f>
        <v>1</v>
      </c>
      <c r="O402" s="6">
        <f>_xlfn.XLOOKUP(D402,products!$A$2:$A$49,products!$E$2:$E$49,,0)</f>
        <v>15.85</v>
      </c>
      <c r="P402" s="6">
        <f>O402*E402</f>
        <v>63.4</v>
      </c>
    </row>
    <row r="403" spans="1:16" x14ac:dyDescent="0.2">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_xlfn.XLOOKUP(Order_table[[#This Row],[Customer ID]],customers!$A$2:$A$1001,customers!$I$2:$I$1001,,0)</f>
        <v>Yes</v>
      </c>
      <c r="I403" s="2" t="str">
        <f>_xlfn.XLOOKUP(C403,customers!$A$2:$A$1001,customers!$G$2:$G$1001,,0)</f>
        <v>United States</v>
      </c>
      <c r="J403" s="2" t="str">
        <f t="shared" si="12"/>
        <v>Librica</v>
      </c>
      <c r="K403" t="str">
        <f>_xlfn.XLOOKUP(D403,products!$A$2:$A$49,products!$B$2:$B$49,,0)</f>
        <v>Lib</v>
      </c>
      <c r="L403" t="str">
        <f t="shared" si="13"/>
        <v>Medium</v>
      </c>
      <c r="M403" t="str">
        <f>_xlfn.XLOOKUP(D403,products!$A$2:$A$49,products!$C$2:$C$49,,0)</f>
        <v>M</v>
      </c>
      <c r="N403" s="4">
        <f>_xlfn.XLOOKUP(D403,products!$A$2:$A$49,products!$D$2:$D$49,,0)</f>
        <v>0.2</v>
      </c>
      <c r="O403" s="6">
        <f>_xlfn.XLOOKUP(D403,products!$A$2:$A$49,products!$E$2:$E$49,,0)</f>
        <v>4.3650000000000002</v>
      </c>
      <c r="P403" s="6">
        <f>O403*E403</f>
        <v>8.73</v>
      </c>
    </row>
    <row r="404" spans="1:16" x14ac:dyDescent="0.2">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_xlfn.XLOOKUP(Order_table[[#This Row],[Customer ID]],customers!$A$2:$A$1001,customers!$I$2:$I$1001,,0)</f>
        <v>Yes</v>
      </c>
      <c r="I404" s="2" t="str">
        <f>_xlfn.XLOOKUP(C404,customers!$A$2:$A$1001,customers!$G$2:$G$1001,,0)</f>
        <v>United States</v>
      </c>
      <c r="J404" s="2" t="str">
        <f t="shared" si="12"/>
        <v>Robusta</v>
      </c>
      <c r="K404" t="str">
        <f>_xlfn.XLOOKUP(D404,products!$A$2:$A$49,products!$B$2:$B$49,,0)</f>
        <v>Rob</v>
      </c>
      <c r="L404" t="str">
        <f t="shared" si="13"/>
        <v>Dark</v>
      </c>
      <c r="M404" t="str">
        <f>_xlfn.XLOOKUP(D404,products!$A$2:$A$49,products!$C$2:$C$49,,0)</f>
        <v>D</v>
      </c>
      <c r="N404" s="4">
        <f>_xlfn.XLOOKUP(D404,products!$A$2:$A$49,products!$D$2:$D$49,,0)</f>
        <v>1</v>
      </c>
      <c r="O404" s="6">
        <f>_xlfn.XLOOKUP(D404,products!$A$2:$A$49,products!$E$2:$E$49,,0)</f>
        <v>8.9499999999999993</v>
      </c>
      <c r="P404" s="6">
        <f>O404*E404</f>
        <v>26.849999999999998</v>
      </c>
    </row>
    <row r="405" spans="1:16" x14ac:dyDescent="0.2">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_xlfn.XLOOKUP(Order_table[[#This Row],[Customer ID]],customers!$A$2:$A$1001,customers!$I$2:$I$1001,,0)</f>
        <v>No</v>
      </c>
      <c r="I405" s="2" t="str">
        <f>_xlfn.XLOOKUP(C405,customers!$A$2:$A$1001,customers!$G$2:$G$1001,,0)</f>
        <v>United States</v>
      </c>
      <c r="J405" s="2" t="str">
        <f t="shared" si="12"/>
        <v>Librica</v>
      </c>
      <c r="K405" t="str">
        <f>_xlfn.XLOOKUP(D405,products!$A$2:$A$49,products!$B$2:$B$49,,0)</f>
        <v>Lib</v>
      </c>
      <c r="L405" t="str">
        <f t="shared" si="13"/>
        <v>Large</v>
      </c>
      <c r="M405" t="str">
        <f>_xlfn.XLOOKUP(D405,products!$A$2:$A$49,products!$C$2:$C$49,,0)</f>
        <v>L</v>
      </c>
      <c r="N405" s="4">
        <f>_xlfn.XLOOKUP(D405,products!$A$2:$A$49,products!$D$2:$D$49,,0)</f>
        <v>0.2</v>
      </c>
      <c r="O405" s="6">
        <f>_xlfn.XLOOKUP(D405,products!$A$2:$A$49,products!$E$2:$E$49,,0)</f>
        <v>4.7549999999999999</v>
      </c>
      <c r="P405" s="6">
        <f>O405*E405</f>
        <v>9.51</v>
      </c>
    </row>
    <row r="406" spans="1:16" x14ac:dyDescent="0.2">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_xlfn.XLOOKUP(Order_table[[#This Row],[Customer ID]],customers!$A$2:$A$1001,customers!$I$2:$I$1001,,0)</f>
        <v>No</v>
      </c>
      <c r="I406" s="2" t="str">
        <f>_xlfn.XLOOKUP(C406,customers!$A$2:$A$1001,customers!$G$2:$G$1001,,0)</f>
        <v>Ireland</v>
      </c>
      <c r="J406" s="2" t="str">
        <f t="shared" si="12"/>
        <v>Arabica</v>
      </c>
      <c r="K406" t="str">
        <f>_xlfn.XLOOKUP(D406,products!$A$2:$A$49,products!$B$2:$B$49,,0)</f>
        <v>Ara</v>
      </c>
      <c r="L406" t="str">
        <f t="shared" si="13"/>
        <v>Dark</v>
      </c>
      <c r="M406" t="str">
        <f>_xlfn.XLOOKUP(D406,products!$A$2:$A$49,products!$C$2:$C$49,,0)</f>
        <v>D</v>
      </c>
      <c r="N406" s="4">
        <f>_xlfn.XLOOKUP(D406,products!$A$2:$A$49,products!$D$2:$D$49,,0)</f>
        <v>1</v>
      </c>
      <c r="O406" s="6">
        <f>_xlfn.XLOOKUP(D406,products!$A$2:$A$49,products!$E$2:$E$49,,0)</f>
        <v>9.9499999999999993</v>
      </c>
      <c r="P406" s="6">
        <f>O406*E406</f>
        <v>39.799999999999997</v>
      </c>
    </row>
    <row r="407" spans="1:16" x14ac:dyDescent="0.2">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_xlfn.XLOOKUP(Order_table[[#This Row],[Customer ID]],customers!$A$2:$A$1001,customers!$I$2:$I$1001,,0)</f>
        <v>Yes</v>
      </c>
      <c r="I407" s="2" t="str">
        <f>_xlfn.XLOOKUP(C407,customers!$A$2:$A$1001,customers!$G$2:$G$1001,,0)</f>
        <v>United States</v>
      </c>
      <c r="J407" s="2" t="str">
        <f t="shared" si="12"/>
        <v>Excelsa</v>
      </c>
      <c r="K407" t="str">
        <f>_xlfn.XLOOKUP(D407,products!$A$2:$A$49,products!$B$2:$B$49,,0)</f>
        <v>Exc</v>
      </c>
      <c r="L407" t="str">
        <f t="shared" si="13"/>
        <v>Medium</v>
      </c>
      <c r="M407" t="str">
        <f>_xlfn.XLOOKUP(D407,products!$A$2:$A$49,products!$C$2:$C$49,,0)</f>
        <v>M</v>
      </c>
      <c r="N407" s="4">
        <f>_xlfn.XLOOKUP(D407,products!$A$2:$A$49,products!$D$2:$D$49,,0)</f>
        <v>0.5</v>
      </c>
      <c r="O407" s="6">
        <f>_xlfn.XLOOKUP(D407,products!$A$2:$A$49,products!$E$2:$E$49,,0)</f>
        <v>8.25</v>
      </c>
      <c r="P407" s="6">
        <f>O407*E407</f>
        <v>24.75</v>
      </c>
    </row>
    <row r="408" spans="1:16" x14ac:dyDescent="0.2">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_xlfn.XLOOKUP(Order_table[[#This Row],[Customer ID]],customers!$A$2:$A$1001,customers!$I$2:$I$1001,,0)</f>
        <v>Yes</v>
      </c>
      <c r="I408" s="2" t="str">
        <f>_xlfn.XLOOKUP(C408,customers!$A$2:$A$1001,customers!$G$2:$G$1001,,0)</f>
        <v>United States</v>
      </c>
      <c r="J408" s="2" t="str">
        <f t="shared" si="12"/>
        <v>Excelsa</v>
      </c>
      <c r="K408" t="str">
        <f>_xlfn.XLOOKUP(D408,products!$A$2:$A$49,products!$B$2:$B$49,,0)</f>
        <v>Exc</v>
      </c>
      <c r="L408" t="str">
        <f t="shared" si="13"/>
        <v>Medium</v>
      </c>
      <c r="M408" t="str">
        <f>_xlfn.XLOOKUP(D408,products!$A$2:$A$49,products!$C$2:$C$49,,0)</f>
        <v>M</v>
      </c>
      <c r="N408" s="4">
        <f>_xlfn.XLOOKUP(D408,products!$A$2:$A$49,products!$D$2:$D$49,,0)</f>
        <v>1</v>
      </c>
      <c r="O408" s="6">
        <f>_xlfn.XLOOKUP(D408,products!$A$2:$A$49,products!$E$2:$E$49,,0)</f>
        <v>13.75</v>
      </c>
      <c r="P408" s="6">
        <f>O408*E408</f>
        <v>68.75</v>
      </c>
    </row>
    <row r="409" spans="1:16" x14ac:dyDescent="0.2">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_xlfn.XLOOKUP(Order_table[[#This Row],[Customer ID]],customers!$A$2:$A$1001,customers!$I$2:$I$1001,,0)</f>
        <v>No</v>
      </c>
      <c r="I409" s="2" t="str">
        <f>_xlfn.XLOOKUP(C409,customers!$A$2:$A$1001,customers!$G$2:$G$1001,,0)</f>
        <v>Ireland</v>
      </c>
      <c r="J409" s="2" t="str">
        <f t="shared" si="12"/>
        <v>Excelsa</v>
      </c>
      <c r="K409" t="str">
        <f>_xlfn.XLOOKUP(D409,products!$A$2:$A$49,products!$B$2:$B$49,,0)</f>
        <v>Exc</v>
      </c>
      <c r="L409" t="str">
        <f t="shared" si="13"/>
        <v>Medium</v>
      </c>
      <c r="M409" t="str">
        <f>_xlfn.XLOOKUP(D409,products!$A$2:$A$49,products!$C$2:$C$49,,0)</f>
        <v>M</v>
      </c>
      <c r="N409" s="4">
        <f>_xlfn.XLOOKUP(D409,products!$A$2:$A$49,products!$D$2:$D$49,,0)</f>
        <v>0.5</v>
      </c>
      <c r="O409" s="6">
        <f>_xlfn.XLOOKUP(D409,products!$A$2:$A$49,products!$E$2:$E$49,,0)</f>
        <v>8.25</v>
      </c>
      <c r="P409" s="6">
        <f>O409*E409</f>
        <v>49.5</v>
      </c>
    </row>
    <row r="410" spans="1:16" x14ac:dyDescent="0.2">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_xlfn.XLOOKUP(Order_table[[#This Row],[Customer ID]],customers!$A$2:$A$1001,customers!$I$2:$I$1001,,0)</f>
        <v>Yes</v>
      </c>
      <c r="I410" s="2" t="str">
        <f>_xlfn.XLOOKUP(C410,customers!$A$2:$A$1001,customers!$G$2:$G$1001,,0)</f>
        <v>United States</v>
      </c>
      <c r="J410" s="2" t="str">
        <f t="shared" si="12"/>
        <v>Arabica</v>
      </c>
      <c r="K410" t="str">
        <f>_xlfn.XLOOKUP(D410,products!$A$2:$A$49,products!$B$2:$B$49,,0)</f>
        <v>Ara</v>
      </c>
      <c r="L410" t="str">
        <f t="shared" si="13"/>
        <v>Medium</v>
      </c>
      <c r="M410" t="str">
        <f>_xlfn.XLOOKUP(D410,products!$A$2:$A$49,products!$C$2:$C$49,,0)</f>
        <v>M</v>
      </c>
      <c r="N410" s="4">
        <f>_xlfn.XLOOKUP(D410,products!$A$2:$A$49,products!$D$2:$D$49,,0)</f>
        <v>2.5</v>
      </c>
      <c r="O410" s="6">
        <f>_xlfn.XLOOKUP(D410,products!$A$2:$A$49,products!$E$2:$E$49,,0)</f>
        <v>25.874999999999996</v>
      </c>
      <c r="P410" s="6">
        <f>O410*E410</f>
        <v>51.749999999999993</v>
      </c>
    </row>
    <row r="411" spans="1:16" x14ac:dyDescent="0.2">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_xlfn.XLOOKUP(Order_table[[#This Row],[Customer ID]],customers!$A$2:$A$1001,customers!$I$2:$I$1001,,0)</f>
        <v>Yes</v>
      </c>
      <c r="I411" s="2" t="str">
        <f>_xlfn.XLOOKUP(C411,customers!$A$2:$A$1001,customers!$G$2:$G$1001,,0)</f>
        <v>Ireland</v>
      </c>
      <c r="J411" s="2" t="str">
        <f t="shared" si="12"/>
        <v>Librica</v>
      </c>
      <c r="K411" t="str">
        <f>_xlfn.XLOOKUP(D411,products!$A$2:$A$49,products!$B$2:$B$49,,0)</f>
        <v>Lib</v>
      </c>
      <c r="L411" t="str">
        <f t="shared" si="13"/>
        <v>Large</v>
      </c>
      <c r="M411" t="str">
        <f>_xlfn.XLOOKUP(D411,products!$A$2:$A$49,products!$C$2:$C$49,,0)</f>
        <v>L</v>
      </c>
      <c r="N411" s="4">
        <f>_xlfn.XLOOKUP(D411,products!$A$2:$A$49,products!$D$2:$D$49,,0)</f>
        <v>1</v>
      </c>
      <c r="O411" s="6">
        <f>_xlfn.XLOOKUP(D411,products!$A$2:$A$49,products!$E$2:$E$49,,0)</f>
        <v>15.85</v>
      </c>
      <c r="P411" s="6">
        <f>O411*E411</f>
        <v>47.55</v>
      </c>
    </row>
    <row r="412" spans="1:16" x14ac:dyDescent="0.2">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_xlfn.XLOOKUP(Order_table[[#This Row],[Customer ID]],customers!$A$2:$A$1001,customers!$I$2:$I$1001,,0)</f>
        <v>No</v>
      </c>
      <c r="I412" s="2" t="str">
        <f>_xlfn.XLOOKUP(C412,customers!$A$2:$A$1001,customers!$G$2:$G$1001,,0)</f>
        <v>United States</v>
      </c>
      <c r="J412" s="2" t="str">
        <f t="shared" si="12"/>
        <v>Arabica</v>
      </c>
      <c r="K412" t="str">
        <f>_xlfn.XLOOKUP(D412,products!$A$2:$A$49,products!$B$2:$B$49,,0)</f>
        <v>Ara</v>
      </c>
      <c r="L412" t="str">
        <f t="shared" si="13"/>
        <v>Large</v>
      </c>
      <c r="M412" t="str">
        <f>_xlfn.XLOOKUP(D412,products!$A$2:$A$49,products!$C$2:$C$49,,0)</f>
        <v>L</v>
      </c>
      <c r="N412" s="4">
        <f>_xlfn.XLOOKUP(D412,products!$A$2:$A$49,products!$D$2:$D$49,,0)</f>
        <v>0.2</v>
      </c>
      <c r="O412" s="6">
        <f>_xlfn.XLOOKUP(D412,products!$A$2:$A$49,products!$E$2:$E$49,,0)</f>
        <v>3.8849999999999998</v>
      </c>
      <c r="P412" s="6">
        <f>O412*E412</f>
        <v>15.54</v>
      </c>
    </row>
    <row r="413" spans="1:16" x14ac:dyDescent="0.2">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_xlfn.XLOOKUP(Order_table[[#This Row],[Customer ID]],customers!$A$2:$A$1001,customers!$I$2:$I$1001,,0)</f>
        <v>Yes</v>
      </c>
      <c r="I413" s="2" t="str">
        <f>_xlfn.XLOOKUP(C413,customers!$A$2:$A$1001,customers!$G$2:$G$1001,,0)</f>
        <v>United States</v>
      </c>
      <c r="J413" s="2" t="str">
        <f t="shared" si="12"/>
        <v>Librica</v>
      </c>
      <c r="K413" t="str">
        <f>_xlfn.XLOOKUP(D413,products!$A$2:$A$49,products!$B$2:$B$49,,0)</f>
        <v>Lib</v>
      </c>
      <c r="L413" t="str">
        <f t="shared" si="13"/>
        <v>Medium</v>
      </c>
      <c r="M413" t="str">
        <f>_xlfn.XLOOKUP(D413,products!$A$2:$A$49,products!$C$2:$C$49,,0)</f>
        <v>M</v>
      </c>
      <c r="N413" s="4">
        <f>_xlfn.XLOOKUP(D413,products!$A$2:$A$49,products!$D$2:$D$49,,0)</f>
        <v>1</v>
      </c>
      <c r="O413" s="6">
        <f>_xlfn.XLOOKUP(D413,products!$A$2:$A$49,products!$E$2:$E$49,,0)</f>
        <v>14.55</v>
      </c>
      <c r="P413" s="6">
        <f>O413*E413</f>
        <v>87.300000000000011</v>
      </c>
    </row>
    <row r="414" spans="1:16" x14ac:dyDescent="0.2">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_xlfn.XLOOKUP(Order_table[[#This Row],[Customer ID]],customers!$A$2:$A$1001,customers!$I$2:$I$1001,,0)</f>
        <v>Yes</v>
      </c>
      <c r="I414" s="2" t="str">
        <f>_xlfn.XLOOKUP(C414,customers!$A$2:$A$1001,customers!$G$2:$G$1001,,0)</f>
        <v>United States</v>
      </c>
      <c r="J414" s="2" t="str">
        <f t="shared" si="12"/>
        <v>Arabica</v>
      </c>
      <c r="K414" t="str">
        <f>_xlfn.XLOOKUP(D414,products!$A$2:$A$49,products!$B$2:$B$49,,0)</f>
        <v>Ara</v>
      </c>
      <c r="L414" t="str">
        <f t="shared" si="13"/>
        <v>Medium</v>
      </c>
      <c r="M414" t="str">
        <f>_xlfn.XLOOKUP(D414,products!$A$2:$A$49,products!$C$2:$C$49,,0)</f>
        <v>M</v>
      </c>
      <c r="N414" s="4">
        <f>_xlfn.XLOOKUP(D414,products!$A$2:$A$49,products!$D$2:$D$49,,0)</f>
        <v>1</v>
      </c>
      <c r="O414" s="6">
        <f>_xlfn.XLOOKUP(D414,products!$A$2:$A$49,products!$E$2:$E$49,,0)</f>
        <v>11.25</v>
      </c>
      <c r="P414" s="6">
        <f>O414*E414</f>
        <v>56.25</v>
      </c>
    </row>
    <row r="415" spans="1:16" x14ac:dyDescent="0.2">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_xlfn.XLOOKUP(Order_table[[#This Row],[Customer ID]],customers!$A$2:$A$1001,customers!$I$2:$I$1001,,0)</f>
        <v>Yes</v>
      </c>
      <c r="I415" s="2" t="str">
        <f>_xlfn.XLOOKUP(C415,customers!$A$2:$A$1001,customers!$G$2:$G$1001,,0)</f>
        <v>United States</v>
      </c>
      <c r="J415" s="2" t="str">
        <f t="shared" si="12"/>
        <v>Librica</v>
      </c>
      <c r="K415" t="str">
        <f>_xlfn.XLOOKUP(D415,products!$A$2:$A$49,products!$B$2:$B$49,,0)</f>
        <v>Lib</v>
      </c>
      <c r="L415" t="str">
        <f t="shared" si="13"/>
        <v>Large</v>
      </c>
      <c r="M415" t="str">
        <f>_xlfn.XLOOKUP(D415,products!$A$2:$A$49,products!$C$2:$C$49,,0)</f>
        <v>L</v>
      </c>
      <c r="N415" s="4">
        <f>_xlfn.XLOOKUP(D415,products!$A$2:$A$49,products!$D$2:$D$49,,0)</f>
        <v>2.5</v>
      </c>
      <c r="O415" s="6">
        <f>_xlfn.XLOOKUP(D415,products!$A$2:$A$49,products!$E$2:$E$49,,0)</f>
        <v>36.454999999999998</v>
      </c>
      <c r="P415" s="6">
        <f>O415*E415</f>
        <v>36.454999999999998</v>
      </c>
    </row>
    <row r="416" spans="1:16" x14ac:dyDescent="0.2">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_xlfn.XLOOKUP(Order_table[[#This Row],[Customer ID]],customers!$A$2:$A$1001,customers!$I$2:$I$1001,,0)</f>
        <v>Yes</v>
      </c>
      <c r="I416" s="2" t="str">
        <f>_xlfn.XLOOKUP(C416,customers!$A$2:$A$1001,customers!$G$2:$G$1001,,0)</f>
        <v>United States</v>
      </c>
      <c r="J416" s="2" t="str">
        <f t="shared" si="12"/>
        <v>Robusta</v>
      </c>
      <c r="K416" t="str">
        <f>_xlfn.XLOOKUP(D416,products!$A$2:$A$49,products!$B$2:$B$49,,0)</f>
        <v>Rob</v>
      </c>
      <c r="L416" t="str">
        <f t="shared" si="13"/>
        <v>Large</v>
      </c>
      <c r="M416" t="str">
        <f>_xlfn.XLOOKUP(D416,products!$A$2:$A$49,products!$C$2:$C$49,,0)</f>
        <v>L</v>
      </c>
      <c r="N416" s="4">
        <f>_xlfn.XLOOKUP(D416,products!$A$2:$A$49,products!$D$2:$D$49,,0)</f>
        <v>0.2</v>
      </c>
      <c r="O416" s="6">
        <f>_xlfn.XLOOKUP(D416,products!$A$2:$A$49,products!$E$2:$E$49,,0)</f>
        <v>3.5849999999999995</v>
      </c>
      <c r="P416" s="6">
        <f>O416*E416</f>
        <v>10.754999999999999</v>
      </c>
    </row>
    <row r="417" spans="1:16" x14ac:dyDescent="0.2">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_xlfn.XLOOKUP(Order_table[[#This Row],[Customer ID]],customers!$A$2:$A$1001,customers!$I$2:$I$1001,,0)</f>
        <v>No</v>
      </c>
      <c r="I417" s="2" t="str">
        <f>_xlfn.XLOOKUP(C417,customers!$A$2:$A$1001,customers!$G$2:$G$1001,,0)</f>
        <v>United States</v>
      </c>
      <c r="J417" s="2" t="str">
        <f t="shared" si="12"/>
        <v>Robusta</v>
      </c>
      <c r="K417" t="str">
        <f>_xlfn.XLOOKUP(D417,products!$A$2:$A$49,products!$B$2:$B$49,,0)</f>
        <v>Rob</v>
      </c>
      <c r="L417" t="str">
        <f t="shared" si="13"/>
        <v>Medium</v>
      </c>
      <c r="M417" t="str">
        <f>_xlfn.XLOOKUP(D417,products!$A$2:$A$49,products!$C$2:$C$49,,0)</f>
        <v>M</v>
      </c>
      <c r="N417" s="4">
        <f>_xlfn.XLOOKUP(D417,products!$A$2:$A$49,products!$D$2:$D$49,,0)</f>
        <v>0.2</v>
      </c>
      <c r="O417" s="6">
        <f>_xlfn.XLOOKUP(D417,products!$A$2:$A$49,products!$E$2:$E$49,,0)</f>
        <v>2.9849999999999999</v>
      </c>
      <c r="P417" s="6">
        <f>O417*E417</f>
        <v>8.9550000000000001</v>
      </c>
    </row>
    <row r="418" spans="1:16" x14ac:dyDescent="0.2">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_xlfn.XLOOKUP(Order_table[[#This Row],[Customer ID]],customers!$A$2:$A$1001,customers!$I$2:$I$1001,,0)</f>
        <v>Yes</v>
      </c>
      <c r="I418" s="2" t="str">
        <f>_xlfn.XLOOKUP(C418,customers!$A$2:$A$1001,customers!$G$2:$G$1001,,0)</f>
        <v>United States</v>
      </c>
      <c r="J418" s="2" t="str">
        <f t="shared" si="12"/>
        <v>Arabica</v>
      </c>
      <c r="K418" t="str">
        <f>_xlfn.XLOOKUP(D418,products!$A$2:$A$49,products!$B$2:$B$49,,0)</f>
        <v>Ara</v>
      </c>
      <c r="L418" t="str">
        <f t="shared" si="13"/>
        <v>Large</v>
      </c>
      <c r="M418" t="str">
        <f>_xlfn.XLOOKUP(D418,products!$A$2:$A$49,products!$C$2:$C$49,,0)</f>
        <v>L</v>
      </c>
      <c r="N418" s="4">
        <f>_xlfn.XLOOKUP(D418,products!$A$2:$A$49,products!$D$2:$D$49,,0)</f>
        <v>0.5</v>
      </c>
      <c r="O418" s="6">
        <f>_xlfn.XLOOKUP(D418,products!$A$2:$A$49,products!$E$2:$E$49,,0)</f>
        <v>7.77</v>
      </c>
      <c r="P418" s="6">
        <f>O418*E418</f>
        <v>23.31</v>
      </c>
    </row>
    <row r="419" spans="1:16" x14ac:dyDescent="0.2">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_xlfn.XLOOKUP(Order_table[[#This Row],[Customer ID]],customers!$A$2:$A$1001,customers!$I$2:$I$1001,,0)</f>
        <v>Yes</v>
      </c>
      <c r="I419" s="2" t="str">
        <f>_xlfn.XLOOKUP(C419,customers!$A$2:$A$1001,customers!$G$2:$G$1001,,0)</f>
        <v>United States</v>
      </c>
      <c r="J419" s="2" t="str">
        <f t="shared" si="12"/>
        <v>Arabica</v>
      </c>
      <c r="K419" t="str">
        <f>_xlfn.XLOOKUP(D419,products!$A$2:$A$49,products!$B$2:$B$49,,0)</f>
        <v>Ara</v>
      </c>
      <c r="L419" t="str">
        <f t="shared" si="13"/>
        <v>Large</v>
      </c>
      <c r="M419" t="str">
        <f>_xlfn.XLOOKUP(D419,products!$A$2:$A$49,products!$C$2:$C$49,,0)</f>
        <v>L</v>
      </c>
      <c r="N419" s="4">
        <f>_xlfn.XLOOKUP(D419,products!$A$2:$A$49,products!$D$2:$D$49,,0)</f>
        <v>2.5</v>
      </c>
      <c r="O419" s="6">
        <f>_xlfn.XLOOKUP(D419,products!$A$2:$A$49,products!$E$2:$E$49,,0)</f>
        <v>29.784999999999997</v>
      </c>
      <c r="P419" s="6">
        <f>O419*E419</f>
        <v>29.784999999999997</v>
      </c>
    </row>
    <row r="420" spans="1:16" x14ac:dyDescent="0.2">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_xlfn.XLOOKUP(Order_table[[#This Row],[Customer ID]],customers!$A$2:$A$1001,customers!$I$2:$I$1001,,0)</f>
        <v>Yes</v>
      </c>
      <c r="I420" s="2" t="str">
        <f>_xlfn.XLOOKUP(C420,customers!$A$2:$A$1001,customers!$G$2:$G$1001,,0)</f>
        <v>United States</v>
      </c>
      <c r="J420" s="2" t="str">
        <f t="shared" si="12"/>
        <v>Arabica</v>
      </c>
      <c r="K420" t="str">
        <f>_xlfn.XLOOKUP(D420,products!$A$2:$A$49,products!$B$2:$B$49,,0)</f>
        <v>Ara</v>
      </c>
      <c r="L420" t="str">
        <f t="shared" si="13"/>
        <v>Large</v>
      </c>
      <c r="M420" t="str">
        <f>_xlfn.XLOOKUP(D420,products!$A$2:$A$49,products!$C$2:$C$49,,0)</f>
        <v>L</v>
      </c>
      <c r="N420" s="4">
        <f>_xlfn.XLOOKUP(D420,products!$A$2:$A$49,products!$D$2:$D$49,,0)</f>
        <v>2.5</v>
      </c>
      <c r="O420" s="6">
        <f>_xlfn.XLOOKUP(D420,products!$A$2:$A$49,products!$E$2:$E$49,,0)</f>
        <v>29.784999999999997</v>
      </c>
      <c r="P420" s="6">
        <f>O420*E420</f>
        <v>148.92499999999998</v>
      </c>
    </row>
    <row r="421" spans="1:16" x14ac:dyDescent="0.2">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_xlfn.XLOOKUP(Order_table[[#This Row],[Customer ID]],customers!$A$2:$A$1001,customers!$I$2:$I$1001,,0)</f>
        <v>Yes</v>
      </c>
      <c r="I421" s="2" t="str">
        <f>_xlfn.XLOOKUP(C421,customers!$A$2:$A$1001,customers!$G$2:$G$1001,,0)</f>
        <v>United States</v>
      </c>
      <c r="J421" s="2" t="str">
        <f t="shared" si="12"/>
        <v>Librica</v>
      </c>
      <c r="K421" t="str">
        <f>_xlfn.XLOOKUP(D421,products!$A$2:$A$49,products!$B$2:$B$49,,0)</f>
        <v>Lib</v>
      </c>
      <c r="L421" t="str">
        <f t="shared" si="13"/>
        <v>Medium</v>
      </c>
      <c r="M421" t="str">
        <f>_xlfn.XLOOKUP(D421,products!$A$2:$A$49,products!$C$2:$C$49,,0)</f>
        <v>M</v>
      </c>
      <c r="N421" s="4">
        <f>_xlfn.XLOOKUP(D421,products!$A$2:$A$49,products!$D$2:$D$49,,0)</f>
        <v>0.5</v>
      </c>
      <c r="O421" s="6">
        <f>_xlfn.XLOOKUP(D421,products!$A$2:$A$49,products!$E$2:$E$49,,0)</f>
        <v>8.73</v>
      </c>
      <c r="P421" s="6">
        <f>O421*E421</f>
        <v>8.73</v>
      </c>
    </row>
    <row r="422" spans="1:16" x14ac:dyDescent="0.2">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_xlfn.XLOOKUP(Order_table[[#This Row],[Customer ID]],customers!$A$2:$A$1001,customers!$I$2:$I$1001,,0)</f>
        <v>No</v>
      </c>
      <c r="I422" s="2" t="str">
        <f>_xlfn.XLOOKUP(C422,customers!$A$2:$A$1001,customers!$G$2:$G$1001,,0)</f>
        <v>United States</v>
      </c>
      <c r="J422" s="2" t="str">
        <f t="shared" si="12"/>
        <v>Librica</v>
      </c>
      <c r="K422" t="str">
        <f>_xlfn.XLOOKUP(D422,products!$A$2:$A$49,products!$B$2:$B$49,,0)</f>
        <v>Lib</v>
      </c>
      <c r="L422" t="str">
        <f t="shared" si="13"/>
        <v>Dark</v>
      </c>
      <c r="M422" t="str">
        <f>_xlfn.XLOOKUP(D422,products!$A$2:$A$49,products!$C$2:$C$49,,0)</f>
        <v>D</v>
      </c>
      <c r="N422" s="4">
        <f>_xlfn.XLOOKUP(D422,products!$A$2:$A$49,products!$D$2:$D$49,,0)</f>
        <v>0.5</v>
      </c>
      <c r="O422" s="6">
        <f>_xlfn.XLOOKUP(D422,products!$A$2:$A$49,products!$E$2:$E$49,,0)</f>
        <v>7.77</v>
      </c>
      <c r="P422" s="6">
        <f>O422*E422</f>
        <v>31.08</v>
      </c>
    </row>
    <row r="423" spans="1:16" x14ac:dyDescent="0.2">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_xlfn.XLOOKUP(Order_table[[#This Row],[Customer ID]],customers!$A$2:$A$1001,customers!$I$2:$I$1001,,0)</f>
        <v>No</v>
      </c>
      <c r="I423" s="2" t="str">
        <f>_xlfn.XLOOKUP(C423,customers!$A$2:$A$1001,customers!$G$2:$G$1001,,0)</f>
        <v>United States</v>
      </c>
      <c r="J423" s="2" t="str">
        <f t="shared" si="12"/>
        <v>Arabica</v>
      </c>
      <c r="K423" t="str">
        <f>_xlfn.XLOOKUP(D423,products!$A$2:$A$49,products!$B$2:$B$49,,0)</f>
        <v>Ara</v>
      </c>
      <c r="L423" t="str">
        <f t="shared" si="13"/>
        <v>Dark</v>
      </c>
      <c r="M423" t="str">
        <f>_xlfn.XLOOKUP(D423,products!$A$2:$A$49,products!$C$2:$C$49,,0)</f>
        <v>D</v>
      </c>
      <c r="N423" s="4">
        <f>_xlfn.XLOOKUP(D423,products!$A$2:$A$49,products!$D$2:$D$49,,0)</f>
        <v>2.5</v>
      </c>
      <c r="O423" s="6">
        <f>_xlfn.XLOOKUP(D423,products!$A$2:$A$49,products!$E$2:$E$49,,0)</f>
        <v>22.884999999999998</v>
      </c>
      <c r="P423" s="6">
        <f>O423*E423</f>
        <v>137.31</v>
      </c>
    </row>
    <row r="424" spans="1:16" x14ac:dyDescent="0.2">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_xlfn.XLOOKUP(Order_table[[#This Row],[Customer ID]],customers!$A$2:$A$1001,customers!$I$2:$I$1001,,0)</f>
        <v>No</v>
      </c>
      <c r="I424" s="2" t="str">
        <f>_xlfn.XLOOKUP(C424,customers!$A$2:$A$1001,customers!$G$2:$G$1001,,0)</f>
        <v>United States</v>
      </c>
      <c r="J424" s="2" t="str">
        <f t="shared" si="12"/>
        <v>Arabica</v>
      </c>
      <c r="K424" t="str">
        <f>_xlfn.XLOOKUP(D424,products!$A$2:$A$49,products!$B$2:$B$49,,0)</f>
        <v>Ara</v>
      </c>
      <c r="L424" t="str">
        <f t="shared" si="13"/>
        <v>Dark</v>
      </c>
      <c r="M424" t="str">
        <f>_xlfn.XLOOKUP(D424,products!$A$2:$A$49,products!$C$2:$C$49,,0)</f>
        <v>D</v>
      </c>
      <c r="N424" s="4">
        <f>_xlfn.XLOOKUP(D424,products!$A$2:$A$49,products!$D$2:$D$49,,0)</f>
        <v>0.5</v>
      </c>
      <c r="O424" s="6">
        <f>_xlfn.XLOOKUP(D424,products!$A$2:$A$49,products!$E$2:$E$49,,0)</f>
        <v>5.97</v>
      </c>
      <c r="P424" s="6">
        <f>O424*E424</f>
        <v>29.849999999999998</v>
      </c>
    </row>
    <row r="425" spans="1:16" x14ac:dyDescent="0.2">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_xlfn.XLOOKUP(Order_table[[#This Row],[Customer ID]],customers!$A$2:$A$1001,customers!$I$2:$I$1001,,0)</f>
        <v>No</v>
      </c>
      <c r="I425" s="2" t="str">
        <f>_xlfn.XLOOKUP(C425,customers!$A$2:$A$1001,customers!$G$2:$G$1001,,0)</f>
        <v>United States</v>
      </c>
      <c r="J425" s="2" t="str">
        <f t="shared" si="12"/>
        <v>Robusta</v>
      </c>
      <c r="K425" t="str">
        <f>_xlfn.XLOOKUP(D425,products!$A$2:$A$49,products!$B$2:$B$49,,0)</f>
        <v>Rob</v>
      </c>
      <c r="L425" t="str">
        <f t="shared" si="13"/>
        <v>Medium</v>
      </c>
      <c r="M425" t="str">
        <f>_xlfn.XLOOKUP(D425,products!$A$2:$A$49,products!$C$2:$C$49,,0)</f>
        <v>M</v>
      </c>
      <c r="N425" s="4">
        <f>_xlfn.XLOOKUP(D425,products!$A$2:$A$49,products!$D$2:$D$49,,0)</f>
        <v>0.5</v>
      </c>
      <c r="O425" s="6">
        <f>_xlfn.XLOOKUP(D425,products!$A$2:$A$49,products!$E$2:$E$49,,0)</f>
        <v>5.97</v>
      </c>
      <c r="P425" s="6">
        <f>O425*E425</f>
        <v>17.91</v>
      </c>
    </row>
    <row r="426" spans="1:16" x14ac:dyDescent="0.2">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_xlfn.XLOOKUP(Order_table[[#This Row],[Customer ID]],customers!$A$2:$A$1001,customers!$I$2:$I$1001,,0)</f>
        <v>Yes</v>
      </c>
      <c r="I426" s="2" t="str">
        <f>_xlfn.XLOOKUP(C426,customers!$A$2:$A$1001,customers!$G$2:$G$1001,,0)</f>
        <v>United States</v>
      </c>
      <c r="J426" s="2" t="str">
        <f t="shared" si="12"/>
        <v>Excelsa</v>
      </c>
      <c r="K426" t="str">
        <f>_xlfn.XLOOKUP(D426,products!$A$2:$A$49,products!$B$2:$B$49,,0)</f>
        <v>Exc</v>
      </c>
      <c r="L426" t="str">
        <f t="shared" si="13"/>
        <v>Large</v>
      </c>
      <c r="M426" t="str">
        <f>_xlfn.XLOOKUP(D426,products!$A$2:$A$49,products!$C$2:$C$49,,0)</f>
        <v>L</v>
      </c>
      <c r="N426" s="4">
        <f>_xlfn.XLOOKUP(D426,products!$A$2:$A$49,products!$D$2:$D$49,,0)</f>
        <v>0.5</v>
      </c>
      <c r="O426" s="6">
        <f>_xlfn.XLOOKUP(D426,products!$A$2:$A$49,products!$E$2:$E$49,,0)</f>
        <v>8.91</v>
      </c>
      <c r="P426" s="6">
        <f>O426*E426</f>
        <v>26.73</v>
      </c>
    </row>
    <row r="427" spans="1:16" x14ac:dyDescent="0.2">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_xlfn.XLOOKUP(Order_table[[#This Row],[Customer ID]],customers!$A$2:$A$1001,customers!$I$2:$I$1001,,0)</f>
        <v>No</v>
      </c>
      <c r="I427" s="2" t="str">
        <f>_xlfn.XLOOKUP(C427,customers!$A$2:$A$1001,customers!$G$2:$G$1001,,0)</f>
        <v>United States</v>
      </c>
      <c r="J427" s="2" t="str">
        <f t="shared" si="12"/>
        <v>Robusta</v>
      </c>
      <c r="K427" t="str">
        <f>_xlfn.XLOOKUP(D427,products!$A$2:$A$49,products!$B$2:$B$49,,0)</f>
        <v>Rob</v>
      </c>
      <c r="L427" t="str">
        <f t="shared" si="13"/>
        <v>Dark</v>
      </c>
      <c r="M427" t="str">
        <f>_xlfn.XLOOKUP(D427,products!$A$2:$A$49,products!$C$2:$C$49,,0)</f>
        <v>D</v>
      </c>
      <c r="N427" s="4">
        <f>_xlfn.XLOOKUP(D427,products!$A$2:$A$49,products!$D$2:$D$49,,0)</f>
        <v>1</v>
      </c>
      <c r="O427" s="6">
        <f>_xlfn.XLOOKUP(D427,products!$A$2:$A$49,products!$E$2:$E$49,,0)</f>
        <v>8.9499999999999993</v>
      </c>
      <c r="P427" s="6">
        <f>O427*E427</f>
        <v>17.899999999999999</v>
      </c>
    </row>
    <row r="428" spans="1:16" x14ac:dyDescent="0.2">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_xlfn.XLOOKUP(Order_table[[#This Row],[Customer ID]],customers!$A$2:$A$1001,customers!$I$2:$I$1001,,0)</f>
        <v>Yes</v>
      </c>
      <c r="I428" s="2" t="str">
        <f>_xlfn.XLOOKUP(C428,customers!$A$2:$A$1001,customers!$G$2:$G$1001,,0)</f>
        <v>Ireland</v>
      </c>
      <c r="J428" s="2" t="str">
        <f t="shared" si="12"/>
        <v>Robusta</v>
      </c>
      <c r="K428" t="str">
        <f>_xlfn.XLOOKUP(D428,products!$A$2:$A$49,products!$B$2:$B$49,,0)</f>
        <v>Rob</v>
      </c>
      <c r="L428" t="str">
        <f t="shared" si="13"/>
        <v>Large</v>
      </c>
      <c r="M428" t="str">
        <f>_xlfn.XLOOKUP(D428,products!$A$2:$A$49,products!$C$2:$C$49,,0)</f>
        <v>L</v>
      </c>
      <c r="N428" s="4">
        <f>_xlfn.XLOOKUP(D428,products!$A$2:$A$49,products!$D$2:$D$49,,0)</f>
        <v>0.2</v>
      </c>
      <c r="O428" s="6">
        <f>_xlfn.XLOOKUP(D428,products!$A$2:$A$49,products!$E$2:$E$49,,0)</f>
        <v>3.5849999999999995</v>
      </c>
      <c r="P428" s="6">
        <f>O428*E428</f>
        <v>14.339999999999998</v>
      </c>
    </row>
    <row r="429" spans="1:16" x14ac:dyDescent="0.2">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_xlfn.XLOOKUP(Order_table[[#This Row],[Customer ID]],customers!$A$2:$A$1001,customers!$I$2:$I$1001,,0)</f>
        <v>Yes</v>
      </c>
      <c r="I429" s="2" t="str">
        <f>_xlfn.XLOOKUP(C429,customers!$A$2:$A$1001,customers!$G$2:$G$1001,,0)</f>
        <v>United States</v>
      </c>
      <c r="J429" s="2" t="str">
        <f t="shared" si="12"/>
        <v>Arabica</v>
      </c>
      <c r="K429" t="str">
        <f>_xlfn.XLOOKUP(D429,products!$A$2:$A$49,products!$B$2:$B$49,,0)</f>
        <v>Ara</v>
      </c>
      <c r="L429" t="str">
        <f t="shared" si="13"/>
        <v>Medium</v>
      </c>
      <c r="M429" t="str">
        <f>_xlfn.XLOOKUP(D429,products!$A$2:$A$49,products!$C$2:$C$49,,0)</f>
        <v>M</v>
      </c>
      <c r="N429" s="4">
        <f>_xlfn.XLOOKUP(D429,products!$A$2:$A$49,products!$D$2:$D$49,,0)</f>
        <v>2.5</v>
      </c>
      <c r="O429" s="6">
        <f>_xlfn.XLOOKUP(D429,products!$A$2:$A$49,products!$E$2:$E$49,,0)</f>
        <v>25.874999999999996</v>
      </c>
      <c r="P429" s="6">
        <f>O429*E429</f>
        <v>77.624999999999986</v>
      </c>
    </row>
    <row r="430" spans="1:16" x14ac:dyDescent="0.2">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_xlfn.XLOOKUP(Order_table[[#This Row],[Customer ID]],customers!$A$2:$A$1001,customers!$I$2:$I$1001,,0)</f>
        <v>No</v>
      </c>
      <c r="I430" s="2" t="str">
        <f>_xlfn.XLOOKUP(C430,customers!$A$2:$A$1001,customers!$G$2:$G$1001,,0)</f>
        <v>United States</v>
      </c>
      <c r="J430" s="2" t="str">
        <f t="shared" si="12"/>
        <v>Robusta</v>
      </c>
      <c r="K430" t="str">
        <f>_xlfn.XLOOKUP(D430,products!$A$2:$A$49,products!$B$2:$B$49,,0)</f>
        <v>Rob</v>
      </c>
      <c r="L430" t="str">
        <f t="shared" si="13"/>
        <v>Large</v>
      </c>
      <c r="M430" t="str">
        <f>_xlfn.XLOOKUP(D430,products!$A$2:$A$49,products!$C$2:$C$49,,0)</f>
        <v>L</v>
      </c>
      <c r="N430" s="4">
        <f>_xlfn.XLOOKUP(D430,products!$A$2:$A$49,products!$D$2:$D$49,,0)</f>
        <v>1</v>
      </c>
      <c r="O430" s="6">
        <f>_xlfn.XLOOKUP(D430,products!$A$2:$A$49,products!$E$2:$E$49,,0)</f>
        <v>11.95</v>
      </c>
      <c r="P430" s="6">
        <f>O430*E430</f>
        <v>59.75</v>
      </c>
    </row>
    <row r="431" spans="1:16" x14ac:dyDescent="0.2">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_xlfn.XLOOKUP(Order_table[[#This Row],[Customer ID]],customers!$A$2:$A$1001,customers!$I$2:$I$1001,,0)</f>
        <v>No</v>
      </c>
      <c r="I431" s="2" t="str">
        <f>_xlfn.XLOOKUP(C431,customers!$A$2:$A$1001,customers!$G$2:$G$1001,,0)</f>
        <v>United States</v>
      </c>
      <c r="J431" s="2" t="str">
        <f t="shared" si="12"/>
        <v>Arabica</v>
      </c>
      <c r="K431" t="str">
        <f>_xlfn.XLOOKUP(D431,products!$A$2:$A$49,products!$B$2:$B$49,,0)</f>
        <v>Ara</v>
      </c>
      <c r="L431" t="str">
        <f t="shared" si="13"/>
        <v>Large</v>
      </c>
      <c r="M431" t="str">
        <f>_xlfn.XLOOKUP(D431,products!$A$2:$A$49,products!$C$2:$C$49,,0)</f>
        <v>L</v>
      </c>
      <c r="N431" s="4">
        <f>_xlfn.XLOOKUP(D431,products!$A$2:$A$49,products!$D$2:$D$49,,0)</f>
        <v>1</v>
      </c>
      <c r="O431" s="6">
        <f>_xlfn.XLOOKUP(D431,products!$A$2:$A$49,products!$E$2:$E$49,,0)</f>
        <v>12.95</v>
      </c>
      <c r="P431" s="6">
        <f>O431*E431</f>
        <v>77.699999999999989</v>
      </c>
    </row>
    <row r="432" spans="1:16" x14ac:dyDescent="0.2">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_xlfn.XLOOKUP(Order_table[[#This Row],[Customer ID]],customers!$A$2:$A$1001,customers!$I$2:$I$1001,,0)</f>
        <v>Yes</v>
      </c>
      <c r="I432" s="2" t="str">
        <f>_xlfn.XLOOKUP(C432,customers!$A$2:$A$1001,customers!$G$2:$G$1001,,0)</f>
        <v>United States</v>
      </c>
      <c r="J432" s="2" t="str">
        <f t="shared" si="12"/>
        <v>Robusta</v>
      </c>
      <c r="K432" t="str">
        <f>_xlfn.XLOOKUP(D432,products!$A$2:$A$49,products!$B$2:$B$49,,0)</f>
        <v>Rob</v>
      </c>
      <c r="L432" t="str">
        <f t="shared" si="13"/>
        <v>Dark</v>
      </c>
      <c r="M432" t="str">
        <f>_xlfn.XLOOKUP(D432,products!$A$2:$A$49,products!$C$2:$C$49,,0)</f>
        <v>D</v>
      </c>
      <c r="N432" s="4">
        <f>_xlfn.XLOOKUP(D432,products!$A$2:$A$49,products!$D$2:$D$49,,0)</f>
        <v>0.2</v>
      </c>
      <c r="O432" s="6">
        <f>_xlfn.XLOOKUP(D432,products!$A$2:$A$49,products!$E$2:$E$49,,0)</f>
        <v>2.6849999999999996</v>
      </c>
      <c r="P432" s="6">
        <f>O432*E432</f>
        <v>5.3699999999999992</v>
      </c>
    </row>
    <row r="433" spans="1:16" x14ac:dyDescent="0.2">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_xlfn.XLOOKUP(Order_table[[#This Row],[Customer ID]],customers!$A$2:$A$1001,customers!$I$2:$I$1001,,0)</f>
        <v>Yes</v>
      </c>
      <c r="I433" s="2" t="str">
        <f>_xlfn.XLOOKUP(C433,customers!$A$2:$A$1001,customers!$G$2:$G$1001,,0)</f>
        <v>Ireland</v>
      </c>
      <c r="J433" s="2" t="str">
        <f t="shared" si="12"/>
        <v>Excelsa</v>
      </c>
      <c r="K433" t="str">
        <f>_xlfn.XLOOKUP(D433,products!$A$2:$A$49,products!$B$2:$B$49,,0)</f>
        <v>Exc</v>
      </c>
      <c r="L433" t="str">
        <f t="shared" si="13"/>
        <v>Dark</v>
      </c>
      <c r="M433" t="str">
        <f>_xlfn.XLOOKUP(D433,products!$A$2:$A$49,products!$C$2:$C$49,,0)</f>
        <v>D</v>
      </c>
      <c r="N433" s="4">
        <f>_xlfn.XLOOKUP(D433,products!$A$2:$A$49,products!$D$2:$D$49,,0)</f>
        <v>2.5</v>
      </c>
      <c r="O433" s="6">
        <f>_xlfn.XLOOKUP(D433,products!$A$2:$A$49,products!$E$2:$E$49,,0)</f>
        <v>27.945</v>
      </c>
      <c r="P433" s="6">
        <f>O433*E433</f>
        <v>83.835000000000008</v>
      </c>
    </row>
    <row r="434" spans="1:16" x14ac:dyDescent="0.2">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_xlfn.XLOOKUP(Order_table[[#This Row],[Customer ID]],customers!$A$2:$A$1001,customers!$I$2:$I$1001,,0)</f>
        <v>No</v>
      </c>
      <c r="I434" s="2" t="str">
        <f>_xlfn.XLOOKUP(C434,customers!$A$2:$A$1001,customers!$G$2:$G$1001,,0)</f>
        <v>United States</v>
      </c>
      <c r="J434" s="2" t="str">
        <f t="shared" si="12"/>
        <v>Arabica</v>
      </c>
      <c r="K434" t="str">
        <f>_xlfn.XLOOKUP(D434,products!$A$2:$A$49,products!$B$2:$B$49,,0)</f>
        <v>Ara</v>
      </c>
      <c r="L434" t="str">
        <f t="shared" si="13"/>
        <v>Medium</v>
      </c>
      <c r="M434" t="str">
        <f>_xlfn.XLOOKUP(D434,products!$A$2:$A$49,products!$C$2:$C$49,,0)</f>
        <v>M</v>
      </c>
      <c r="N434" s="4">
        <f>_xlfn.XLOOKUP(D434,products!$A$2:$A$49,products!$D$2:$D$49,,0)</f>
        <v>1</v>
      </c>
      <c r="O434" s="6">
        <f>_xlfn.XLOOKUP(D434,products!$A$2:$A$49,products!$E$2:$E$49,,0)</f>
        <v>11.25</v>
      </c>
      <c r="P434" s="6">
        <f>O434*E434</f>
        <v>22.5</v>
      </c>
    </row>
    <row r="435" spans="1:16" x14ac:dyDescent="0.2">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_xlfn.XLOOKUP(Order_table[[#This Row],[Customer ID]],customers!$A$2:$A$1001,customers!$I$2:$I$1001,,0)</f>
        <v>Yes</v>
      </c>
      <c r="I435" s="2" t="str">
        <f>_xlfn.XLOOKUP(C435,customers!$A$2:$A$1001,customers!$G$2:$G$1001,,0)</f>
        <v>United States</v>
      </c>
      <c r="J435" s="2" t="str">
        <f t="shared" si="12"/>
        <v>Librica</v>
      </c>
      <c r="K435" t="str">
        <f>_xlfn.XLOOKUP(D435,products!$A$2:$A$49,products!$B$2:$B$49,,0)</f>
        <v>Lib</v>
      </c>
      <c r="L435" t="str">
        <f t="shared" si="13"/>
        <v>Medium</v>
      </c>
      <c r="M435" t="str">
        <f>_xlfn.XLOOKUP(D435,products!$A$2:$A$49,products!$C$2:$C$49,,0)</f>
        <v>M</v>
      </c>
      <c r="N435" s="4">
        <f>_xlfn.XLOOKUP(D435,products!$A$2:$A$49,products!$D$2:$D$49,,0)</f>
        <v>2.5</v>
      </c>
      <c r="O435" s="6">
        <f>_xlfn.XLOOKUP(D435,products!$A$2:$A$49,products!$E$2:$E$49,,0)</f>
        <v>33.464999999999996</v>
      </c>
      <c r="P435" s="6">
        <f>O435*E435</f>
        <v>200.78999999999996</v>
      </c>
    </row>
    <row r="436" spans="1:16" x14ac:dyDescent="0.2">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_xlfn.XLOOKUP(Order_table[[#This Row],[Customer ID]],customers!$A$2:$A$1001,customers!$I$2:$I$1001,,0)</f>
        <v>No</v>
      </c>
      <c r="I436" s="2" t="str">
        <f>_xlfn.XLOOKUP(C436,customers!$A$2:$A$1001,customers!$G$2:$G$1001,,0)</f>
        <v>United States</v>
      </c>
      <c r="J436" s="2" t="str">
        <f t="shared" si="12"/>
        <v>Arabica</v>
      </c>
      <c r="K436" t="str">
        <f>_xlfn.XLOOKUP(D436,products!$A$2:$A$49,products!$B$2:$B$49,,0)</f>
        <v>Ara</v>
      </c>
      <c r="L436" t="str">
        <f t="shared" si="13"/>
        <v>Medium</v>
      </c>
      <c r="M436" t="str">
        <f>_xlfn.XLOOKUP(D436,products!$A$2:$A$49,products!$C$2:$C$49,,0)</f>
        <v>M</v>
      </c>
      <c r="N436" s="4">
        <f>_xlfn.XLOOKUP(D436,products!$A$2:$A$49,products!$D$2:$D$49,,0)</f>
        <v>1</v>
      </c>
      <c r="O436" s="6">
        <f>_xlfn.XLOOKUP(D436,products!$A$2:$A$49,products!$E$2:$E$49,,0)</f>
        <v>11.25</v>
      </c>
      <c r="P436" s="6">
        <f>O436*E436</f>
        <v>67.5</v>
      </c>
    </row>
    <row r="437" spans="1:16" x14ac:dyDescent="0.2">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_xlfn.XLOOKUP(Order_table[[#This Row],[Customer ID]],customers!$A$2:$A$1001,customers!$I$2:$I$1001,,0)</f>
        <v>No</v>
      </c>
      <c r="I437" s="2" t="str">
        <f>_xlfn.XLOOKUP(C437,customers!$A$2:$A$1001,customers!$G$2:$G$1001,,0)</f>
        <v>United States</v>
      </c>
      <c r="J437" s="2" t="str">
        <f t="shared" si="12"/>
        <v>Excelsa</v>
      </c>
      <c r="K437" t="str">
        <f>_xlfn.XLOOKUP(D437,products!$A$2:$A$49,products!$B$2:$B$49,,0)</f>
        <v>Exc</v>
      </c>
      <c r="L437" t="str">
        <f t="shared" si="13"/>
        <v>Medium</v>
      </c>
      <c r="M437" t="str">
        <f>_xlfn.XLOOKUP(D437,products!$A$2:$A$49,products!$C$2:$C$49,,0)</f>
        <v>M</v>
      </c>
      <c r="N437" s="4">
        <f>_xlfn.XLOOKUP(D437,products!$A$2:$A$49,products!$D$2:$D$49,,0)</f>
        <v>0.5</v>
      </c>
      <c r="O437" s="6">
        <f>_xlfn.XLOOKUP(D437,products!$A$2:$A$49,products!$E$2:$E$49,,0)</f>
        <v>8.25</v>
      </c>
      <c r="P437" s="6">
        <f>O437*E437</f>
        <v>8.25</v>
      </c>
    </row>
    <row r="438" spans="1:16" x14ac:dyDescent="0.2">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_xlfn.XLOOKUP(Order_table[[#This Row],[Customer ID]],customers!$A$2:$A$1001,customers!$I$2:$I$1001,,0)</f>
        <v>Yes</v>
      </c>
      <c r="I438" s="2" t="str">
        <f>_xlfn.XLOOKUP(C438,customers!$A$2:$A$1001,customers!$G$2:$G$1001,,0)</f>
        <v>United States</v>
      </c>
      <c r="J438" s="2" t="str">
        <f t="shared" si="12"/>
        <v>Librica</v>
      </c>
      <c r="K438" t="str">
        <f>_xlfn.XLOOKUP(D438,products!$A$2:$A$49,products!$B$2:$B$49,,0)</f>
        <v>Lib</v>
      </c>
      <c r="L438" t="str">
        <f t="shared" si="13"/>
        <v>Large</v>
      </c>
      <c r="M438" t="str">
        <f>_xlfn.XLOOKUP(D438,products!$A$2:$A$49,products!$C$2:$C$49,,0)</f>
        <v>L</v>
      </c>
      <c r="N438" s="4">
        <f>_xlfn.XLOOKUP(D438,products!$A$2:$A$49,products!$D$2:$D$49,,0)</f>
        <v>0.2</v>
      </c>
      <c r="O438" s="6">
        <f>_xlfn.XLOOKUP(D438,products!$A$2:$A$49,products!$E$2:$E$49,,0)</f>
        <v>4.7549999999999999</v>
      </c>
      <c r="P438" s="6">
        <f>O438*E438</f>
        <v>9.51</v>
      </c>
    </row>
    <row r="439" spans="1:16" x14ac:dyDescent="0.2">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_xlfn.XLOOKUP(Order_table[[#This Row],[Customer ID]],customers!$A$2:$A$1001,customers!$I$2:$I$1001,,0)</f>
        <v>No</v>
      </c>
      <c r="I439" s="2" t="str">
        <f>_xlfn.XLOOKUP(C439,customers!$A$2:$A$1001,customers!$G$2:$G$1001,,0)</f>
        <v>United States</v>
      </c>
      <c r="J439" s="2" t="str">
        <f t="shared" si="12"/>
        <v>Librica</v>
      </c>
      <c r="K439" t="str">
        <f>_xlfn.XLOOKUP(D439,products!$A$2:$A$49,products!$B$2:$B$49,,0)</f>
        <v>Lib</v>
      </c>
      <c r="L439" t="str">
        <f t="shared" si="13"/>
        <v>Dark</v>
      </c>
      <c r="M439" t="str">
        <f>_xlfn.XLOOKUP(D439,products!$A$2:$A$49,products!$C$2:$C$49,,0)</f>
        <v>D</v>
      </c>
      <c r="N439" s="4">
        <f>_xlfn.XLOOKUP(D439,products!$A$2:$A$49,products!$D$2:$D$49,,0)</f>
        <v>2.5</v>
      </c>
      <c r="O439" s="6">
        <f>_xlfn.XLOOKUP(D439,products!$A$2:$A$49,products!$E$2:$E$49,,0)</f>
        <v>29.784999999999997</v>
      </c>
      <c r="P439" s="6">
        <f>O439*E439</f>
        <v>29.784999999999997</v>
      </c>
    </row>
    <row r="440" spans="1:16" x14ac:dyDescent="0.2">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_xlfn.XLOOKUP(Order_table[[#This Row],[Customer ID]],customers!$A$2:$A$1001,customers!$I$2:$I$1001,,0)</f>
        <v>No</v>
      </c>
      <c r="I440" s="2" t="str">
        <f>_xlfn.XLOOKUP(C440,customers!$A$2:$A$1001,customers!$G$2:$G$1001,,0)</f>
        <v>United States</v>
      </c>
      <c r="J440" s="2" t="str">
        <f t="shared" si="12"/>
        <v>Librica</v>
      </c>
      <c r="K440" t="str">
        <f>_xlfn.XLOOKUP(D440,products!$A$2:$A$49,products!$B$2:$B$49,,0)</f>
        <v>Lib</v>
      </c>
      <c r="L440" t="str">
        <f t="shared" si="13"/>
        <v>Dark</v>
      </c>
      <c r="M440" t="str">
        <f>_xlfn.XLOOKUP(D440,products!$A$2:$A$49,products!$C$2:$C$49,,0)</f>
        <v>D</v>
      </c>
      <c r="N440" s="4">
        <f>_xlfn.XLOOKUP(D440,products!$A$2:$A$49,products!$D$2:$D$49,,0)</f>
        <v>0.5</v>
      </c>
      <c r="O440" s="6">
        <f>_xlfn.XLOOKUP(D440,products!$A$2:$A$49,products!$E$2:$E$49,,0)</f>
        <v>7.77</v>
      </c>
      <c r="P440" s="6">
        <f>O440*E440</f>
        <v>15.54</v>
      </c>
    </row>
    <row r="441" spans="1:16" x14ac:dyDescent="0.2">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_xlfn.XLOOKUP(Order_table[[#This Row],[Customer ID]],customers!$A$2:$A$1001,customers!$I$2:$I$1001,,0)</f>
        <v>No</v>
      </c>
      <c r="I441" s="2" t="str">
        <f>_xlfn.XLOOKUP(C441,customers!$A$2:$A$1001,customers!$G$2:$G$1001,,0)</f>
        <v>Ireland</v>
      </c>
      <c r="J441" s="2" t="str">
        <f t="shared" si="12"/>
        <v>Excelsa</v>
      </c>
      <c r="K441" t="str">
        <f>_xlfn.XLOOKUP(D441,products!$A$2:$A$49,products!$B$2:$B$49,,0)</f>
        <v>Exc</v>
      </c>
      <c r="L441" t="str">
        <f t="shared" si="13"/>
        <v>Large</v>
      </c>
      <c r="M441" t="str">
        <f>_xlfn.XLOOKUP(D441,products!$A$2:$A$49,products!$C$2:$C$49,,0)</f>
        <v>L</v>
      </c>
      <c r="N441" s="4">
        <f>_xlfn.XLOOKUP(D441,products!$A$2:$A$49,products!$D$2:$D$49,,0)</f>
        <v>0.5</v>
      </c>
      <c r="O441" s="6">
        <f>_xlfn.XLOOKUP(D441,products!$A$2:$A$49,products!$E$2:$E$49,,0)</f>
        <v>8.91</v>
      </c>
      <c r="P441" s="6">
        <f>O441*E441</f>
        <v>35.64</v>
      </c>
    </row>
    <row r="442" spans="1:16" x14ac:dyDescent="0.2">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_xlfn.XLOOKUP(Order_table[[#This Row],[Customer ID]],customers!$A$2:$A$1001,customers!$I$2:$I$1001,,0)</f>
        <v>Yes</v>
      </c>
      <c r="I442" s="2" t="str">
        <f>_xlfn.XLOOKUP(C442,customers!$A$2:$A$1001,customers!$G$2:$G$1001,,0)</f>
        <v>United States</v>
      </c>
      <c r="J442" s="2" t="str">
        <f t="shared" si="12"/>
        <v>Arabica</v>
      </c>
      <c r="K442" t="str">
        <f>_xlfn.XLOOKUP(D442,products!$A$2:$A$49,products!$B$2:$B$49,,0)</f>
        <v>Ara</v>
      </c>
      <c r="L442" t="str">
        <f t="shared" si="13"/>
        <v>Medium</v>
      </c>
      <c r="M442" t="str">
        <f>_xlfn.XLOOKUP(D442,products!$A$2:$A$49,products!$C$2:$C$49,,0)</f>
        <v>M</v>
      </c>
      <c r="N442" s="4">
        <f>_xlfn.XLOOKUP(D442,products!$A$2:$A$49,products!$D$2:$D$49,,0)</f>
        <v>2.5</v>
      </c>
      <c r="O442" s="6">
        <f>_xlfn.XLOOKUP(D442,products!$A$2:$A$49,products!$E$2:$E$49,,0)</f>
        <v>25.874999999999996</v>
      </c>
      <c r="P442" s="6">
        <f>O442*E442</f>
        <v>103.49999999999999</v>
      </c>
    </row>
    <row r="443" spans="1:16" x14ac:dyDescent="0.2">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_xlfn.XLOOKUP(Order_table[[#This Row],[Customer ID]],customers!$A$2:$A$1001,customers!$I$2:$I$1001,,0)</f>
        <v>Yes</v>
      </c>
      <c r="I443" s="2" t="str">
        <f>_xlfn.XLOOKUP(C443,customers!$A$2:$A$1001,customers!$G$2:$G$1001,,0)</f>
        <v>Ireland</v>
      </c>
      <c r="J443" s="2" t="str">
        <f t="shared" si="12"/>
        <v>Excelsa</v>
      </c>
      <c r="K443" t="str">
        <f>_xlfn.XLOOKUP(D443,products!$A$2:$A$49,products!$B$2:$B$49,,0)</f>
        <v>Exc</v>
      </c>
      <c r="L443" t="str">
        <f t="shared" si="13"/>
        <v>Dark</v>
      </c>
      <c r="M443" t="str">
        <f>_xlfn.XLOOKUP(D443,products!$A$2:$A$49,products!$C$2:$C$49,,0)</f>
        <v>D</v>
      </c>
      <c r="N443" s="4">
        <f>_xlfn.XLOOKUP(D443,products!$A$2:$A$49,products!$D$2:$D$49,,0)</f>
        <v>1</v>
      </c>
      <c r="O443" s="6">
        <f>_xlfn.XLOOKUP(D443,products!$A$2:$A$49,products!$E$2:$E$49,,0)</f>
        <v>12.15</v>
      </c>
      <c r="P443" s="6">
        <f>O443*E443</f>
        <v>36.450000000000003</v>
      </c>
    </row>
    <row r="444" spans="1:16" x14ac:dyDescent="0.2">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_xlfn.XLOOKUP(Order_table[[#This Row],[Customer ID]],customers!$A$2:$A$1001,customers!$I$2:$I$1001,,0)</f>
        <v>No</v>
      </c>
      <c r="I444" s="2" t="str">
        <f>_xlfn.XLOOKUP(C444,customers!$A$2:$A$1001,customers!$G$2:$G$1001,,0)</f>
        <v>United States</v>
      </c>
      <c r="J444" s="2" t="str">
        <f t="shared" si="12"/>
        <v>Robusta</v>
      </c>
      <c r="K444" t="str">
        <f>_xlfn.XLOOKUP(D444,products!$A$2:$A$49,products!$B$2:$B$49,,0)</f>
        <v>Rob</v>
      </c>
      <c r="L444" t="str">
        <f t="shared" si="13"/>
        <v>Large</v>
      </c>
      <c r="M444" t="str">
        <f>_xlfn.XLOOKUP(D444,products!$A$2:$A$49,products!$C$2:$C$49,,0)</f>
        <v>L</v>
      </c>
      <c r="N444" s="4">
        <f>_xlfn.XLOOKUP(D444,products!$A$2:$A$49,products!$D$2:$D$49,,0)</f>
        <v>0.5</v>
      </c>
      <c r="O444" s="6">
        <f>_xlfn.XLOOKUP(D444,products!$A$2:$A$49,products!$E$2:$E$49,,0)</f>
        <v>7.169999999999999</v>
      </c>
      <c r="P444" s="6">
        <f>O444*E444</f>
        <v>35.849999999999994</v>
      </c>
    </row>
    <row r="445" spans="1:16" x14ac:dyDescent="0.2">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_xlfn.XLOOKUP(Order_table[[#This Row],[Customer ID]],customers!$A$2:$A$1001,customers!$I$2:$I$1001,,0)</f>
        <v>Yes</v>
      </c>
      <c r="I445" s="2" t="str">
        <f>_xlfn.XLOOKUP(C445,customers!$A$2:$A$1001,customers!$G$2:$G$1001,,0)</f>
        <v>Ireland</v>
      </c>
      <c r="J445" s="2" t="str">
        <f t="shared" si="12"/>
        <v>Excelsa</v>
      </c>
      <c r="K445" t="str">
        <f>_xlfn.XLOOKUP(D445,products!$A$2:$A$49,products!$B$2:$B$49,,0)</f>
        <v>Exc</v>
      </c>
      <c r="L445" t="str">
        <f t="shared" si="13"/>
        <v>Large</v>
      </c>
      <c r="M445" t="str">
        <f>_xlfn.XLOOKUP(D445,products!$A$2:$A$49,products!$C$2:$C$49,,0)</f>
        <v>L</v>
      </c>
      <c r="N445" s="4">
        <f>_xlfn.XLOOKUP(D445,products!$A$2:$A$49,products!$D$2:$D$49,,0)</f>
        <v>0.2</v>
      </c>
      <c r="O445" s="6">
        <f>_xlfn.XLOOKUP(D445,products!$A$2:$A$49,products!$E$2:$E$49,,0)</f>
        <v>4.4550000000000001</v>
      </c>
      <c r="P445" s="6">
        <f>O445*E445</f>
        <v>22.274999999999999</v>
      </c>
    </row>
    <row r="446" spans="1:16" x14ac:dyDescent="0.2">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_xlfn.XLOOKUP(Order_table[[#This Row],[Customer ID]],customers!$A$2:$A$1001,customers!$I$2:$I$1001,,0)</f>
        <v>No</v>
      </c>
      <c r="I446" s="2" t="str">
        <f>_xlfn.XLOOKUP(C446,customers!$A$2:$A$1001,customers!$G$2:$G$1001,,0)</f>
        <v>Ireland</v>
      </c>
      <c r="J446" s="2" t="str">
        <f t="shared" si="12"/>
        <v>Excelsa</v>
      </c>
      <c r="K446" t="str">
        <f>_xlfn.XLOOKUP(D446,products!$A$2:$A$49,products!$B$2:$B$49,,0)</f>
        <v>Exc</v>
      </c>
      <c r="L446" t="str">
        <f t="shared" si="13"/>
        <v>Medium</v>
      </c>
      <c r="M446" t="str">
        <f>_xlfn.XLOOKUP(D446,products!$A$2:$A$49,products!$C$2:$C$49,,0)</f>
        <v>M</v>
      </c>
      <c r="N446" s="4">
        <f>_xlfn.XLOOKUP(D446,products!$A$2:$A$49,products!$D$2:$D$49,,0)</f>
        <v>0.2</v>
      </c>
      <c r="O446" s="6">
        <f>_xlfn.XLOOKUP(D446,products!$A$2:$A$49,products!$E$2:$E$49,,0)</f>
        <v>4.125</v>
      </c>
      <c r="P446" s="6">
        <f>O446*E446</f>
        <v>24.75</v>
      </c>
    </row>
    <row r="447" spans="1:16" x14ac:dyDescent="0.2">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_xlfn.XLOOKUP(Order_table[[#This Row],[Customer ID]],customers!$A$2:$A$1001,customers!$I$2:$I$1001,,0)</f>
        <v>Yes</v>
      </c>
      <c r="I447" s="2" t="str">
        <f>_xlfn.XLOOKUP(C447,customers!$A$2:$A$1001,customers!$G$2:$G$1001,,0)</f>
        <v>Ireland</v>
      </c>
      <c r="J447" s="2" t="str">
        <f t="shared" si="12"/>
        <v>Librica</v>
      </c>
      <c r="K447" t="str">
        <f>_xlfn.XLOOKUP(D447,products!$A$2:$A$49,products!$B$2:$B$49,,0)</f>
        <v>Lib</v>
      </c>
      <c r="L447" t="str">
        <f t="shared" si="13"/>
        <v>Medium</v>
      </c>
      <c r="M447" t="str">
        <f>_xlfn.XLOOKUP(D447,products!$A$2:$A$49,products!$C$2:$C$49,,0)</f>
        <v>M</v>
      </c>
      <c r="N447" s="4">
        <f>_xlfn.XLOOKUP(D447,products!$A$2:$A$49,products!$D$2:$D$49,,0)</f>
        <v>2.5</v>
      </c>
      <c r="O447" s="6">
        <f>_xlfn.XLOOKUP(D447,products!$A$2:$A$49,products!$E$2:$E$49,,0)</f>
        <v>33.464999999999996</v>
      </c>
      <c r="P447" s="6">
        <f>O447*E447</f>
        <v>66.929999999999993</v>
      </c>
    </row>
    <row r="448" spans="1:16" x14ac:dyDescent="0.2">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_xlfn.XLOOKUP(Order_table[[#This Row],[Customer ID]],customers!$A$2:$A$1001,customers!$I$2:$I$1001,,0)</f>
        <v>Yes</v>
      </c>
      <c r="I448" s="2" t="str">
        <f>_xlfn.XLOOKUP(C448,customers!$A$2:$A$1001,customers!$G$2:$G$1001,,0)</f>
        <v>United Kingdom</v>
      </c>
      <c r="J448" s="2" t="str">
        <f t="shared" si="12"/>
        <v>Librica</v>
      </c>
      <c r="K448" t="str">
        <f>_xlfn.XLOOKUP(D448,products!$A$2:$A$49,products!$B$2:$B$49,,0)</f>
        <v>Lib</v>
      </c>
      <c r="L448" t="str">
        <f t="shared" si="13"/>
        <v>Medium</v>
      </c>
      <c r="M448" t="str">
        <f>_xlfn.XLOOKUP(D448,products!$A$2:$A$49,products!$C$2:$C$49,,0)</f>
        <v>M</v>
      </c>
      <c r="N448" s="4">
        <f>_xlfn.XLOOKUP(D448,products!$A$2:$A$49,products!$D$2:$D$49,,0)</f>
        <v>0.5</v>
      </c>
      <c r="O448" s="6">
        <f>_xlfn.XLOOKUP(D448,products!$A$2:$A$49,products!$E$2:$E$49,,0)</f>
        <v>8.73</v>
      </c>
      <c r="P448" s="6">
        <f>O448*E448</f>
        <v>8.73</v>
      </c>
    </row>
    <row r="449" spans="1:16" x14ac:dyDescent="0.2">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_xlfn.XLOOKUP(Order_table[[#This Row],[Customer ID]],customers!$A$2:$A$1001,customers!$I$2:$I$1001,,0)</f>
        <v>No</v>
      </c>
      <c r="I449" s="2" t="str">
        <f>_xlfn.XLOOKUP(C449,customers!$A$2:$A$1001,customers!$G$2:$G$1001,,0)</f>
        <v>United States</v>
      </c>
      <c r="J449" s="2" t="str">
        <f t="shared" si="12"/>
        <v>Robusta</v>
      </c>
      <c r="K449" t="str">
        <f>_xlfn.XLOOKUP(D449,products!$A$2:$A$49,products!$B$2:$B$49,,0)</f>
        <v>Rob</v>
      </c>
      <c r="L449" t="str">
        <f t="shared" si="13"/>
        <v>Medium</v>
      </c>
      <c r="M449" t="str">
        <f>_xlfn.XLOOKUP(D449,products!$A$2:$A$49,products!$C$2:$C$49,,0)</f>
        <v>M</v>
      </c>
      <c r="N449" s="4">
        <f>_xlfn.XLOOKUP(D449,products!$A$2:$A$49,products!$D$2:$D$49,,0)</f>
        <v>0.5</v>
      </c>
      <c r="O449" s="6">
        <f>_xlfn.XLOOKUP(D449,products!$A$2:$A$49,products!$E$2:$E$49,,0)</f>
        <v>5.97</v>
      </c>
      <c r="P449" s="6">
        <f>O449*E449</f>
        <v>17.91</v>
      </c>
    </row>
    <row r="450" spans="1:16" x14ac:dyDescent="0.2">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_xlfn.XLOOKUP(Order_table[[#This Row],[Customer ID]],customers!$A$2:$A$1001,customers!$I$2:$I$1001,,0)</f>
        <v>No</v>
      </c>
      <c r="I450" s="2" t="str">
        <f>_xlfn.XLOOKUP(C450,customers!$A$2:$A$1001,customers!$G$2:$G$1001,,0)</f>
        <v>Ireland</v>
      </c>
      <c r="J450" s="2" t="str">
        <f t="shared" si="12"/>
        <v>Robusta</v>
      </c>
      <c r="K450" t="str">
        <f>_xlfn.XLOOKUP(D450,products!$A$2:$A$49,products!$B$2:$B$49,,0)</f>
        <v>Rob</v>
      </c>
      <c r="L450" t="str">
        <f t="shared" si="13"/>
        <v>Large</v>
      </c>
      <c r="M450" t="str">
        <f>_xlfn.XLOOKUP(D450,products!$A$2:$A$49,products!$C$2:$C$49,,0)</f>
        <v>L</v>
      </c>
      <c r="N450" s="4">
        <f>_xlfn.XLOOKUP(D450,products!$A$2:$A$49,products!$D$2:$D$49,,0)</f>
        <v>0.5</v>
      </c>
      <c r="O450" s="6">
        <f>_xlfn.XLOOKUP(D450,products!$A$2:$A$49,products!$E$2:$E$49,,0)</f>
        <v>7.169999999999999</v>
      </c>
      <c r="P450" s="6">
        <f>O450*E450</f>
        <v>7.169999999999999</v>
      </c>
    </row>
    <row r="451" spans="1:16" x14ac:dyDescent="0.2">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_xlfn.XLOOKUP(Order_table[[#This Row],[Customer ID]],customers!$A$2:$A$1001,customers!$I$2:$I$1001,,0)</f>
        <v>No</v>
      </c>
      <c r="I451" s="2" t="str">
        <f>_xlfn.XLOOKUP(C451,customers!$A$2:$A$1001,customers!$G$2:$G$1001,,0)</f>
        <v>United States</v>
      </c>
      <c r="J451" s="2" t="str">
        <f t="shared" ref="J451:J514" si="14">IF(K451="Rob","Robusta",IF(K451="Lib","Librica",IF(K451="Exc","Excelsa",IF(K451="Ara","Arabica",""))))</f>
        <v>Robusta</v>
      </c>
      <c r="K451" t="str">
        <f>_xlfn.XLOOKUP(D451,products!$A$2:$A$49,products!$B$2:$B$49,,0)</f>
        <v>Rob</v>
      </c>
      <c r="L451" t="str">
        <f t="shared" ref="L451:L514" si="15">IF(M451="M","Medium",IF(M451="L","Large",IF(M451="D","Dark","")))</f>
        <v>Dark</v>
      </c>
      <c r="M451" t="str">
        <f>_xlfn.XLOOKUP(D451,products!$A$2:$A$49,products!$C$2:$C$49,,0)</f>
        <v>D</v>
      </c>
      <c r="N451" s="4">
        <f>_xlfn.XLOOKUP(D451,products!$A$2:$A$49,products!$D$2:$D$49,,0)</f>
        <v>0.2</v>
      </c>
      <c r="O451" s="6">
        <f>_xlfn.XLOOKUP(D451,products!$A$2:$A$49,products!$E$2:$E$49,,0)</f>
        <v>2.6849999999999996</v>
      </c>
      <c r="P451" s="6">
        <f>O451*E451</f>
        <v>5.3699999999999992</v>
      </c>
    </row>
    <row r="452" spans="1:16" x14ac:dyDescent="0.2">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_xlfn.XLOOKUP(Order_table[[#This Row],[Customer ID]],customers!$A$2:$A$1001,customers!$I$2:$I$1001,,0)</f>
        <v>No</v>
      </c>
      <c r="I452" s="2" t="str">
        <f>_xlfn.XLOOKUP(C452,customers!$A$2:$A$1001,customers!$G$2:$G$1001,,0)</f>
        <v>Ireland</v>
      </c>
      <c r="J452" s="2" t="str">
        <f t="shared" si="14"/>
        <v>Librica</v>
      </c>
      <c r="K452" t="str">
        <f>_xlfn.XLOOKUP(D452,products!$A$2:$A$49,products!$B$2:$B$49,,0)</f>
        <v>Lib</v>
      </c>
      <c r="L452" t="str">
        <f t="shared" si="15"/>
        <v>Large</v>
      </c>
      <c r="M452" t="str">
        <f>_xlfn.XLOOKUP(D452,products!$A$2:$A$49,products!$C$2:$C$49,,0)</f>
        <v>L</v>
      </c>
      <c r="N452" s="4">
        <f>_xlfn.XLOOKUP(D452,products!$A$2:$A$49,products!$D$2:$D$49,,0)</f>
        <v>0.2</v>
      </c>
      <c r="O452" s="6">
        <f>_xlfn.XLOOKUP(D452,products!$A$2:$A$49,products!$E$2:$E$49,,0)</f>
        <v>4.7549999999999999</v>
      </c>
      <c r="P452" s="6">
        <f>O452*E452</f>
        <v>23.774999999999999</v>
      </c>
    </row>
    <row r="453" spans="1:16" x14ac:dyDescent="0.2">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_xlfn.XLOOKUP(Order_table[[#This Row],[Customer ID]],customers!$A$2:$A$1001,customers!$I$2:$I$1001,,0)</f>
        <v>Yes</v>
      </c>
      <c r="I453" s="2" t="str">
        <f>_xlfn.XLOOKUP(C453,customers!$A$2:$A$1001,customers!$G$2:$G$1001,,0)</f>
        <v>United States</v>
      </c>
      <c r="J453" s="2" t="str">
        <f t="shared" si="14"/>
        <v>Robusta</v>
      </c>
      <c r="K453" t="str">
        <f>_xlfn.XLOOKUP(D453,products!$A$2:$A$49,products!$B$2:$B$49,,0)</f>
        <v>Rob</v>
      </c>
      <c r="L453" t="str">
        <f t="shared" si="15"/>
        <v>Dark</v>
      </c>
      <c r="M453" t="str">
        <f>_xlfn.XLOOKUP(D453,products!$A$2:$A$49,products!$C$2:$C$49,,0)</f>
        <v>D</v>
      </c>
      <c r="N453" s="4">
        <f>_xlfn.XLOOKUP(D453,products!$A$2:$A$49,products!$D$2:$D$49,,0)</f>
        <v>2.5</v>
      </c>
      <c r="O453" s="6">
        <f>_xlfn.XLOOKUP(D453,products!$A$2:$A$49,products!$E$2:$E$49,,0)</f>
        <v>20.584999999999997</v>
      </c>
      <c r="P453" s="6">
        <f>O453*E453</f>
        <v>41.169999999999995</v>
      </c>
    </row>
    <row r="454" spans="1:16" x14ac:dyDescent="0.2">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_xlfn.XLOOKUP(Order_table[[#This Row],[Customer ID]],customers!$A$2:$A$1001,customers!$I$2:$I$1001,,0)</f>
        <v>No</v>
      </c>
      <c r="I454" s="2" t="str">
        <f>_xlfn.XLOOKUP(C454,customers!$A$2:$A$1001,customers!$G$2:$G$1001,,0)</f>
        <v>United States</v>
      </c>
      <c r="J454" s="2" t="str">
        <f t="shared" si="14"/>
        <v>Arabica</v>
      </c>
      <c r="K454" t="str">
        <f>_xlfn.XLOOKUP(D454,products!$A$2:$A$49,products!$B$2:$B$49,,0)</f>
        <v>Ara</v>
      </c>
      <c r="L454" t="str">
        <f t="shared" si="15"/>
        <v>Large</v>
      </c>
      <c r="M454" t="str">
        <f>_xlfn.XLOOKUP(D454,products!$A$2:$A$49,products!$C$2:$C$49,,0)</f>
        <v>L</v>
      </c>
      <c r="N454" s="4">
        <f>_xlfn.XLOOKUP(D454,products!$A$2:$A$49,products!$D$2:$D$49,,0)</f>
        <v>0.2</v>
      </c>
      <c r="O454" s="6">
        <f>_xlfn.XLOOKUP(D454,products!$A$2:$A$49,products!$E$2:$E$49,,0)</f>
        <v>3.8849999999999998</v>
      </c>
      <c r="P454" s="6">
        <f>O454*E454</f>
        <v>11.654999999999999</v>
      </c>
    </row>
    <row r="455" spans="1:16" x14ac:dyDescent="0.2">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_xlfn.XLOOKUP(Order_table[[#This Row],[Customer ID]],customers!$A$2:$A$1001,customers!$I$2:$I$1001,,0)</f>
        <v>No</v>
      </c>
      <c r="I455" s="2" t="str">
        <f>_xlfn.XLOOKUP(C455,customers!$A$2:$A$1001,customers!$G$2:$G$1001,,0)</f>
        <v>United States</v>
      </c>
      <c r="J455" s="2" t="str">
        <f t="shared" si="14"/>
        <v>Librica</v>
      </c>
      <c r="K455" t="str">
        <f>_xlfn.XLOOKUP(D455,products!$A$2:$A$49,products!$B$2:$B$49,,0)</f>
        <v>Lib</v>
      </c>
      <c r="L455" t="str">
        <f t="shared" si="15"/>
        <v>Large</v>
      </c>
      <c r="M455" t="str">
        <f>_xlfn.XLOOKUP(D455,products!$A$2:$A$49,products!$C$2:$C$49,,0)</f>
        <v>L</v>
      </c>
      <c r="N455" s="4">
        <f>_xlfn.XLOOKUP(D455,products!$A$2:$A$49,products!$D$2:$D$49,,0)</f>
        <v>0.5</v>
      </c>
      <c r="O455" s="6">
        <f>_xlfn.XLOOKUP(D455,products!$A$2:$A$49,products!$E$2:$E$49,,0)</f>
        <v>9.51</v>
      </c>
      <c r="P455" s="6">
        <f>O455*E455</f>
        <v>38.04</v>
      </c>
    </row>
    <row r="456" spans="1:16" x14ac:dyDescent="0.2">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_xlfn.XLOOKUP(Order_table[[#This Row],[Customer ID]],customers!$A$2:$A$1001,customers!$I$2:$I$1001,,0)</f>
        <v>Yes</v>
      </c>
      <c r="I456" s="2" t="str">
        <f>_xlfn.XLOOKUP(C456,customers!$A$2:$A$1001,customers!$G$2:$G$1001,,0)</f>
        <v>Ireland</v>
      </c>
      <c r="J456" s="2" t="str">
        <f t="shared" si="14"/>
        <v>Robusta</v>
      </c>
      <c r="K456" t="str">
        <f>_xlfn.XLOOKUP(D456,products!$A$2:$A$49,products!$B$2:$B$49,,0)</f>
        <v>Rob</v>
      </c>
      <c r="L456" t="str">
        <f t="shared" si="15"/>
        <v>Dark</v>
      </c>
      <c r="M456" t="str">
        <f>_xlfn.XLOOKUP(D456,products!$A$2:$A$49,products!$C$2:$C$49,,0)</f>
        <v>D</v>
      </c>
      <c r="N456" s="4">
        <f>_xlfn.XLOOKUP(D456,products!$A$2:$A$49,products!$D$2:$D$49,,0)</f>
        <v>2.5</v>
      </c>
      <c r="O456" s="6">
        <f>_xlfn.XLOOKUP(D456,products!$A$2:$A$49,products!$E$2:$E$49,,0)</f>
        <v>20.584999999999997</v>
      </c>
      <c r="P456" s="6">
        <f>O456*E456</f>
        <v>82.339999999999989</v>
      </c>
    </row>
    <row r="457" spans="1:16" x14ac:dyDescent="0.2">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_xlfn.XLOOKUP(Order_table[[#This Row],[Customer ID]],customers!$A$2:$A$1001,customers!$I$2:$I$1001,,0)</f>
        <v>Yes</v>
      </c>
      <c r="I457" s="2" t="str">
        <f>_xlfn.XLOOKUP(C457,customers!$A$2:$A$1001,customers!$G$2:$G$1001,,0)</f>
        <v>Ireland</v>
      </c>
      <c r="J457" s="2" t="str">
        <f t="shared" si="14"/>
        <v>Librica</v>
      </c>
      <c r="K457" t="str">
        <f>_xlfn.XLOOKUP(D457,products!$A$2:$A$49,products!$B$2:$B$49,,0)</f>
        <v>Lib</v>
      </c>
      <c r="L457" t="str">
        <f t="shared" si="15"/>
        <v>Large</v>
      </c>
      <c r="M457" t="str">
        <f>_xlfn.XLOOKUP(D457,products!$A$2:$A$49,products!$C$2:$C$49,,0)</f>
        <v>L</v>
      </c>
      <c r="N457" s="4">
        <f>_xlfn.XLOOKUP(D457,products!$A$2:$A$49,products!$D$2:$D$49,,0)</f>
        <v>0.2</v>
      </c>
      <c r="O457" s="6">
        <f>_xlfn.XLOOKUP(D457,products!$A$2:$A$49,products!$E$2:$E$49,,0)</f>
        <v>4.7549999999999999</v>
      </c>
      <c r="P457" s="6">
        <f>O457*E457</f>
        <v>9.51</v>
      </c>
    </row>
    <row r="458" spans="1:16" x14ac:dyDescent="0.2">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_xlfn.XLOOKUP(Order_table[[#This Row],[Customer ID]],customers!$A$2:$A$1001,customers!$I$2:$I$1001,,0)</f>
        <v>No</v>
      </c>
      <c r="I458" s="2" t="str">
        <f>_xlfn.XLOOKUP(C458,customers!$A$2:$A$1001,customers!$G$2:$G$1001,,0)</f>
        <v>United Kingdom</v>
      </c>
      <c r="J458" s="2" t="str">
        <f t="shared" si="14"/>
        <v>Robusta</v>
      </c>
      <c r="K458" t="str">
        <f>_xlfn.XLOOKUP(D458,products!$A$2:$A$49,products!$B$2:$B$49,,0)</f>
        <v>Rob</v>
      </c>
      <c r="L458" t="str">
        <f t="shared" si="15"/>
        <v>Dark</v>
      </c>
      <c r="M458" t="str">
        <f>_xlfn.XLOOKUP(D458,products!$A$2:$A$49,products!$C$2:$C$49,,0)</f>
        <v>D</v>
      </c>
      <c r="N458" s="4">
        <f>_xlfn.XLOOKUP(D458,products!$A$2:$A$49,products!$D$2:$D$49,,0)</f>
        <v>2.5</v>
      </c>
      <c r="O458" s="6">
        <f>_xlfn.XLOOKUP(D458,products!$A$2:$A$49,products!$E$2:$E$49,,0)</f>
        <v>20.584999999999997</v>
      </c>
      <c r="P458" s="6">
        <f>O458*E458</f>
        <v>41.169999999999995</v>
      </c>
    </row>
    <row r="459" spans="1:16" x14ac:dyDescent="0.2">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_xlfn.XLOOKUP(Order_table[[#This Row],[Customer ID]],customers!$A$2:$A$1001,customers!$I$2:$I$1001,,0)</f>
        <v>No</v>
      </c>
      <c r="I459" s="2" t="str">
        <f>_xlfn.XLOOKUP(C459,customers!$A$2:$A$1001,customers!$G$2:$G$1001,,0)</f>
        <v>United States</v>
      </c>
      <c r="J459" s="2" t="str">
        <f t="shared" si="14"/>
        <v>Librica</v>
      </c>
      <c r="K459" t="str">
        <f>_xlfn.XLOOKUP(D459,products!$A$2:$A$49,products!$B$2:$B$49,,0)</f>
        <v>Lib</v>
      </c>
      <c r="L459" t="str">
        <f t="shared" si="15"/>
        <v>Large</v>
      </c>
      <c r="M459" t="str">
        <f>_xlfn.XLOOKUP(D459,products!$A$2:$A$49,products!$C$2:$C$49,,0)</f>
        <v>L</v>
      </c>
      <c r="N459" s="4">
        <f>_xlfn.XLOOKUP(D459,products!$A$2:$A$49,products!$D$2:$D$49,,0)</f>
        <v>0.5</v>
      </c>
      <c r="O459" s="6">
        <f>_xlfn.XLOOKUP(D459,products!$A$2:$A$49,products!$E$2:$E$49,,0)</f>
        <v>9.51</v>
      </c>
      <c r="P459" s="6">
        <f>O459*E459</f>
        <v>47.55</v>
      </c>
    </row>
    <row r="460" spans="1:16" x14ac:dyDescent="0.2">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_xlfn.XLOOKUP(Order_table[[#This Row],[Customer ID]],customers!$A$2:$A$1001,customers!$I$2:$I$1001,,0)</f>
        <v>No</v>
      </c>
      <c r="I460" s="2" t="str">
        <f>_xlfn.XLOOKUP(C460,customers!$A$2:$A$1001,customers!$G$2:$G$1001,,0)</f>
        <v>United States</v>
      </c>
      <c r="J460" s="2" t="str">
        <f t="shared" si="14"/>
        <v>Arabica</v>
      </c>
      <c r="K460" t="str">
        <f>_xlfn.XLOOKUP(D460,products!$A$2:$A$49,products!$B$2:$B$49,,0)</f>
        <v>Ara</v>
      </c>
      <c r="L460" t="str">
        <f t="shared" si="15"/>
        <v>Medium</v>
      </c>
      <c r="M460" t="str">
        <f>_xlfn.XLOOKUP(D460,products!$A$2:$A$49,products!$C$2:$C$49,,0)</f>
        <v>M</v>
      </c>
      <c r="N460" s="4">
        <f>_xlfn.XLOOKUP(D460,products!$A$2:$A$49,products!$D$2:$D$49,,0)</f>
        <v>1</v>
      </c>
      <c r="O460" s="6">
        <f>_xlfn.XLOOKUP(D460,products!$A$2:$A$49,products!$E$2:$E$49,,0)</f>
        <v>11.25</v>
      </c>
      <c r="P460" s="6">
        <f>O460*E460</f>
        <v>45</v>
      </c>
    </row>
    <row r="461" spans="1:16" x14ac:dyDescent="0.2">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_xlfn.XLOOKUP(Order_table[[#This Row],[Customer ID]],customers!$A$2:$A$1001,customers!$I$2:$I$1001,,0)</f>
        <v>No</v>
      </c>
      <c r="I461" s="2" t="str">
        <f>_xlfn.XLOOKUP(C461,customers!$A$2:$A$1001,customers!$G$2:$G$1001,,0)</f>
        <v>United States</v>
      </c>
      <c r="J461" s="2" t="str">
        <f t="shared" si="14"/>
        <v>Librica</v>
      </c>
      <c r="K461" t="str">
        <f>_xlfn.XLOOKUP(D461,products!$A$2:$A$49,products!$B$2:$B$49,,0)</f>
        <v>Lib</v>
      </c>
      <c r="L461" t="str">
        <f t="shared" si="15"/>
        <v>Large</v>
      </c>
      <c r="M461" t="str">
        <f>_xlfn.XLOOKUP(D461,products!$A$2:$A$49,products!$C$2:$C$49,,0)</f>
        <v>L</v>
      </c>
      <c r="N461" s="4">
        <f>_xlfn.XLOOKUP(D461,products!$A$2:$A$49,products!$D$2:$D$49,,0)</f>
        <v>0.2</v>
      </c>
      <c r="O461" s="6">
        <f>_xlfn.XLOOKUP(D461,products!$A$2:$A$49,products!$E$2:$E$49,,0)</f>
        <v>4.7549999999999999</v>
      </c>
      <c r="P461" s="6">
        <f>O461*E461</f>
        <v>23.774999999999999</v>
      </c>
    </row>
    <row r="462" spans="1:16" x14ac:dyDescent="0.2">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_xlfn.XLOOKUP(Order_table[[#This Row],[Customer ID]],customers!$A$2:$A$1001,customers!$I$2:$I$1001,,0)</f>
        <v>Yes</v>
      </c>
      <c r="I462" s="2" t="str">
        <f>_xlfn.XLOOKUP(C462,customers!$A$2:$A$1001,customers!$G$2:$G$1001,,0)</f>
        <v>Ireland</v>
      </c>
      <c r="J462" s="2" t="str">
        <f t="shared" si="14"/>
        <v>Robusta</v>
      </c>
      <c r="K462" t="str">
        <f>_xlfn.XLOOKUP(D462,products!$A$2:$A$49,products!$B$2:$B$49,,0)</f>
        <v>Rob</v>
      </c>
      <c r="L462" t="str">
        <f t="shared" si="15"/>
        <v>Dark</v>
      </c>
      <c r="M462" t="str">
        <f>_xlfn.XLOOKUP(D462,products!$A$2:$A$49,products!$C$2:$C$49,,0)</f>
        <v>D</v>
      </c>
      <c r="N462" s="4">
        <f>_xlfn.XLOOKUP(D462,products!$A$2:$A$49,products!$D$2:$D$49,,0)</f>
        <v>0.5</v>
      </c>
      <c r="O462" s="6">
        <f>_xlfn.XLOOKUP(D462,products!$A$2:$A$49,products!$E$2:$E$49,,0)</f>
        <v>5.3699999999999992</v>
      </c>
      <c r="P462" s="6">
        <f>O462*E462</f>
        <v>16.11</v>
      </c>
    </row>
    <row r="463" spans="1:16" x14ac:dyDescent="0.2">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_xlfn.XLOOKUP(Order_table[[#This Row],[Customer ID]],customers!$A$2:$A$1001,customers!$I$2:$I$1001,,0)</f>
        <v>Yes</v>
      </c>
      <c r="I463" s="2" t="str">
        <f>_xlfn.XLOOKUP(C463,customers!$A$2:$A$1001,customers!$G$2:$G$1001,,0)</f>
        <v>United Kingdom</v>
      </c>
      <c r="J463" s="2" t="str">
        <f t="shared" si="14"/>
        <v>Robusta</v>
      </c>
      <c r="K463" t="str">
        <f>_xlfn.XLOOKUP(D463,products!$A$2:$A$49,products!$B$2:$B$49,,0)</f>
        <v>Rob</v>
      </c>
      <c r="L463" t="str">
        <f t="shared" si="15"/>
        <v>Dark</v>
      </c>
      <c r="M463" t="str">
        <f>_xlfn.XLOOKUP(D463,products!$A$2:$A$49,products!$C$2:$C$49,,0)</f>
        <v>D</v>
      </c>
      <c r="N463" s="4">
        <f>_xlfn.XLOOKUP(D463,products!$A$2:$A$49,products!$D$2:$D$49,,0)</f>
        <v>0.2</v>
      </c>
      <c r="O463" s="6">
        <f>_xlfn.XLOOKUP(D463,products!$A$2:$A$49,products!$E$2:$E$49,,0)</f>
        <v>2.6849999999999996</v>
      </c>
      <c r="P463" s="6">
        <f>O463*E463</f>
        <v>10.739999999999998</v>
      </c>
    </row>
    <row r="464" spans="1:16" x14ac:dyDescent="0.2">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_xlfn.XLOOKUP(Order_table[[#This Row],[Customer ID]],customers!$A$2:$A$1001,customers!$I$2:$I$1001,,0)</f>
        <v>Yes</v>
      </c>
      <c r="I464" s="2" t="str">
        <f>_xlfn.XLOOKUP(C464,customers!$A$2:$A$1001,customers!$G$2:$G$1001,,0)</f>
        <v>United States</v>
      </c>
      <c r="J464" s="2" t="str">
        <f t="shared" si="14"/>
        <v>Arabica</v>
      </c>
      <c r="K464" t="str">
        <f>_xlfn.XLOOKUP(D464,products!$A$2:$A$49,products!$B$2:$B$49,,0)</f>
        <v>Ara</v>
      </c>
      <c r="L464" t="str">
        <f t="shared" si="15"/>
        <v>Dark</v>
      </c>
      <c r="M464" t="str">
        <f>_xlfn.XLOOKUP(D464,products!$A$2:$A$49,products!$C$2:$C$49,,0)</f>
        <v>D</v>
      </c>
      <c r="N464" s="4">
        <f>_xlfn.XLOOKUP(D464,products!$A$2:$A$49,products!$D$2:$D$49,,0)</f>
        <v>1</v>
      </c>
      <c r="O464" s="6">
        <f>_xlfn.XLOOKUP(D464,products!$A$2:$A$49,products!$E$2:$E$49,,0)</f>
        <v>9.9499999999999993</v>
      </c>
      <c r="P464" s="6">
        <f>O464*E464</f>
        <v>49.75</v>
      </c>
    </row>
    <row r="465" spans="1:16" x14ac:dyDescent="0.2">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_xlfn.XLOOKUP(Order_table[[#This Row],[Customer ID]],customers!$A$2:$A$1001,customers!$I$2:$I$1001,,0)</f>
        <v>No</v>
      </c>
      <c r="I465" s="2" t="str">
        <f>_xlfn.XLOOKUP(C465,customers!$A$2:$A$1001,customers!$G$2:$G$1001,,0)</f>
        <v>Ireland</v>
      </c>
      <c r="J465" s="2" t="str">
        <f t="shared" si="14"/>
        <v>Excelsa</v>
      </c>
      <c r="K465" t="str">
        <f>_xlfn.XLOOKUP(D465,products!$A$2:$A$49,products!$B$2:$B$49,,0)</f>
        <v>Exc</v>
      </c>
      <c r="L465" t="str">
        <f t="shared" si="15"/>
        <v>Medium</v>
      </c>
      <c r="M465" t="str">
        <f>_xlfn.XLOOKUP(D465,products!$A$2:$A$49,products!$C$2:$C$49,,0)</f>
        <v>M</v>
      </c>
      <c r="N465" s="4">
        <f>_xlfn.XLOOKUP(D465,products!$A$2:$A$49,products!$D$2:$D$49,,0)</f>
        <v>1</v>
      </c>
      <c r="O465" s="6">
        <f>_xlfn.XLOOKUP(D465,products!$A$2:$A$49,products!$E$2:$E$49,,0)</f>
        <v>13.75</v>
      </c>
      <c r="P465" s="6">
        <f>O465*E465</f>
        <v>27.5</v>
      </c>
    </row>
    <row r="466" spans="1:16" x14ac:dyDescent="0.2">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_xlfn.XLOOKUP(Order_table[[#This Row],[Customer ID]],customers!$A$2:$A$1001,customers!$I$2:$I$1001,,0)</f>
        <v>No</v>
      </c>
      <c r="I466" s="2" t="str">
        <f>_xlfn.XLOOKUP(C466,customers!$A$2:$A$1001,customers!$G$2:$G$1001,,0)</f>
        <v>United Kingdom</v>
      </c>
      <c r="J466" s="2" t="str">
        <f t="shared" si="14"/>
        <v>Librica</v>
      </c>
      <c r="K466" t="str">
        <f>_xlfn.XLOOKUP(D466,products!$A$2:$A$49,products!$B$2:$B$49,,0)</f>
        <v>Lib</v>
      </c>
      <c r="L466" t="str">
        <f t="shared" si="15"/>
        <v>Dark</v>
      </c>
      <c r="M466" t="str">
        <f>_xlfn.XLOOKUP(D466,products!$A$2:$A$49,products!$C$2:$C$49,,0)</f>
        <v>D</v>
      </c>
      <c r="N466" s="4">
        <f>_xlfn.XLOOKUP(D466,products!$A$2:$A$49,products!$D$2:$D$49,,0)</f>
        <v>2.5</v>
      </c>
      <c r="O466" s="6">
        <f>_xlfn.XLOOKUP(D466,products!$A$2:$A$49,products!$E$2:$E$49,,0)</f>
        <v>29.784999999999997</v>
      </c>
      <c r="P466" s="6">
        <f>O466*E466</f>
        <v>119.13999999999999</v>
      </c>
    </row>
    <row r="467" spans="1:16" x14ac:dyDescent="0.2">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_xlfn.XLOOKUP(Order_table[[#This Row],[Customer ID]],customers!$A$2:$A$1001,customers!$I$2:$I$1001,,0)</f>
        <v>Yes</v>
      </c>
      <c r="I467" s="2" t="str">
        <f>_xlfn.XLOOKUP(C467,customers!$A$2:$A$1001,customers!$G$2:$G$1001,,0)</f>
        <v>United States</v>
      </c>
      <c r="J467" s="2" t="str">
        <f t="shared" si="14"/>
        <v>Robusta</v>
      </c>
      <c r="K467" t="str">
        <f>_xlfn.XLOOKUP(D467,products!$A$2:$A$49,products!$B$2:$B$49,,0)</f>
        <v>Rob</v>
      </c>
      <c r="L467" t="str">
        <f t="shared" si="15"/>
        <v>Dark</v>
      </c>
      <c r="M467" t="str">
        <f>_xlfn.XLOOKUP(D467,products!$A$2:$A$49,products!$C$2:$C$49,,0)</f>
        <v>D</v>
      </c>
      <c r="N467" s="4">
        <f>_xlfn.XLOOKUP(D467,products!$A$2:$A$49,products!$D$2:$D$49,,0)</f>
        <v>2.5</v>
      </c>
      <c r="O467" s="6">
        <f>_xlfn.XLOOKUP(D467,products!$A$2:$A$49,products!$E$2:$E$49,,0)</f>
        <v>20.584999999999997</v>
      </c>
      <c r="P467" s="6">
        <f>O467*E467</f>
        <v>20.584999999999997</v>
      </c>
    </row>
    <row r="468" spans="1:16" x14ac:dyDescent="0.2">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_xlfn.XLOOKUP(Order_table[[#This Row],[Customer ID]],customers!$A$2:$A$1001,customers!$I$2:$I$1001,,0)</f>
        <v>Yes</v>
      </c>
      <c r="I468" s="2" t="str">
        <f>_xlfn.XLOOKUP(C468,customers!$A$2:$A$1001,customers!$G$2:$G$1001,,0)</f>
        <v>United States</v>
      </c>
      <c r="J468" s="2" t="str">
        <f t="shared" si="14"/>
        <v>Arabica</v>
      </c>
      <c r="K468" t="str">
        <f>_xlfn.XLOOKUP(D468,products!$A$2:$A$49,products!$B$2:$B$49,,0)</f>
        <v>Ara</v>
      </c>
      <c r="L468" t="str">
        <f t="shared" si="15"/>
        <v>Dark</v>
      </c>
      <c r="M468" t="str">
        <f>_xlfn.XLOOKUP(D468,products!$A$2:$A$49,products!$C$2:$C$49,,0)</f>
        <v>D</v>
      </c>
      <c r="N468" s="4">
        <f>_xlfn.XLOOKUP(D468,products!$A$2:$A$49,products!$D$2:$D$49,,0)</f>
        <v>0.2</v>
      </c>
      <c r="O468" s="6">
        <f>_xlfn.XLOOKUP(D468,products!$A$2:$A$49,products!$E$2:$E$49,,0)</f>
        <v>2.9849999999999999</v>
      </c>
      <c r="P468" s="6">
        <f>O468*E468</f>
        <v>8.9550000000000001</v>
      </c>
    </row>
    <row r="469" spans="1:16" x14ac:dyDescent="0.2">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_xlfn.XLOOKUP(Order_table[[#This Row],[Customer ID]],customers!$A$2:$A$1001,customers!$I$2:$I$1001,,0)</f>
        <v>No</v>
      </c>
      <c r="I469" s="2" t="str">
        <f>_xlfn.XLOOKUP(C469,customers!$A$2:$A$1001,customers!$G$2:$G$1001,,0)</f>
        <v>United States</v>
      </c>
      <c r="J469" s="2" t="str">
        <f t="shared" si="14"/>
        <v>Arabica</v>
      </c>
      <c r="K469" t="str">
        <f>_xlfn.XLOOKUP(D469,products!$A$2:$A$49,products!$B$2:$B$49,,0)</f>
        <v>Ara</v>
      </c>
      <c r="L469" t="str">
        <f t="shared" si="15"/>
        <v>Dark</v>
      </c>
      <c r="M469" t="str">
        <f>_xlfn.XLOOKUP(D469,products!$A$2:$A$49,products!$C$2:$C$49,,0)</f>
        <v>D</v>
      </c>
      <c r="N469" s="4">
        <f>_xlfn.XLOOKUP(D469,products!$A$2:$A$49,products!$D$2:$D$49,,0)</f>
        <v>0.5</v>
      </c>
      <c r="O469" s="6">
        <f>_xlfn.XLOOKUP(D469,products!$A$2:$A$49,products!$E$2:$E$49,,0)</f>
        <v>5.97</v>
      </c>
      <c r="P469" s="6">
        <f>O469*E469</f>
        <v>5.97</v>
      </c>
    </row>
    <row r="470" spans="1:16" x14ac:dyDescent="0.2">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_xlfn.XLOOKUP(Order_table[[#This Row],[Customer ID]],customers!$A$2:$A$1001,customers!$I$2:$I$1001,,0)</f>
        <v>Yes</v>
      </c>
      <c r="I470" s="2" t="str">
        <f>_xlfn.XLOOKUP(C470,customers!$A$2:$A$1001,customers!$G$2:$G$1001,,0)</f>
        <v>United States</v>
      </c>
      <c r="J470" s="2" t="str">
        <f t="shared" si="14"/>
        <v>Excelsa</v>
      </c>
      <c r="K470" t="str">
        <f>_xlfn.XLOOKUP(D470,products!$A$2:$A$49,products!$B$2:$B$49,,0)</f>
        <v>Exc</v>
      </c>
      <c r="L470" t="str">
        <f t="shared" si="15"/>
        <v>Medium</v>
      </c>
      <c r="M470" t="str">
        <f>_xlfn.XLOOKUP(D470,products!$A$2:$A$49,products!$C$2:$C$49,,0)</f>
        <v>M</v>
      </c>
      <c r="N470" s="4">
        <f>_xlfn.XLOOKUP(D470,products!$A$2:$A$49,products!$D$2:$D$49,,0)</f>
        <v>1</v>
      </c>
      <c r="O470" s="6">
        <f>_xlfn.XLOOKUP(D470,products!$A$2:$A$49,products!$E$2:$E$49,,0)</f>
        <v>13.75</v>
      </c>
      <c r="P470" s="6">
        <f>O470*E470</f>
        <v>41.25</v>
      </c>
    </row>
    <row r="471" spans="1:16" x14ac:dyDescent="0.2">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_xlfn.XLOOKUP(Order_table[[#This Row],[Customer ID]],customers!$A$2:$A$1001,customers!$I$2:$I$1001,,0)</f>
        <v>Yes</v>
      </c>
      <c r="I471" s="2" t="str">
        <f>_xlfn.XLOOKUP(C471,customers!$A$2:$A$1001,customers!$G$2:$G$1001,,0)</f>
        <v>United States</v>
      </c>
      <c r="J471" s="2" t="str">
        <f t="shared" si="14"/>
        <v>Excelsa</v>
      </c>
      <c r="K471" t="str">
        <f>_xlfn.XLOOKUP(D471,products!$A$2:$A$49,products!$B$2:$B$49,,0)</f>
        <v>Exc</v>
      </c>
      <c r="L471" t="str">
        <f t="shared" si="15"/>
        <v>Large</v>
      </c>
      <c r="M471" t="str">
        <f>_xlfn.XLOOKUP(D471,products!$A$2:$A$49,products!$C$2:$C$49,,0)</f>
        <v>L</v>
      </c>
      <c r="N471" s="4">
        <f>_xlfn.XLOOKUP(D471,products!$A$2:$A$49,products!$D$2:$D$49,,0)</f>
        <v>0.2</v>
      </c>
      <c r="O471" s="6">
        <f>_xlfn.XLOOKUP(D471,products!$A$2:$A$49,products!$E$2:$E$49,,0)</f>
        <v>4.4550000000000001</v>
      </c>
      <c r="P471" s="6">
        <f>O471*E471</f>
        <v>22.274999999999999</v>
      </c>
    </row>
    <row r="472" spans="1:16" x14ac:dyDescent="0.2">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_xlfn.XLOOKUP(Order_table[[#This Row],[Customer ID]],customers!$A$2:$A$1001,customers!$I$2:$I$1001,,0)</f>
        <v>Yes</v>
      </c>
      <c r="I472" s="2" t="str">
        <f>_xlfn.XLOOKUP(C472,customers!$A$2:$A$1001,customers!$G$2:$G$1001,,0)</f>
        <v>United States</v>
      </c>
      <c r="J472" s="2" t="str">
        <f t="shared" si="14"/>
        <v>Arabica</v>
      </c>
      <c r="K472" t="str">
        <f>_xlfn.XLOOKUP(D472,products!$A$2:$A$49,products!$B$2:$B$49,,0)</f>
        <v>Ara</v>
      </c>
      <c r="L472" t="str">
        <f t="shared" si="15"/>
        <v>Medium</v>
      </c>
      <c r="M472" t="str">
        <f>_xlfn.XLOOKUP(D472,products!$A$2:$A$49,products!$C$2:$C$49,,0)</f>
        <v>M</v>
      </c>
      <c r="N472" s="4">
        <f>_xlfn.XLOOKUP(D472,products!$A$2:$A$49,products!$D$2:$D$49,,0)</f>
        <v>0.5</v>
      </c>
      <c r="O472" s="6">
        <f>_xlfn.XLOOKUP(D472,products!$A$2:$A$49,products!$E$2:$E$49,,0)</f>
        <v>6.75</v>
      </c>
      <c r="P472" s="6">
        <f>O472*E472</f>
        <v>6.75</v>
      </c>
    </row>
    <row r="473" spans="1:16" x14ac:dyDescent="0.2">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_xlfn.XLOOKUP(Order_table[[#This Row],[Customer ID]],customers!$A$2:$A$1001,customers!$I$2:$I$1001,,0)</f>
        <v>Yes</v>
      </c>
      <c r="I473" s="2" t="str">
        <f>_xlfn.XLOOKUP(C473,customers!$A$2:$A$1001,customers!$G$2:$G$1001,,0)</f>
        <v>United States</v>
      </c>
      <c r="J473" s="2" t="str">
        <f t="shared" si="14"/>
        <v>Librica</v>
      </c>
      <c r="K473" t="str">
        <f>_xlfn.XLOOKUP(D473,products!$A$2:$A$49,products!$B$2:$B$49,,0)</f>
        <v>Lib</v>
      </c>
      <c r="L473" t="str">
        <f t="shared" si="15"/>
        <v>Medium</v>
      </c>
      <c r="M473" t="str">
        <f>_xlfn.XLOOKUP(D473,products!$A$2:$A$49,products!$C$2:$C$49,,0)</f>
        <v>M</v>
      </c>
      <c r="N473" s="4">
        <f>_xlfn.XLOOKUP(D473,products!$A$2:$A$49,products!$D$2:$D$49,,0)</f>
        <v>2.5</v>
      </c>
      <c r="O473" s="6">
        <f>_xlfn.XLOOKUP(D473,products!$A$2:$A$49,products!$E$2:$E$49,,0)</f>
        <v>33.464999999999996</v>
      </c>
      <c r="P473" s="6">
        <f>O473*E473</f>
        <v>133.85999999999999</v>
      </c>
    </row>
    <row r="474" spans="1:16" x14ac:dyDescent="0.2">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_xlfn.XLOOKUP(Order_table[[#This Row],[Customer ID]],customers!$A$2:$A$1001,customers!$I$2:$I$1001,,0)</f>
        <v>No</v>
      </c>
      <c r="I474" s="2" t="str">
        <f>_xlfn.XLOOKUP(C474,customers!$A$2:$A$1001,customers!$G$2:$G$1001,,0)</f>
        <v>United States</v>
      </c>
      <c r="J474" s="2" t="str">
        <f t="shared" si="14"/>
        <v>Arabica</v>
      </c>
      <c r="K474" t="str">
        <f>_xlfn.XLOOKUP(D474,products!$A$2:$A$49,products!$B$2:$B$49,,0)</f>
        <v>Ara</v>
      </c>
      <c r="L474" t="str">
        <f t="shared" si="15"/>
        <v>Dark</v>
      </c>
      <c r="M474" t="str">
        <f>_xlfn.XLOOKUP(D474,products!$A$2:$A$49,products!$C$2:$C$49,,0)</f>
        <v>D</v>
      </c>
      <c r="N474" s="4">
        <f>_xlfn.XLOOKUP(D474,products!$A$2:$A$49,products!$D$2:$D$49,,0)</f>
        <v>0.2</v>
      </c>
      <c r="O474" s="6">
        <f>_xlfn.XLOOKUP(D474,products!$A$2:$A$49,products!$E$2:$E$49,,0)</f>
        <v>2.9849999999999999</v>
      </c>
      <c r="P474" s="6">
        <f>O474*E474</f>
        <v>5.97</v>
      </c>
    </row>
    <row r="475" spans="1:16" x14ac:dyDescent="0.2">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_xlfn.XLOOKUP(Order_table[[#This Row],[Customer ID]],customers!$A$2:$A$1001,customers!$I$2:$I$1001,,0)</f>
        <v>No</v>
      </c>
      <c r="I475" s="2" t="str">
        <f>_xlfn.XLOOKUP(C475,customers!$A$2:$A$1001,customers!$G$2:$G$1001,,0)</f>
        <v>United States</v>
      </c>
      <c r="J475" s="2" t="str">
        <f t="shared" si="14"/>
        <v>Arabica</v>
      </c>
      <c r="K475" t="str">
        <f>_xlfn.XLOOKUP(D475,products!$A$2:$A$49,products!$B$2:$B$49,,0)</f>
        <v>Ara</v>
      </c>
      <c r="L475" t="str">
        <f t="shared" si="15"/>
        <v>Large</v>
      </c>
      <c r="M475" t="str">
        <f>_xlfn.XLOOKUP(D475,products!$A$2:$A$49,products!$C$2:$C$49,,0)</f>
        <v>L</v>
      </c>
      <c r="N475" s="4">
        <f>_xlfn.XLOOKUP(D475,products!$A$2:$A$49,products!$D$2:$D$49,,0)</f>
        <v>1</v>
      </c>
      <c r="O475" s="6">
        <f>_xlfn.XLOOKUP(D475,products!$A$2:$A$49,products!$E$2:$E$49,,0)</f>
        <v>12.95</v>
      </c>
      <c r="P475" s="6">
        <f>O475*E475</f>
        <v>25.9</v>
      </c>
    </row>
    <row r="476" spans="1:16" x14ac:dyDescent="0.2">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_xlfn.XLOOKUP(Order_table[[#This Row],[Customer ID]],customers!$A$2:$A$1001,customers!$I$2:$I$1001,,0)</f>
        <v>Yes</v>
      </c>
      <c r="I476" s="2" t="str">
        <f>_xlfn.XLOOKUP(C476,customers!$A$2:$A$1001,customers!$G$2:$G$1001,,0)</f>
        <v>Ireland</v>
      </c>
      <c r="J476" s="2" t="str">
        <f t="shared" si="14"/>
        <v>Excelsa</v>
      </c>
      <c r="K476" t="str">
        <f>_xlfn.XLOOKUP(D476,products!$A$2:$A$49,products!$B$2:$B$49,,0)</f>
        <v>Exc</v>
      </c>
      <c r="L476" t="str">
        <f t="shared" si="15"/>
        <v>Medium</v>
      </c>
      <c r="M476" t="str">
        <f>_xlfn.XLOOKUP(D476,products!$A$2:$A$49,products!$C$2:$C$49,,0)</f>
        <v>M</v>
      </c>
      <c r="N476" s="4">
        <f>_xlfn.XLOOKUP(D476,products!$A$2:$A$49,products!$D$2:$D$49,,0)</f>
        <v>2.5</v>
      </c>
      <c r="O476" s="6">
        <f>_xlfn.XLOOKUP(D476,products!$A$2:$A$49,products!$E$2:$E$49,,0)</f>
        <v>31.624999999999996</v>
      </c>
      <c r="P476" s="6">
        <f>O476*E476</f>
        <v>31.624999999999996</v>
      </c>
    </row>
    <row r="477" spans="1:16" x14ac:dyDescent="0.2">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_xlfn.XLOOKUP(Order_table[[#This Row],[Customer ID]],customers!$A$2:$A$1001,customers!$I$2:$I$1001,,0)</f>
        <v>No</v>
      </c>
      <c r="I477" s="2" t="str">
        <f>_xlfn.XLOOKUP(C477,customers!$A$2:$A$1001,customers!$G$2:$G$1001,,0)</f>
        <v>United States</v>
      </c>
      <c r="J477" s="2" t="str">
        <f t="shared" si="14"/>
        <v>Librica</v>
      </c>
      <c r="K477" t="str">
        <f>_xlfn.XLOOKUP(D477,products!$A$2:$A$49,products!$B$2:$B$49,,0)</f>
        <v>Lib</v>
      </c>
      <c r="L477" t="str">
        <f t="shared" si="15"/>
        <v>Medium</v>
      </c>
      <c r="M477" t="str">
        <f>_xlfn.XLOOKUP(D477,products!$A$2:$A$49,products!$C$2:$C$49,,0)</f>
        <v>M</v>
      </c>
      <c r="N477" s="4">
        <f>_xlfn.XLOOKUP(D477,products!$A$2:$A$49,products!$D$2:$D$49,,0)</f>
        <v>0.2</v>
      </c>
      <c r="O477" s="6">
        <f>_xlfn.XLOOKUP(D477,products!$A$2:$A$49,products!$E$2:$E$49,,0)</f>
        <v>4.3650000000000002</v>
      </c>
      <c r="P477" s="6">
        <f>O477*E477</f>
        <v>8.73</v>
      </c>
    </row>
    <row r="478" spans="1:16" x14ac:dyDescent="0.2">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_xlfn.XLOOKUP(Order_table[[#This Row],[Customer ID]],customers!$A$2:$A$1001,customers!$I$2:$I$1001,,0)</f>
        <v>Yes</v>
      </c>
      <c r="I478" s="2" t="str">
        <f>_xlfn.XLOOKUP(C478,customers!$A$2:$A$1001,customers!$G$2:$G$1001,,0)</f>
        <v>United States</v>
      </c>
      <c r="J478" s="2" t="str">
        <f t="shared" si="14"/>
        <v>Excelsa</v>
      </c>
      <c r="K478" t="str">
        <f>_xlfn.XLOOKUP(D478,products!$A$2:$A$49,products!$B$2:$B$49,,0)</f>
        <v>Exc</v>
      </c>
      <c r="L478" t="str">
        <f t="shared" si="15"/>
        <v>Large</v>
      </c>
      <c r="M478" t="str">
        <f>_xlfn.XLOOKUP(D478,products!$A$2:$A$49,products!$C$2:$C$49,,0)</f>
        <v>L</v>
      </c>
      <c r="N478" s="4">
        <f>_xlfn.XLOOKUP(D478,products!$A$2:$A$49,products!$D$2:$D$49,,0)</f>
        <v>0.2</v>
      </c>
      <c r="O478" s="6">
        <f>_xlfn.XLOOKUP(D478,products!$A$2:$A$49,products!$E$2:$E$49,,0)</f>
        <v>4.4550000000000001</v>
      </c>
      <c r="P478" s="6">
        <f>O478*E478</f>
        <v>26.73</v>
      </c>
    </row>
    <row r="479" spans="1:16" x14ac:dyDescent="0.2">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_xlfn.XLOOKUP(Order_table[[#This Row],[Customer ID]],customers!$A$2:$A$1001,customers!$I$2:$I$1001,,0)</f>
        <v>No</v>
      </c>
      <c r="I479" s="2" t="str">
        <f>_xlfn.XLOOKUP(C479,customers!$A$2:$A$1001,customers!$G$2:$G$1001,,0)</f>
        <v>United States</v>
      </c>
      <c r="J479" s="2" t="str">
        <f t="shared" si="14"/>
        <v>Librica</v>
      </c>
      <c r="K479" t="str">
        <f>_xlfn.XLOOKUP(D479,products!$A$2:$A$49,products!$B$2:$B$49,,0)</f>
        <v>Lib</v>
      </c>
      <c r="L479" t="str">
        <f t="shared" si="15"/>
        <v>Medium</v>
      </c>
      <c r="M479" t="str">
        <f>_xlfn.XLOOKUP(D479,products!$A$2:$A$49,products!$C$2:$C$49,,0)</f>
        <v>M</v>
      </c>
      <c r="N479" s="4">
        <f>_xlfn.XLOOKUP(D479,products!$A$2:$A$49,products!$D$2:$D$49,,0)</f>
        <v>0.2</v>
      </c>
      <c r="O479" s="6">
        <f>_xlfn.XLOOKUP(D479,products!$A$2:$A$49,products!$E$2:$E$49,,0)</f>
        <v>4.3650000000000002</v>
      </c>
      <c r="P479" s="6">
        <f>O479*E479</f>
        <v>26.19</v>
      </c>
    </row>
    <row r="480" spans="1:16" x14ac:dyDescent="0.2">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_xlfn.XLOOKUP(Order_table[[#This Row],[Customer ID]],customers!$A$2:$A$1001,customers!$I$2:$I$1001,,0)</f>
        <v>Yes</v>
      </c>
      <c r="I480" s="2" t="str">
        <f>_xlfn.XLOOKUP(C480,customers!$A$2:$A$1001,customers!$G$2:$G$1001,,0)</f>
        <v>United States</v>
      </c>
      <c r="J480" s="2" t="str">
        <f t="shared" si="14"/>
        <v>Robusta</v>
      </c>
      <c r="K480" t="str">
        <f>_xlfn.XLOOKUP(D480,products!$A$2:$A$49,products!$B$2:$B$49,,0)</f>
        <v>Rob</v>
      </c>
      <c r="L480" t="str">
        <f t="shared" si="15"/>
        <v>Dark</v>
      </c>
      <c r="M480" t="str">
        <f>_xlfn.XLOOKUP(D480,products!$A$2:$A$49,products!$C$2:$C$49,,0)</f>
        <v>D</v>
      </c>
      <c r="N480" s="4">
        <f>_xlfn.XLOOKUP(D480,products!$A$2:$A$49,products!$D$2:$D$49,,0)</f>
        <v>1</v>
      </c>
      <c r="O480" s="6">
        <f>_xlfn.XLOOKUP(D480,products!$A$2:$A$49,products!$E$2:$E$49,,0)</f>
        <v>8.9499999999999993</v>
      </c>
      <c r="P480" s="6">
        <f>O480*E480</f>
        <v>53.699999999999996</v>
      </c>
    </row>
    <row r="481" spans="1:16" x14ac:dyDescent="0.2">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_xlfn.XLOOKUP(Order_table[[#This Row],[Customer ID]],customers!$A$2:$A$1001,customers!$I$2:$I$1001,,0)</f>
        <v>Yes</v>
      </c>
      <c r="I481" s="2" t="str">
        <f>_xlfn.XLOOKUP(C481,customers!$A$2:$A$1001,customers!$G$2:$G$1001,,0)</f>
        <v>United States</v>
      </c>
      <c r="J481" s="2" t="str">
        <f t="shared" si="14"/>
        <v>Excelsa</v>
      </c>
      <c r="K481" t="str">
        <f>_xlfn.XLOOKUP(D481,products!$A$2:$A$49,products!$B$2:$B$49,,0)</f>
        <v>Exc</v>
      </c>
      <c r="L481" t="str">
        <f t="shared" si="15"/>
        <v>Medium</v>
      </c>
      <c r="M481" t="str">
        <f>_xlfn.XLOOKUP(D481,products!$A$2:$A$49,products!$C$2:$C$49,,0)</f>
        <v>M</v>
      </c>
      <c r="N481" s="4">
        <f>_xlfn.XLOOKUP(D481,products!$A$2:$A$49,products!$D$2:$D$49,,0)</f>
        <v>2.5</v>
      </c>
      <c r="O481" s="6">
        <f>_xlfn.XLOOKUP(D481,products!$A$2:$A$49,products!$E$2:$E$49,,0)</f>
        <v>31.624999999999996</v>
      </c>
      <c r="P481" s="6">
        <f>O481*E481</f>
        <v>126.49999999999999</v>
      </c>
    </row>
    <row r="482" spans="1:16" x14ac:dyDescent="0.2">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_xlfn.XLOOKUP(Order_table[[#This Row],[Customer ID]],customers!$A$2:$A$1001,customers!$I$2:$I$1001,,0)</f>
        <v>Yes</v>
      </c>
      <c r="I482" s="2" t="str">
        <f>_xlfn.XLOOKUP(C482,customers!$A$2:$A$1001,customers!$G$2:$G$1001,,0)</f>
        <v>United States</v>
      </c>
      <c r="J482" s="2" t="str">
        <f t="shared" si="14"/>
        <v>Excelsa</v>
      </c>
      <c r="K482" t="str">
        <f>_xlfn.XLOOKUP(D482,products!$A$2:$A$49,products!$B$2:$B$49,,0)</f>
        <v>Exc</v>
      </c>
      <c r="L482" t="str">
        <f t="shared" si="15"/>
        <v>Medium</v>
      </c>
      <c r="M482" t="str">
        <f>_xlfn.XLOOKUP(D482,products!$A$2:$A$49,products!$C$2:$C$49,,0)</f>
        <v>M</v>
      </c>
      <c r="N482" s="4">
        <f>_xlfn.XLOOKUP(D482,products!$A$2:$A$49,products!$D$2:$D$49,,0)</f>
        <v>0.2</v>
      </c>
      <c r="O482" s="6">
        <f>_xlfn.XLOOKUP(D482,products!$A$2:$A$49,products!$E$2:$E$49,,0)</f>
        <v>4.125</v>
      </c>
      <c r="P482" s="6">
        <f>O482*E482</f>
        <v>4.125</v>
      </c>
    </row>
    <row r="483" spans="1:16" x14ac:dyDescent="0.2">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_xlfn.XLOOKUP(Order_table[[#This Row],[Customer ID]],customers!$A$2:$A$1001,customers!$I$2:$I$1001,,0)</f>
        <v>No</v>
      </c>
      <c r="I483" s="2" t="str">
        <f>_xlfn.XLOOKUP(C483,customers!$A$2:$A$1001,customers!$G$2:$G$1001,,0)</f>
        <v>United Kingdom</v>
      </c>
      <c r="J483" s="2" t="str">
        <f t="shared" si="14"/>
        <v>Robusta</v>
      </c>
      <c r="K483" t="str">
        <f>_xlfn.XLOOKUP(D483,products!$A$2:$A$49,products!$B$2:$B$49,,0)</f>
        <v>Rob</v>
      </c>
      <c r="L483" t="str">
        <f t="shared" si="15"/>
        <v>Large</v>
      </c>
      <c r="M483" t="str">
        <f>_xlfn.XLOOKUP(D483,products!$A$2:$A$49,products!$C$2:$C$49,,0)</f>
        <v>L</v>
      </c>
      <c r="N483" s="4">
        <f>_xlfn.XLOOKUP(D483,products!$A$2:$A$49,products!$D$2:$D$49,,0)</f>
        <v>1</v>
      </c>
      <c r="O483" s="6">
        <f>_xlfn.XLOOKUP(D483,products!$A$2:$A$49,products!$E$2:$E$49,,0)</f>
        <v>11.95</v>
      </c>
      <c r="P483" s="6">
        <f>O483*E483</f>
        <v>23.9</v>
      </c>
    </row>
    <row r="484" spans="1:16" x14ac:dyDescent="0.2">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_xlfn.XLOOKUP(Order_table[[#This Row],[Customer ID]],customers!$A$2:$A$1001,customers!$I$2:$I$1001,,0)</f>
        <v>Yes</v>
      </c>
      <c r="I484" s="2" t="str">
        <f>_xlfn.XLOOKUP(C484,customers!$A$2:$A$1001,customers!$G$2:$G$1001,,0)</f>
        <v>United States</v>
      </c>
      <c r="J484" s="2" t="str">
        <f t="shared" si="14"/>
        <v>Excelsa</v>
      </c>
      <c r="K484" t="str">
        <f>_xlfn.XLOOKUP(D484,products!$A$2:$A$49,products!$B$2:$B$49,,0)</f>
        <v>Exc</v>
      </c>
      <c r="L484" t="str">
        <f t="shared" si="15"/>
        <v>Dark</v>
      </c>
      <c r="M484" t="str">
        <f>_xlfn.XLOOKUP(D484,products!$A$2:$A$49,products!$C$2:$C$49,,0)</f>
        <v>D</v>
      </c>
      <c r="N484" s="4">
        <f>_xlfn.XLOOKUP(D484,products!$A$2:$A$49,products!$D$2:$D$49,,0)</f>
        <v>2.5</v>
      </c>
      <c r="O484" s="6">
        <f>_xlfn.XLOOKUP(D484,products!$A$2:$A$49,products!$E$2:$E$49,,0)</f>
        <v>27.945</v>
      </c>
      <c r="P484" s="6">
        <f>O484*E484</f>
        <v>139.72499999999999</v>
      </c>
    </row>
    <row r="485" spans="1:16" x14ac:dyDescent="0.2">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_xlfn.XLOOKUP(Order_table[[#This Row],[Customer ID]],customers!$A$2:$A$1001,customers!$I$2:$I$1001,,0)</f>
        <v>Yes</v>
      </c>
      <c r="I485" s="2" t="str">
        <f>_xlfn.XLOOKUP(C485,customers!$A$2:$A$1001,customers!$G$2:$G$1001,,0)</f>
        <v>United States</v>
      </c>
      <c r="J485" s="2" t="str">
        <f t="shared" si="14"/>
        <v>Librica</v>
      </c>
      <c r="K485" t="str">
        <f>_xlfn.XLOOKUP(D485,products!$A$2:$A$49,products!$B$2:$B$49,,0)</f>
        <v>Lib</v>
      </c>
      <c r="L485" t="str">
        <f t="shared" si="15"/>
        <v>Dark</v>
      </c>
      <c r="M485" t="str">
        <f>_xlfn.XLOOKUP(D485,products!$A$2:$A$49,products!$C$2:$C$49,,0)</f>
        <v>D</v>
      </c>
      <c r="N485" s="4">
        <f>_xlfn.XLOOKUP(D485,products!$A$2:$A$49,products!$D$2:$D$49,,0)</f>
        <v>2.5</v>
      </c>
      <c r="O485" s="6">
        <f>_xlfn.XLOOKUP(D485,products!$A$2:$A$49,products!$E$2:$E$49,,0)</f>
        <v>29.784999999999997</v>
      </c>
      <c r="P485" s="6">
        <f>O485*E485</f>
        <v>59.569999999999993</v>
      </c>
    </row>
    <row r="486" spans="1:16" x14ac:dyDescent="0.2">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_xlfn.XLOOKUP(Order_table[[#This Row],[Customer ID]],customers!$A$2:$A$1001,customers!$I$2:$I$1001,,0)</f>
        <v>No</v>
      </c>
      <c r="I486" s="2" t="str">
        <f>_xlfn.XLOOKUP(C486,customers!$A$2:$A$1001,customers!$G$2:$G$1001,,0)</f>
        <v>United States</v>
      </c>
      <c r="J486" s="2" t="str">
        <f t="shared" si="14"/>
        <v>Librica</v>
      </c>
      <c r="K486" t="str">
        <f>_xlfn.XLOOKUP(D486,products!$A$2:$A$49,products!$B$2:$B$49,,0)</f>
        <v>Lib</v>
      </c>
      <c r="L486" t="str">
        <f t="shared" si="15"/>
        <v>Large</v>
      </c>
      <c r="M486" t="str">
        <f>_xlfn.XLOOKUP(D486,products!$A$2:$A$49,products!$C$2:$C$49,,0)</f>
        <v>L</v>
      </c>
      <c r="N486" s="4">
        <f>_xlfn.XLOOKUP(D486,products!$A$2:$A$49,products!$D$2:$D$49,,0)</f>
        <v>0.5</v>
      </c>
      <c r="O486" s="6">
        <f>_xlfn.XLOOKUP(D486,products!$A$2:$A$49,products!$E$2:$E$49,,0)</f>
        <v>9.51</v>
      </c>
      <c r="P486" s="6">
        <f>O486*E486</f>
        <v>57.06</v>
      </c>
    </row>
    <row r="487" spans="1:16" x14ac:dyDescent="0.2">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_xlfn.XLOOKUP(Order_table[[#This Row],[Customer ID]],customers!$A$2:$A$1001,customers!$I$2:$I$1001,,0)</f>
        <v>Yes</v>
      </c>
      <c r="I487" s="2" t="str">
        <f>_xlfn.XLOOKUP(C487,customers!$A$2:$A$1001,customers!$G$2:$G$1001,,0)</f>
        <v>Ireland</v>
      </c>
      <c r="J487" s="2" t="str">
        <f t="shared" si="14"/>
        <v>Robusta</v>
      </c>
      <c r="K487" t="str">
        <f>_xlfn.XLOOKUP(D487,products!$A$2:$A$49,products!$B$2:$B$49,,0)</f>
        <v>Rob</v>
      </c>
      <c r="L487" t="str">
        <f t="shared" si="15"/>
        <v>Large</v>
      </c>
      <c r="M487" t="str">
        <f>_xlfn.XLOOKUP(D487,products!$A$2:$A$49,products!$C$2:$C$49,,0)</f>
        <v>L</v>
      </c>
      <c r="N487" s="4">
        <f>_xlfn.XLOOKUP(D487,products!$A$2:$A$49,products!$D$2:$D$49,,0)</f>
        <v>0.2</v>
      </c>
      <c r="O487" s="6">
        <f>_xlfn.XLOOKUP(D487,products!$A$2:$A$49,products!$E$2:$E$49,,0)</f>
        <v>3.5849999999999995</v>
      </c>
      <c r="P487" s="6">
        <f>O487*E487</f>
        <v>21.509999999999998</v>
      </c>
    </row>
    <row r="488" spans="1:16" x14ac:dyDescent="0.2">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_xlfn.XLOOKUP(Order_table[[#This Row],[Customer ID]],customers!$A$2:$A$1001,customers!$I$2:$I$1001,,0)</f>
        <v>Yes</v>
      </c>
      <c r="I488" s="2" t="str">
        <f>_xlfn.XLOOKUP(C488,customers!$A$2:$A$1001,customers!$G$2:$G$1001,,0)</f>
        <v>Ireland</v>
      </c>
      <c r="J488" s="2" t="str">
        <f t="shared" si="14"/>
        <v>Librica</v>
      </c>
      <c r="K488" t="str">
        <f>_xlfn.XLOOKUP(D488,products!$A$2:$A$49,products!$B$2:$B$49,,0)</f>
        <v>Lib</v>
      </c>
      <c r="L488" t="str">
        <f t="shared" si="15"/>
        <v>Medium</v>
      </c>
      <c r="M488" t="str">
        <f>_xlfn.XLOOKUP(D488,products!$A$2:$A$49,products!$C$2:$C$49,,0)</f>
        <v>M</v>
      </c>
      <c r="N488" s="4">
        <f>_xlfn.XLOOKUP(D488,products!$A$2:$A$49,products!$D$2:$D$49,,0)</f>
        <v>0.5</v>
      </c>
      <c r="O488" s="6">
        <f>_xlfn.XLOOKUP(D488,products!$A$2:$A$49,products!$E$2:$E$49,,0)</f>
        <v>8.73</v>
      </c>
      <c r="P488" s="6">
        <f>O488*E488</f>
        <v>52.38</v>
      </c>
    </row>
    <row r="489" spans="1:16" x14ac:dyDescent="0.2">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_xlfn.XLOOKUP(Order_table[[#This Row],[Customer ID]],customers!$A$2:$A$1001,customers!$I$2:$I$1001,,0)</f>
        <v>No</v>
      </c>
      <c r="I489" s="2" t="str">
        <f>_xlfn.XLOOKUP(C489,customers!$A$2:$A$1001,customers!$G$2:$G$1001,,0)</f>
        <v>Ireland</v>
      </c>
      <c r="J489" s="2" t="str">
        <f t="shared" si="14"/>
        <v>Excelsa</v>
      </c>
      <c r="K489" t="str">
        <f>_xlfn.XLOOKUP(D489,products!$A$2:$A$49,products!$B$2:$B$49,,0)</f>
        <v>Exc</v>
      </c>
      <c r="L489" t="str">
        <f t="shared" si="15"/>
        <v>Dark</v>
      </c>
      <c r="M489" t="str">
        <f>_xlfn.XLOOKUP(D489,products!$A$2:$A$49,products!$C$2:$C$49,,0)</f>
        <v>D</v>
      </c>
      <c r="N489" s="4">
        <f>_xlfn.XLOOKUP(D489,products!$A$2:$A$49,products!$D$2:$D$49,,0)</f>
        <v>1</v>
      </c>
      <c r="O489" s="6">
        <f>_xlfn.XLOOKUP(D489,products!$A$2:$A$49,products!$E$2:$E$49,,0)</f>
        <v>12.15</v>
      </c>
      <c r="P489" s="6">
        <f>O489*E489</f>
        <v>72.900000000000006</v>
      </c>
    </row>
    <row r="490" spans="1:16" x14ac:dyDescent="0.2">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_xlfn.XLOOKUP(Order_table[[#This Row],[Customer ID]],customers!$A$2:$A$1001,customers!$I$2:$I$1001,,0)</f>
        <v>Yes</v>
      </c>
      <c r="I490" s="2" t="str">
        <f>_xlfn.XLOOKUP(C490,customers!$A$2:$A$1001,customers!$G$2:$G$1001,,0)</f>
        <v>Ireland</v>
      </c>
      <c r="J490" s="2" t="str">
        <f t="shared" si="14"/>
        <v>Robusta</v>
      </c>
      <c r="K490" t="str">
        <f>_xlfn.XLOOKUP(D490,products!$A$2:$A$49,products!$B$2:$B$49,,0)</f>
        <v>Rob</v>
      </c>
      <c r="L490" t="str">
        <f t="shared" si="15"/>
        <v>Medium</v>
      </c>
      <c r="M490" t="str">
        <f>_xlfn.XLOOKUP(D490,products!$A$2:$A$49,products!$C$2:$C$49,,0)</f>
        <v>M</v>
      </c>
      <c r="N490" s="4">
        <f>_xlfn.XLOOKUP(D490,products!$A$2:$A$49,products!$D$2:$D$49,,0)</f>
        <v>0.2</v>
      </c>
      <c r="O490" s="6">
        <f>_xlfn.XLOOKUP(D490,products!$A$2:$A$49,products!$E$2:$E$49,,0)</f>
        <v>2.9849999999999999</v>
      </c>
      <c r="P490" s="6">
        <f>O490*E490</f>
        <v>14.924999999999999</v>
      </c>
    </row>
    <row r="491" spans="1:16" x14ac:dyDescent="0.2">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_xlfn.XLOOKUP(Order_table[[#This Row],[Customer ID]],customers!$A$2:$A$1001,customers!$I$2:$I$1001,,0)</f>
        <v>No</v>
      </c>
      <c r="I491" s="2" t="str">
        <f>_xlfn.XLOOKUP(C491,customers!$A$2:$A$1001,customers!$G$2:$G$1001,,0)</f>
        <v>United States</v>
      </c>
      <c r="J491" s="2" t="str">
        <f t="shared" si="14"/>
        <v>Librica</v>
      </c>
      <c r="K491" t="str">
        <f>_xlfn.XLOOKUP(D491,products!$A$2:$A$49,products!$B$2:$B$49,,0)</f>
        <v>Lib</v>
      </c>
      <c r="L491" t="str">
        <f t="shared" si="15"/>
        <v>Large</v>
      </c>
      <c r="M491" t="str">
        <f>_xlfn.XLOOKUP(D491,products!$A$2:$A$49,products!$C$2:$C$49,,0)</f>
        <v>L</v>
      </c>
      <c r="N491" s="4">
        <f>_xlfn.XLOOKUP(D491,products!$A$2:$A$49,products!$D$2:$D$49,,0)</f>
        <v>1</v>
      </c>
      <c r="O491" s="6">
        <f>_xlfn.XLOOKUP(D491,products!$A$2:$A$49,products!$E$2:$E$49,,0)</f>
        <v>15.85</v>
      </c>
      <c r="P491" s="6">
        <f>O491*E491</f>
        <v>95.1</v>
      </c>
    </row>
    <row r="492" spans="1:16" x14ac:dyDescent="0.2">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_xlfn.XLOOKUP(Order_table[[#This Row],[Customer ID]],customers!$A$2:$A$1001,customers!$I$2:$I$1001,,0)</f>
        <v>No</v>
      </c>
      <c r="I492" s="2" t="str">
        <f>_xlfn.XLOOKUP(C492,customers!$A$2:$A$1001,customers!$G$2:$G$1001,,0)</f>
        <v>United States</v>
      </c>
      <c r="J492" s="2" t="str">
        <f t="shared" si="14"/>
        <v>Librica</v>
      </c>
      <c r="K492" t="str">
        <f>_xlfn.XLOOKUP(D492,products!$A$2:$A$49,products!$B$2:$B$49,,0)</f>
        <v>Lib</v>
      </c>
      <c r="L492" t="str">
        <f t="shared" si="15"/>
        <v>Dark</v>
      </c>
      <c r="M492" t="str">
        <f>_xlfn.XLOOKUP(D492,products!$A$2:$A$49,products!$C$2:$C$49,,0)</f>
        <v>D</v>
      </c>
      <c r="N492" s="4">
        <f>_xlfn.XLOOKUP(D492,products!$A$2:$A$49,products!$D$2:$D$49,,0)</f>
        <v>0.5</v>
      </c>
      <c r="O492" s="6">
        <f>_xlfn.XLOOKUP(D492,products!$A$2:$A$49,products!$E$2:$E$49,,0)</f>
        <v>7.77</v>
      </c>
      <c r="P492" s="6">
        <f>O492*E492</f>
        <v>15.54</v>
      </c>
    </row>
    <row r="493" spans="1:16" x14ac:dyDescent="0.2">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_xlfn.XLOOKUP(Order_table[[#This Row],[Customer ID]],customers!$A$2:$A$1001,customers!$I$2:$I$1001,,0)</f>
        <v>No</v>
      </c>
      <c r="I493" s="2" t="str">
        <f>_xlfn.XLOOKUP(C493,customers!$A$2:$A$1001,customers!$G$2:$G$1001,,0)</f>
        <v>United States</v>
      </c>
      <c r="J493" s="2" t="str">
        <f t="shared" si="14"/>
        <v>Librica</v>
      </c>
      <c r="K493" t="str">
        <f>_xlfn.XLOOKUP(D493,products!$A$2:$A$49,products!$B$2:$B$49,,0)</f>
        <v>Lib</v>
      </c>
      <c r="L493" t="str">
        <f t="shared" si="15"/>
        <v>Dark</v>
      </c>
      <c r="M493" t="str">
        <f>_xlfn.XLOOKUP(D493,products!$A$2:$A$49,products!$C$2:$C$49,,0)</f>
        <v>D</v>
      </c>
      <c r="N493" s="4">
        <f>_xlfn.XLOOKUP(D493,products!$A$2:$A$49,products!$D$2:$D$49,,0)</f>
        <v>0.2</v>
      </c>
      <c r="O493" s="6">
        <f>_xlfn.XLOOKUP(D493,products!$A$2:$A$49,products!$E$2:$E$49,,0)</f>
        <v>3.8849999999999998</v>
      </c>
      <c r="P493" s="6">
        <f>O493*E493</f>
        <v>23.31</v>
      </c>
    </row>
    <row r="494" spans="1:16" x14ac:dyDescent="0.2">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_xlfn.XLOOKUP(Order_table[[#This Row],[Customer ID]],customers!$A$2:$A$1001,customers!$I$2:$I$1001,,0)</f>
        <v>Yes</v>
      </c>
      <c r="I494" s="2" t="str">
        <f>_xlfn.XLOOKUP(C494,customers!$A$2:$A$1001,customers!$G$2:$G$1001,,0)</f>
        <v>United States</v>
      </c>
      <c r="J494" s="2" t="str">
        <f t="shared" si="14"/>
        <v>Excelsa</v>
      </c>
      <c r="K494" t="str">
        <f>_xlfn.XLOOKUP(D494,products!$A$2:$A$49,products!$B$2:$B$49,,0)</f>
        <v>Exc</v>
      </c>
      <c r="L494" t="str">
        <f t="shared" si="15"/>
        <v>Medium</v>
      </c>
      <c r="M494" t="str">
        <f>_xlfn.XLOOKUP(D494,products!$A$2:$A$49,products!$C$2:$C$49,,0)</f>
        <v>M</v>
      </c>
      <c r="N494" s="4">
        <f>_xlfn.XLOOKUP(D494,products!$A$2:$A$49,products!$D$2:$D$49,,0)</f>
        <v>0.2</v>
      </c>
      <c r="O494" s="6">
        <f>_xlfn.XLOOKUP(D494,products!$A$2:$A$49,products!$E$2:$E$49,,0)</f>
        <v>4.125</v>
      </c>
      <c r="P494" s="6">
        <f>O494*E494</f>
        <v>4.125</v>
      </c>
    </row>
    <row r="495" spans="1:16" x14ac:dyDescent="0.2">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_xlfn.XLOOKUP(Order_table[[#This Row],[Customer ID]],customers!$A$2:$A$1001,customers!$I$2:$I$1001,,0)</f>
        <v>No</v>
      </c>
      <c r="I495" s="2" t="str">
        <f>_xlfn.XLOOKUP(C495,customers!$A$2:$A$1001,customers!$G$2:$G$1001,,0)</f>
        <v>United Kingdom</v>
      </c>
      <c r="J495" s="2" t="str">
        <f t="shared" si="14"/>
        <v>Robusta</v>
      </c>
      <c r="K495" t="str">
        <f>_xlfn.XLOOKUP(D495,products!$A$2:$A$49,products!$B$2:$B$49,,0)</f>
        <v>Rob</v>
      </c>
      <c r="L495" t="str">
        <f t="shared" si="15"/>
        <v>Medium</v>
      </c>
      <c r="M495" t="str">
        <f>_xlfn.XLOOKUP(D495,products!$A$2:$A$49,products!$C$2:$C$49,,0)</f>
        <v>M</v>
      </c>
      <c r="N495" s="4">
        <f>_xlfn.XLOOKUP(D495,products!$A$2:$A$49,products!$D$2:$D$49,,0)</f>
        <v>0.5</v>
      </c>
      <c r="O495" s="6">
        <f>_xlfn.XLOOKUP(D495,products!$A$2:$A$49,products!$E$2:$E$49,,0)</f>
        <v>5.97</v>
      </c>
      <c r="P495" s="6">
        <f>O495*E495</f>
        <v>35.82</v>
      </c>
    </row>
    <row r="496" spans="1:16" x14ac:dyDescent="0.2">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_xlfn.XLOOKUP(Order_table[[#This Row],[Customer ID]],customers!$A$2:$A$1001,customers!$I$2:$I$1001,,0)</f>
        <v>No</v>
      </c>
      <c r="I496" s="2" t="str">
        <f>_xlfn.XLOOKUP(C496,customers!$A$2:$A$1001,customers!$G$2:$G$1001,,0)</f>
        <v>United States</v>
      </c>
      <c r="J496" s="2" t="str">
        <f t="shared" si="14"/>
        <v>Librica</v>
      </c>
      <c r="K496" t="str">
        <f>_xlfn.XLOOKUP(D496,products!$A$2:$A$49,products!$B$2:$B$49,,0)</f>
        <v>Lib</v>
      </c>
      <c r="L496" t="str">
        <f t="shared" si="15"/>
        <v>Large</v>
      </c>
      <c r="M496" t="str">
        <f>_xlfn.XLOOKUP(D496,products!$A$2:$A$49,products!$C$2:$C$49,,0)</f>
        <v>L</v>
      </c>
      <c r="N496" s="4">
        <f>_xlfn.XLOOKUP(D496,products!$A$2:$A$49,products!$D$2:$D$49,,0)</f>
        <v>1</v>
      </c>
      <c r="O496" s="6">
        <f>_xlfn.XLOOKUP(D496,products!$A$2:$A$49,products!$E$2:$E$49,,0)</f>
        <v>15.85</v>
      </c>
      <c r="P496" s="6">
        <f>O496*E496</f>
        <v>31.7</v>
      </c>
    </row>
    <row r="497" spans="1:16" x14ac:dyDescent="0.2">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_xlfn.XLOOKUP(Order_table[[#This Row],[Customer ID]],customers!$A$2:$A$1001,customers!$I$2:$I$1001,,0)</f>
        <v>Yes</v>
      </c>
      <c r="I497" s="2" t="str">
        <f>_xlfn.XLOOKUP(C497,customers!$A$2:$A$1001,customers!$G$2:$G$1001,,0)</f>
        <v>United States</v>
      </c>
      <c r="J497" s="2" t="str">
        <f t="shared" si="14"/>
        <v>Librica</v>
      </c>
      <c r="K497" t="str">
        <f>_xlfn.XLOOKUP(D497,products!$A$2:$A$49,products!$B$2:$B$49,,0)</f>
        <v>Lib</v>
      </c>
      <c r="L497" t="str">
        <f t="shared" si="15"/>
        <v>Large</v>
      </c>
      <c r="M497" t="str">
        <f>_xlfn.XLOOKUP(D497,products!$A$2:$A$49,products!$C$2:$C$49,,0)</f>
        <v>L</v>
      </c>
      <c r="N497" s="4">
        <f>_xlfn.XLOOKUP(D497,products!$A$2:$A$49,products!$D$2:$D$49,,0)</f>
        <v>1</v>
      </c>
      <c r="O497" s="6">
        <f>_xlfn.XLOOKUP(D497,products!$A$2:$A$49,products!$E$2:$E$49,,0)</f>
        <v>15.85</v>
      </c>
      <c r="P497" s="6">
        <f>O497*E497</f>
        <v>79.25</v>
      </c>
    </row>
    <row r="498" spans="1:16" x14ac:dyDescent="0.2">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_xlfn.XLOOKUP(Order_table[[#This Row],[Customer ID]],customers!$A$2:$A$1001,customers!$I$2:$I$1001,,0)</f>
        <v>No</v>
      </c>
      <c r="I498" s="2" t="str">
        <f>_xlfn.XLOOKUP(C498,customers!$A$2:$A$1001,customers!$G$2:$G$1001,,0)</f>
        <v>United States</v>
      </c>
      <c r="J498" s="2" t="str">
        <f t="shared" si="14"/>
        <v>Excelsa</v>
      </c>
      <c r="K498" t="str">
        <f>_xlfn.XLOOKUP(D498,products!$A$2:$A$49,products!$B$2:$B$49,,0)</f>
        <v>Exc</v>
      </c>
      <c r="L498" t="str">
        <f t="shared" si="15"/>
        <v>Dark</v>
      </c>
      <c r="M498" t="str">
        <f>_xlfn.XLOOKUP(D498,products!$A$2:$A$49,products!$C$2:$C$49,,0)</f>
        <v>D</v>
      </c>
      <c r="N498" s="4">
        <f>_xlfn.XLOOKUP(D498,products!$A$2:$A$49,products!$D$2:$D$49,,0)</f>
        <v>0.2</v>
      </c>
      <c r="O498" s="6">
        <f>_xlfn.XLOOKUP(D498,products!$A$2:$A$49,products!$E$2:$E$49,,0)</f>
        <v>3.645</v>
      </c>
      <c r="P498" s="6">
        <f>O498*E498</f>
        <v>10.935</v>
      </c>
    </row>
    <row r="499" spans="1:16" x14ac:dyDescent="0.2">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_xlfn.XLOOKUP(Order_table[[#This Row],[Customer ID]],customers!$A$2:$A$1001,customers!$I$2:$I$1001,,0)</f>
        <v>No</v>
      </c>
      <c r="I499" s="2" t="str">
        <f>_xlfn.XLOOKUP(C499,customers!$A$2:$A$1001,customers!$G$2:$G$1001,,0)</f>
        <v>Ireland</v>
      </c>
      <c r="J499" s="2" t="str">
        <f t="shared" si="14"/>
        <v>Arabica</v>
      </c>
      <c r="K499" t="str">
        <f>_xlfn.XLOOKUP(D499,products!$A$2:$A$49,products!$B$2:$B$49,,0)</f>
        <v>Ara</v>
      </c>
      <c r="L499" t="str">
        <f t="shared" si="15"/>
        <v>Dark</v>
      </c>
      <c r="M499" t="str">
        <f>_xlfn.XLOOKUP(D499,products!$A$2:$A$49,products!$C$2:$C$49,,0)</f>
        <v>D</v>
      </c>
      <c r="N499" s="4">
        <f>_xlfn.XLOOKUP(D499,products!$A$2:$A$49,products!$D$2:$D$49,,0)</f>
        <v>1</v>
      </c>
      <c r="O499" s="6">
        <f>_xlfn.XLOOKUP(D499,products!$A$2:$A$49,products!$E$2:$E$49,,0)</f>
        <v>9.9499999999999993</v>
      </c>
      <c r="P499" s="6">
        <f>O499*E499</f>
        <v>39.799999999999997</v>
      </c>
    </row>
    <row r="500" spans="1:16" x14ac:dyDescent="0.2">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_xlfn.XLOOKUP(Order_table[[#This Row],[Customer ID]],customers!$A$2:$A$1001,customers!$I$2:$I$1001,,0)</f>
        <v>Yes</v>
      </c>
      <c r="I500" s="2" t="str">
        <f>_xlfn.XLOOKUP(C500,customers!$A$2:$A$1001,customers!$G$2:$G$1001,,0)</f>
        <v>Ireland</v>
      </c>
      <c r="J500" s="2" t="str">
        <f t="shared" si="14"/>
        <v>Robusta</v>
      </c>
      <c r="K500" t="str">
        <f>_xlfn.XLOOKUP(D500,products!$A$2:$A$49,products!$B$2:$B$49,,0)</f>
        <v>Rob</v>
      </c>
      <c r="L500" t="str">
        <f t="shared" si="15"/>
        <v>Medium</v>
      </c>
      <c r="M500" t="str">
        <f>_xlfn.XLOOKUP(D500,products!$A$2:$A$49,products!$C$2:$C$49,,0)</f>
        <v>M</v>
      </c>
      <c r="N500" s="4">
        <f>_xlfn.XLOOKUP(D500,products!$A$2:$A$49,products!$D$2:$D$49,,0)</f>
        <v>1</v>
      </c>
      <c r="O500" s="6">
        <f>_xlfn.XLOOKUP(D500,products!$A$2:$A$49,products!$E$2:$E$49,,0)</f>
        <v>9.9499999999999993</v>
      </c>
      <c r="P500" s="6">
        <f>O500*E500</f>
        <v>49.75</v>
      </c>
    </row>
    <row r="501" spans="1:16" x14ac:dyDescent="0.2">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_xlfn.XLOOKUP(Order_table[[#This Row],[Customer ID]],customers!$A$2:$A$1001,customers!$I$2:$I$1001,,0)</f>
        <v>Yes</v>
      </c>
      <c r="I501" s="2" t="str">
        <f>_xlfn.XLOOKUP(C501,customers!$A$2:$A$1001,customers!$G$2:$G$1001,,0)</f>
        <v>Ireland</v>
      </c>
      <c r="J501" s="2" t="str">
        <f t="shared" si="14"/>
        <v>Robusta</v>
      </c>
      <c r="K501" t="str">
        <f>_xlfn.XLOOKUP(D501,products!$A$2:$A$49,products!$B$2:$B$49,,0)</f>
        <v>Rob</v>
      </c>
      <c r="L501" t="str">
        <f t="shared" si="15"/>
        <v>Dark</v>
      </c>
      <c r="M501" t="str">
        <f>_xlfn.XLOOKUP(D501,products!$A$2:$A$49,products!$C$2:$C$49,,0)</f>
        <v>D</v>
      </c>
      <c r="N501" s="4">
        <f>_xlfn.XLOOKUP(D501,products!$A$2:$A$49,products!$D$2:$D$49,,0)</f>
        <v>0.2</v>
      </c>
      <c r="O501" s="6">
        <f>_xlfn.XLOOKUP(D501,products!$A$2:$A$49,products!$E$2:$E$49,,0)</f>
        <v>2.6849999999999996</v>
      </c>
      <c r="P501" s="6">
        <f>O501*E501</f>
        <v>8.0549999999999997</v>
      </c>
    </row>
    <row r="502" spans="1:16" x14ac:dyDescent="0.2">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_xlfn.XLOOKUP(Order_table[[#This Row],[Customer ID]],customers!$A$2:$A$1001,customers!$I$2:$I$1001,,0)</f>
        <v>No</v>
      </c>
      <c r="I502" s="2" t="str">
        <f>_xlfn.XLOOKUP(C502,customers!$A$2:$A$1001,customers!$G$2:$G$1001,,0)</f>
        <v>United States</v>
      </c>
      <c r="J502" s="2" t="str">
        <f t="shared" si="14"/>
        <v>Robusta</v>
      </c>
      <c r="K502" t="str">
        <f>_xlfn.XLOOKUP(D502,products!$A$2:$A$49,products!$B$2:$B$49,,0)</f>
        <v>Rob</v>
      </c>
      <c r="L502" t="str">
        <f t="shared" si="15"/>
        <v>Large</v>
      </c>
      <c r="M502" t="str">
        <f>_xlfn.XLOOKUP(D502,products!$A$2:$A$49,products!$C$2:$C$49,,0)</f>
        <v>L</v>
      </c>
      <c r="N502" s="4">
        <f>_xlfn.XLOOKUP(D502,products!$A$2:$A$49,products!$D$2:$D$49,,0)</f>
        <v>1</v>
      </c>
      <c r="O502" s="6">
        <f>_xlfn.XLOOKUP(D502,products!$A$2:$A$49,products!$E$2:$E$49,,0)</f>
        <v>11.95</v>
      </c>
      <c r="P502" s="6">
        <f>O502*E502</f>
        <v>47.8</v>
      </c>
    </row>
    <row r="503" spans="1:16" x14ac:dyDescent="0.2">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_xlfn.XLOOKUP(Order_table[[#This Row],[Customer ID]],customers!$A$2:$A$1001,customers!$I$2:$I$1001,,0)</f>
        <v>No</v>
      </c>
      <c r="I503" s="2" t="str">
        <f>_xlfn.XLOOKUP(C503,customers!$A$2:$A$1001,customers!$G$2:$G$1001,,0)</f>
        <v>United Kingdom</v>
      </c>
      <c r="J503" s="2" t="str">
        <f t="shared" si="14"/>
        <v>Robusta</v>
      </c>
      <c r="K503" t="str">
        <f>_xlfn.XLOOKUP(D503,products!$A$2:$A$49,products!$B$2:$B$49,,0)</f>
        <v>Rob</v>
      </c>
      <c r="L503" t="str">
        <f t="shared" si="15"/>
        <v>Medium</v>
      </c>
      <c r="M503" t="str">
        <f>_xlfn.XLOOKUP(D503,products!$A$2:$A$49,products!$C$2:$C$49,,0)</f>
        <v>M</v>
      </c>
      <c r="N503" s="4">
        <f>_xlfn.XLOOKUP(D503,products!$A$2:$A$49,products!$D$2:$D$49,,0)</f>
        <v>0.2</v>
      </c>
      <c r="O503" s="6">
        <f>_xlfn.XLOOKUP(D503,products!$A$2:$A$49,products!$E$2:$E$49,,0)</f>
        <v>2.9849999999999999</v>
      </c>
      <c r="P503" s="6">
        <f>O503*E503</f>
        <v>11.94</v>
      </c>
    </row>
    <row r="504" spans="1:16" x14ac:dyDescent="0.2">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_xlfn.XLOOKUP(Order_table[[#This Row],[Customer ID]],customers!$A$2:$A$1001,customers!$I$2:$I$1001,,0)</f>
        <v>No</v>
      </c>
      <c r="I504" s="2" t="str">
        <f>_xlfn.XLOOKUP(C504,customers!$A$2:$A$1001,customers!$G$2:$G$1001,,0)</f>
        <v>United Kingdom</v>
      </c>
      <c r="J504" s="2" t="str">
        <f t="shared" si="14"/>
        <v>Excelsa</v>
      </c>
      <c r="K504" t="str">
        <f>_xlfn.XLOOKUP(D504,products!$A$2:$A$49,products!$B$2:$B$49,,0)</f>
        <v>Exc</v>
      </c>
      <c r="L504" t="str">
        <f t="shared" si="15"/>
        <v>Medium</v>
      </c>
      <c r="M504" t="str">
        <f>_xlfn.XLOOKUP(D504,products!$A$2:$A$49,products!$C$2:$C$49,,0)</f>
        <v>M</v>
      </c>
      <c r="N504" s="4">
        <f>_xlfn.XLOOKUP(D504,products!$A$2:$A$49,products!$D$2:$D$49,,0)</f>
        <v>0.2</v>
      </c>
      <c r="O504" s="6">
        <f>_xlfn.XLOOKUP(D504,products!$A$2:$A$49,products!$E$2:$E$49,,0)</f>
        <v>4.125</v>
      </c>
      <c r="P504" s="6">
        <f>O504*E504</f>
        <v>16.5</v>
      </c>
    </row>
    <row r="505" spans="1:16" x14ac:dyDescent="0.2">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_xlfn.XLOOKUP(Order_table[[#This Row],[Customer ID]],customers!$A$2:$A$1001,customers!$I$2:$I$1001,,0)</f>
        <v>No</v>
      </c>
      <c r="I505" s="2" t="str">
        <f>_xlfn.XLOOKUP(C505,customers!$A$2:$A$1001,customers!$G$2:$G$1001,,0)</f>
        <v>United Kingdom</v>
      </c>
      <c r="J505" s="2" t="str">
        <f t="shared" si="14"/>
        <v>Librica</v>
      </c>
      <c r="K505" t="str">
        <f>_xlfn.XLOOKUP(D505,products!$A$2:$A$49,products!$B$2:$B$49,,0)</f>
        <v>Lib</v>
      </c>
      <c r="L505" t="str">
        <f t="shared" si="15"/>
        <v>Dark</v>
      </c>
      <c r="M505" t="str">
        <f>_xlfn.XLOOKUP(D505,products!$A$2:$A$49,products!$C$2:$C$49,,0)</f>
        <v>D</v>
      </c>
      <c r="N505" s="4">
        <f>_xlfn.XLOOKUP(D505,products!$A$2:$A$49,products!$D$2:$D$49,,0)</f>
        <v>1</v>
      </c>
      <c r="O505" s="6">
        <f>_xlfn.XLOOKUP(D505,products!$A$2:$A$49,products!$E$2:$E$49,,0)</f>
        <v>12.95</v>
      </c>
      <c r="P505" s="6">
        <f>O505*E505</f>
        <v>51.8</v>
      </c>
    </row>
    <row r="506" spans="1:16" x14ac:dyDescent="0.2">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_xlfn.XLOOKUP(Order_table[[#This Row],[Customer ID]],customers!$A$2:$A$1001,customers!$I$2:$I$1001,,0)</f>
        <v>No</v>
      </c>
      <c r="I506" s="2" t="str">
        <f>_xlfn.XLOOKUP(C506,customers!$A$2:$A$1001,customers!$G$2:$G$1001,,0)</f>
        <v>United Kingdom</v>
      </c>
      <c r="J506" s="2" t="str">
        <f t="shared" si="14"/>
        <v>Librica</v>
      </c>
      <c r="K506" t="str">
        <f>_xlfn.XLOOKUP(D506,products!$A$2:$A$49,products!$B$2:$B$49,,0)</f>
        <v>Lib</v>
      </c>
      <c r="L506" t="str">
        <f t="shared" si="15"/>
        <v>Large</v>
      </c>
      <c r="M506" t="str">
        <f>_xlfn.XLOOKUP(D506,products!$A$2:$A$49,products!$C$2:$C$49,,0)</f>
        <v>L</v>
      </c>
      <c r="N506" s="4">
        <f>_xlfn.XLOOKUP(D506,products!$A$2:$A$49,products!$D$2:$D$49,,0)</f>
        <v>0.2</v>
      </c>
      <c r="O506" s="6">
        <f>_xlfn.XLOOKUP(D506,products!$A$2:$A$49,products!$E$2:$E$49,,0)</f>
        <v>4.7549999999999999</v>
      </c>
      <c r="P506" s="6">
        <f>O506*E506</f>
        <v>14.265000000000001</v>
      </c>
    </row>
    <row r="507" spans="1:16" x14ac:dyDescent="0.2">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_xlfn.XLOOKUP(Order_table[[#This Row],[Customer ID]],customers!$A$2:$A$1001,customers!$I$2:$I$1001,,0)</f>
        <v>No</v>
      </c>
      <c r="I507" s="2" t="str">
        <f>_xlfn.XLOOKUP(C507,customers!$A$2:$A$1001,customers!$G$2:$G$1001,,0)</f>
        <v>United States</v>
      </c>
      <c r="J507" s="2" t="str">
        <f t="shared" si="14"/>
        <v>Librica</v>
      </c>
      <c r="K507" t="str">
        <f>_xlfn.XLOOKUP(D507,products!$A$2:$A$49,products!$B$2:$B$49,,0)</f>
        <v>Lib</v>
      </c>
      <c r="L507" t="str">
        <f t="shared" si="15"/>
        <v>Medium</v>
      </c>
      <c r="M507" t="str">
        <f>_xlfn.XLOOKUP(D507,products!$A$2:$A$49,products!$C$2:$C$49,,0)</f>
        <v>M</v>
      </c>
      <c r="N507" s="4">
        <f>_xlfn.XLOOKUP(D507,products!$A$2:$A$49,products!$D$2:$D$49,,0)</f>
        <v>0.2</v>
      </c>
      <c r="O507" s="6">
        <f>_xlfn.XLOOKUP(D507,products!$A$2:$A$49,products!$E$2:$E$49,,0)</f>
        <v>4.3650000000000002</v>
      </c>
      <c r="P507" s="6">
        <f>O507*E507</f>
        <v>26.19</v>
      </c>
    </row>
    <row r="508" spans="1:16" x14ac:dyDescent="0.2">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_xlfn.XLOOKUP(Order_table[[#This Row],[Customer ID]],customers!$A$2:$A$1001,customers!$I$2:$I$1001,,0)</f>
        <v>Yes</v>
      </c>
      <c r="I508" s="2" t="str">
        <f>_xlfn.XLOOKUP(C508,customers!$A$2:$A$1001,customers!$G$2:$G$1001,,0)</f>
        <v>United States</v>
      </c>
      <c r="J508" s="2" t="str">
        <f t="shared" si="14"/>
        <v>Arabica</v>
      </c>
      <c r="K508" t="str">
        <f>_xlfn.XLOOKUP(D508,products!$A$2:$A$49,products!$B$2:$B$49,,0)</f>
        <v>Ara</v>
      </c>
      <c r="L508" t="str">
        <f t="shared" si="15"/>
        <v>Large</v>
      </c>
      <c r="M508" t="str">
        <f>_xlfn.XLOOKUP(D508,products!$A$2:$A$49,products!$C$2:$C$49,,0)</f>
        <v>L</v>
      </c>
      <c r="N508" s="4">
        <f>_xlfn.XLOOKUP(D508,products!$A$2:$A$49,products!$D$2:$D$49,,0)</f>
        <v>1</v>
      </c>
      <c r="O508" s="6">
        <f>_xlfn.XLOOKUP(D508,products!$A$2:$A$49,products!$E$2:$E$49,,0)</f>
        <v>12.95</v>
      </c>
      <c r="P508" s="6">
        <f>O508*E508</f>
        <v>25.9</v>
      </c>
    </row>
    <row r="509" spans="1:16" x14ac:dyDescent="0.2">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_xlfn.XLOOKUP(Order_table[[#This Row],[Customer ID]],customers!$A$2:$A$1001,customers!$I$2:$I$1001,,0)</f>
        <v>Yes</v>
      </c>
      <c r="I509" s="2" t="str">
        <f>_xlfn.XLOOKUP(C509,customers!$A$2:$A$1001,customers!$G$2:$G$1001,,0)</f>
        <v>United States</v>
      </c>
      <c r="J509" s="2" t="str">
        <f t="shared" si="14"/>
        <v>Arabica</v>
      </c>
      <c r="K509" t="str">
        <f>_xlfn.XLOOKUP(D509,products!$A$2:$A$49,products!$B$2:$B$49,,0)</f>
        <v>Ara</v>
      </c>
      <c r="L509" t="str">
        <f t="shared" si="15"/>
        <v>Large</v>
      </c>
      <c r="M509" t="str">
        <f>_xlfn.XLOOKUP(D509,products!$A$2:$A$49,products!$C$2:$C$49,,0)</f>
        <v>L</v>
      </c>
      <c r="N509" s="4">
        <f>_xlfn.XLOOKUP(D509,products!$A$2:$A$49,products!$D$2:$D$49,,0)</f>
        <v>2.5</v>
      </c>
      <c r="O509" s="6">
        <f>_xlfn.XLOOKUP(D509,products!$A$2:$A$49,products!$E$2:$E$49,,0)</f>
        <v>29.784999999999997</v>
      </c>
      <c r="P509" s="6">
        <f>O509*E509</f>
        <v>89.35499999999999</v>
      </c>
    </row>
    <row r="510" spans="1:16" x14ac:dyDescent="0.2">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_xlfn.XLOOKUP(Order_table[[#This Row],[Customer ID]],customers!$A$2:$A$1001,customers!$I$2:$I$1001,,0)</f>
        <v>No</v>
      </c>
      <c r="I510" s="2" t="str">
        <f>_xlfn.XLOOKUP(C510,customers!$A$2:$A$1001,customers!$G$2:$G$1001,,0)</f>
        <v>Ireland</v>
      </c>
      <c r="J510" s="2" t="str">
        <f t="shared" si="14"/>
        <v>Librica</v>
      </c>
      <c r="K510" t="str">
        <f>_xlfn.XLOOKUP(D510,products!$A$2:$A$49,products!$B$2:$B$49,,0)</f>
        <v>Lib</v>
      </c>
      <c r="L510" t="str">
        <f t="shared" si="15"/>
        <v>Dark</v>
      </c>
      <c r="M510" t="str">
        <f>_xlfn.XLOOKUP(D510,products!$A$2:$A$49,products!$C$2:$C$49,,0)</f>
        <v>D</v>
      </c>
      <c r="N510" s="4">
        <f>_xlfn.XLOOKUP(D510,products!$A$2:$A$49,products!$D$2:$D$49,,0)</f>
        <v>0.5</v>
      </c>
      <c r="O510" s="6">
        <f>_xlfn.XLOOKUP(D510,products!$A$2:$A$49,products!$E$2:$E$49,,0)</f>
        <v>7.77</v>
      </c>
      <c r="P510" s="6">
        <f>O510*E510</f>
        <v>46.62</v>
      </c>
    </row>
    <row r="511" spans="1:16" x14ac:dyDescent="0.2">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_xlfn.XLOOKUP(Order_table[[#This Row],[Customer ID]],customers!$A$2:$A$1001,customers!$I$2:$I$1001,,0)</f>
        <v>Yes</v>
      </c>
      <c r="I511" s="2" t="str">
        <f>_xlfn.XLOOKUP(C511,customers!$A$2:$A$1001,customers!$G$2:$G$1001,,0)</f>
        <v>Ireland</v>
      </c>
      <c r="J511" s="2" t="str">
        <f t="shared" si="14"/>
        <v>Arabica</v>
      </c>
      <c r="K511" t="str">
        <f>_xlfn.XLOOKUP(D511,products!$A$2:$A$49,products!$B$2:$B$49,,0)</f>
        <v>Ara</v>
      </c>
      <c r="L511" t="str">
        <f t="shared" si="15"/>
        <v>Dark</v>
      </c>
      <c r="M511" t="str">
        <f>_xlfn.XLOOKUP(D511,products!$A$2:$A$49,products!$C$2:$C$49,,0)</f>
        <v>D</v>
      </c>
      <c r="N511" s="4">
        <f>_xlfn.XLOOKUP(D511,products!$A$2:$A$49,products!$D$2:$D$49,,0)</f>
        <v>1</v>
      </c>
      <c r="O511" s="6">
        <f>_xlfn.XLOOKUP(D511,products!$A$2:$A$49,products!$E$2:$E$49,,0)</f>
        <v>9.9499999999999993</v>
      </c>
      <c r="P511" s="6">
        <f>O511*E511</f>
        <v>29.849999999999998</v>
      </c>
    </row>
    <row r="512" spans="1:16" x14ac:dyDescent="0.2">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_xlfn.XLOOKUP(Order_table[[#This Row],[Customer ID]],customers!$A$2:$A$1001,customers!$I$2:$I$1001,,0)</f>
        <v>Yes</v>
      </c>
      <c r="I512" s="2" t="str">
        <f>_xlfn.XLOOKUP(C512,customers!$A$2:$A$1001,customers!$G$2:$G$1001,,0)</f>
        <v>Ireland</v>
      </c>
      <c r="J512" s="2" t="str">
        <f t="shared" si="14"/>
        <v>Robusta</v>
      </c>
      <c r="K512" t="str">
        <f>_xlfn.XLOOKUP(D512,products!$A$2:$A$49,products!$B$2:$B$49,,0)</f>
        <v>Rob</v>
      </c>
      <c r="L512" t="str">
        <f t="shared" si="15"/>
        <v>Large</v>
      </c>
      <c r="M512" t="str">
        <f>_xlfn.XLOOKUP(D512,products!$A$2:$A$49,products!$C$2:$C$49,,0)</f>
        <v>L</v>
      </c>
      <c r="N512" s="4">
        <f>_xlfn.XLOOKUP(D512,products!$A$2:$A$49,products!$D$2:$D$49,,0)</f>
        <v>0.2</v>
      </c>
      <c r="O512" s="6">
        <f>_xlfn.XLOOKUP(D512,products!$A$2:$A$49,products!$E$2:$E$49,,0)</f>
        <v>3.5849999999999995</v>
      </c>
      <c r="P512" s="6">
        <f>O512*E512</f>
        <v>10.754999999999999</v>
      </c>
    </row>
    <row r="513" spans="1:16" x14ac:dyDescent="0.2">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_xlfn.XLOOKUP(Order_table[[#This Row],[Customer ID]],customers!$A$2:$A$1001,customers!$I$2:$I$1001,,0)</f>
        <v>Yes</v>
      </c>
      <c r="I513" s="2" t="str">
        <f>_xlfn.XLOOKUP(C513,customers!$A$2:$A$1001,customers!$G$2:$G$1001,,0)</f>
        <v>United States</v>
      </c>
      <c r="J513" s="2" t="str">
        <f t="shared" si="14"/>
        <v>Arabica</v>
      </c>
      <c r="K513" t="str">
        <f>_xlfn.XLOOKUP(D513,products!$A$2:$A$49,products!$B$2:$B$49,,0)</f>
        <v>Ara</v>
      </c>
      <c r="L513" t="str">
        <f t="shared" si="15"/>
        <v>Medium</v>
      </c>
      <c r="M513" t="str">
        <f>_xlfn.XLOOKUP(D513,products!$A$2:$A$49,products!$C$2:$C$49,,0)</f>
        <v>M</v>
      </c>
      <c r="N513" s="4">
        <f>_xlfn.XLOOKUP(D513,products!$A$2:$A$49,products!$D$2:$D$49,,0)</f>
        <v>0.2</v>
      </c>
      <c r="O513" s="6">
        <f>_xlfn.XLOOKUP(D513,products!$A$2:$A$49,products!$E$2:$E$49,,0)</f>
        <v>3.375</v>
      </c>
      <c r="P513" s="6">
        <f>O513*E513</f>
        <v>13.5</v>
      </c>
    </row>
    <row r="514" spans="1:16" x14ac:dyDescent="0.2">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_xlfn.XLOOKUP(Order_table[[#This Row],[Customer ID]],customers!$A$2:$A$1001,customers!$I$2:$I$1001,,0)</f>
        <v>No</v>
      </c>
      <c r="I514" s="2" t="str">
        <f>_xlfn.XLOOKUP(C514,customers!$A$2:$A$1001,customers!$G$2:$G$1001,,0)</f>
        <v>United States</v>
      </c>
      <c r="J514" s="2" t="str">
        <f t="shared" si="14"/>
        <v>Librica</v>
      </c>
      <c r="K514" t="str">
        <f>_xlfn.XLOOKUP(D514,products!$A$2:$A$49,products!$B$2:$B$49,,0)</f>
        <v>Lib</v>
      </c>
      <c r="L514" t="str">
        <f t="shared" si="15"/>
        <v>Large</v>
      </c>
      <c r="M514" t="str">
        <f>_xlfn.XLOOKUP(D514,products!$A$2:$A$49,products!$C$2:$C$49,,0)</f>
        <v>L</v>
      </c>
      <c r="N514" s="4">
        <f>_xlfn.XLOOKUP(D514,products!$A$2:$A$49,products!$D$2:$D$49,,0)</f>
        <v>1</v>
      </c>
      <c r="O514" s="6">
        <f>_xlfn.XLOOKUP(D514,products!$A$2:$A$49,products!$E$2:$E$49,,0)</f>
        <v>15.85</v>
      </c>
      <c r="P514" s="6">
        <f>O514*E514</f>
        <v>47.55</v>
      </c>
    </row>
    <row r="515" spans="1:16" x14ac:dyDescent="0.2">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_xlfn.XLOOKUP(Order_table[[#This Row],[Customer ID]],customers!$A$2:$A$1001,customers!$I$2:$I$1001,,0)</f>
        <v>No</v>
      </c>
      <c r="I515" s="2" t="str">
        <f>_xlfn.XLOOKUP(C515,customers!$A$2:$A$1001,customers!$G$2:$G$1001,,0)</f>
        <v>United States</v>
      </c>
      <c r="J515" s="2" t="str">
        <f t="shared" ref="J515:J578" si="16">IF(K515="Rob","Robusta",IF(K515="Lib","Librica",IF(K515="Exc","Excelsa",IF(K515="Ara","Arabica",""))))</f>
        <v>Librica</v>
      </c>
      <c r="K515" t="str">
        <f>_xlfn.XLOOKUP(D515,products!$A$2:$A$49,products!$B$2:$B$49,,0)</f>
        <v>Lib</v>
      </c>
      <c r="L515" t="str">
        <f t="shared" ref="L515:L578" si="17">IF(M515="M","Medium",IF(M515="L","Large",IF(M515="D","Dark","")))</f>
        <v>Large</v>
      </c>
      <c r="M515" t="str">
        <f>_xlfn.XLOOKUP(D515,products!$A$2:$A$49,products!$C$2:$C$49,,0)</f>
        <v>L</v>
      </c>
      <c r="N515" s="4">
        <f>_xlfn.XLOOKUP(D515,products!$A$2:$A$49,products!$D$2:$D$49,,0)</f>
        <v>1</v>
      </c>
      <c r="O515" s="6">
        <f>_xlfn.XLOOKUP(D515,products!$A$2:$A$49,products!$E$2:$E$49,,0)</f>
        <v>15.85</v>
      </c>
      <c r="P515" s="6">
        <f>O515*E515</f>
        <v>79.25</v>
      </c>
    </row>
    <row r="516" spans="1:16" x14ac:dyDescent="0.2">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_xlfn.XLOOKUP(Order_table[[#This Row],[Customer ID]],customers!$A$2:$A$1001,customers!$I$2:$I$1001,,0)</f>
        <v>Yes</v>
      </c>
      <c r="I516" s="2" t="str">
        <f>_xlfn.XLOOKUP(C516,customers!$A$2:$A$1001,customers!$G$2:$G$1001,,0)</f>
        <v>United States</v>
      </c>
      <c r="J516" s="2" t="str">
        <f t="shared" si="16"/>
        <v>Librica</v>
      </c>
      <c r="K516" t="str">
        <f>_xlfn.XLOOKUP(D516,products!$A$2:$A$49,products!$B$2:$B$49,,0)</f>
        <v>Lib</v>
      </c>
      <c r="L516" t="str">
        <f t="shared" si="17"/>
        <v>Medium</v>
      </c>
      <c r="M516" t="str">
        <f>_xlfn.XLOOKUP(D516,products!$A$2:$A$49,products!$C$2:$C$49,,0)</f>
        <v>M</v>
      </c>
      <c r="N516" s="4">
        <f>_xlfn.XLOOKUP(D516,products!$A$2:$A$49,products!$D$2:$D$49,,0)</f>
        <v>0.2</v>
      </c>
      <c r="O516" s="6">
        <f>_xlfn.XLOOKUP(D516,products!$A$2:$A$49,products!$E$2:$E$49,,0)</f>
        <v>4.3650000000000002</v>
      </c>
      <c r="P516" s="6">
        <f>O516*E516</f>
        <v>26.19</v>
      </c>
    </row>
    <row r="517" spans="1:16" x14ac:dyDescent="0.2">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_xlfn.XLOOKUP(Order_table[[#This Row],[Customer ID]],customers!$A$2:$A$1001,customers!$I$2:$I$1001,,0)</f>
        <v>No</v>
      </c>
      <c r="I517" s="2" t="str">
        <f>_xlfn.XLOOKUP(C517,customers!$A$2:$A$1001,customers!$G$2:$G$1001,,0)</f>
        <v>United States</v>
      </c>
      <c r="J517" s="2" t="str">
        <f t="shared" si="16"/>
        <v>Robusta</v>
      </c>
      <c r="K517" t="str">
        <f>_xlfn.XLOOKUP(D517,products!$A$2:$A$49,products!$B$2:$B$49,,0)</f>
        <v>Rob</v>
      </c>
      <c r="L517" t="str">
        <f t="shared" si="17"/>
        <v>Large</v>
      </c>
      <c r="M517" t="str">
        <f>_xlfn.XLOOKUP(D517,products!$A$2:$A$49,products!$C$2:$C$49,,0)</f>
        <v>L</v>
      </c>
      <c r="N517" s="4">
        <f>_xlfn.XLOOKUP(D517,products!$A$2:$A$49,products!$D$2:$D$49,,0)</f>
        <v>0.5</v>
      </c>
      <c r="O517" s="6">
        <f>_xlfn.XLOOKUP(D517,products!$A$2:$A$49,products!$E$2:$E$49,,0)</f>
        <v>7.169999999999999</v>
      </c>
      <c r="P517" s="6">
        <f>O517*E517</f>
        <v>21.509999999999998</v>
      </c>
    </row>
    <row r="518" spans="1:16" x14ac:dyDescent="0.2">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_xlfn.XLOOKUP(Order_table[[#This Row],[Customer ID]],customers!$A$2:$A$1001,customers!$I$2:$I$1001,,0)</f>
        <v>Yes</v>
      </c>
      <c r="I518" s="2" t="str">
        <f>_xlfn.XLOOKUP(C518,customers!$A$2:$A$1001,customers!$G$2:$G$1001,,0)</f>
        <v>United States</v>
      </c>
      <c r="J518" s="2" t="str">
        <f t="shared" si="16"/>
        <v>Robusta</v>
      </c>
      <c r="K518" t="str">
        <f>_xlfn.XLOOKUP(D518,products!$A$2:$A$49,products!$B$2:$B$49,,0)</f>
        <v>Rob</v>
      </c>
      <c r="L518" t="str">
        <f t="shared" si="17"/>
        <v>Dark</v>
      </c>
      <c r="M518" t="str">
        <f>_xlfn.XLOOKUP(D518,products!$A$2:$A$49,products!$C$2:$C$49,,0)</f>
        <v>D</v>
      </c>
      <c r="N518" s="4">
        <f>_xlfn.XLOOKUP(D518,products!$A$2:$A$49,products!$D$2:$D$49,,0)</f>
        <v>2.5</v>
      </c>
      <c r="O518" s="6">
        <f>_xlfn.XLOOKUP(D518,products!$A$2:$A$49,products!$E$2:$E$49,,0)</f>
        <v>20.584999999999997</v>
      </c>
      <c r="P518" s="6">
        <f>O518*E518</f>
        <v>102.92499999999998</v>
      </c>
    </row>
    <row r="519" spans="1:16" x14ac:dyDescent="0.2">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_xlfn.XLOOKUP(Order_table[[#This Row],[Customer ID]],customers!$A$2:$A$1001,customers!$I$2:$I$1001,,0)</f>
        <v>No</v>
      </c>
      <c r="I519" s="2" t="str">
        <f>_xlfn.XLOOKUP(C519,customers!$A$2:$A$1001,customers!$G$2:$G$1001,,0)</f>
        <v>United States</v>
      </c>
      <c r="J519" s="2" t="str">
        <f t="shared" si="16"/>
        <v>Librica</v>
      </c>
      <c r="K519" t="str">
        <f>_xlfn.XLOOKUP(D519,products!$A$2:$A$49,products!$B$2:$B$49,,0)</f>
        <v>Lib</v>
      </c>
      <c r="L519" t="str">
        <f t="shared" si="17"/>
        <v>Dark</v>
      </c>
      <c r="M519" t="str">
        <f>_xlfn.XLOOKUP(D519,products!$A$2:$A$49,products!$C$2:$C$49,,0)</f>
        <v>D</v>
      </c>
      <c r="N519" s="4">
        <f>_xlfn.XLOOKUP(D519,products!$A$2:$A$49,products!$D$2:$D$49,,0)</f>
        <v>0.2</v>
      </c>
      <c r="O519" s="6">
        <f>_xlfn.XLOOKUP(D519,products!$A$2:$A$49,products!$E$2:$E$49,,0)</f>
        <v>3.8849999999999998</v>
      </c>
      <c r="P519" s="6">
        <f>O519*E519</f>
        <v>7.77</v>
      </c>
    </row>
    <row r="520" spans="1:16" x14ac:dyDescent="0.2">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_xlfn.XLOOKUP(Order_table[[#This Row],[Customer ID]],customers!$A$2:$A$1001,customers!$I$2:$I$1001,,0)</f>
        <v>No</v>
      </c>
      <c r="I520" s="2" t="str">
        <f>_xlfn.XLOOKUP(C520,customers!$A$2:$A$1001,customers!$G$2:$G$1001,,0)</f>
        <v>United States</v>
      </c>
      <c r="J520" s="2" t="str">
        <f t="shared" si="16"/>
        <v>Excelsa</v>
      </c>
      <c r="K520" t="str">
        <f>_xlfn.XLOOKUP(D520,products!$A$2:$A$49,products!$B$2:$B$49,,0)</f>
        <v>Exc</v>
      </c>
      <c r="L520" t="str">
        <f t="shared" si="17"/>
        <v>Dark</v>
      </c>
      <c r="M520" t="str">
        <f>_xlfn.XLOOKUP(D520,products!$A$2:$A$49,products!$C$2:$C$49,,0)</f>
        <v>D</v>
      </c>
      <c r="N520" s="4">
        <f>_xlfn.XLOOKUP(D520,products!$A$2:$A$49,products!$D$2:$D$49,,0)</f>
        <v>2.5</v>
      </c>
      <c r="O520" s="6">
        <f>_xlfn.XLOOKUP(D520,products!$A$2:$A$49,products!$E$2:$E$49,,0)</f>
        <v>27.945</v>
      </c>
      <c r="P520" s="6">
        <f>O520*E520</f>
        <v>139.72499999999999</v>
      </c>
    </row>
    <row r="521" spans="1:16" x14ac:dyDescent="0.2">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_xlfn.XLOOKUP(Order_table[[#This Row],[Customer ID]],customers!$A$2:$A$1001,customers!$I$2:$I$1001,,0)</f>
        <v>Yes</v>
      </c>
      <c r="I521" s="2" t="str">
        <f>_xlfn.XLOOKUP(C521,customers!$A$2:$A$1001,customers!$G$2:$G$1001,,0)</f>
        <v>Ireland</v>
      </c>
      <c r="J521" s="2" t="str">
        <f t="shared" si="16"/>
        <v>Arabica</v>
      </c>
      <c r="K521" t="str">
        <f>_xlfn.XLOOKUP(D521,products!$A$2:$A$49,products!$B$2:$B$49,,0)</f>
        <v>Ara</v>
      </c>
      <c r="L521" t="str">
        <f t="shared" si="17"/>
        <v>Dark</v>
      </c>
      <c r="M521" t="str">
        <f>_xlfn.XLOOKUP(D521,products!$A$2:$A$49,products!$C$2:$C$49,,0)</f>
        <v>D</v>
      </c>
      <c r="N521" s="4">
        <f>_xlfn.XLOOKUP(D521,products!$A$2:$A$49,products!$D$2:$D$49,,0)</f>
        <v>0.5</v>
      </c>
      <c r="O521" s="6">
        <f>_xlfn.XLOOKUP(D521,products!$A$2:$A$49,products!$E$2:$E$49,,0)</f>
        <v>5.97</v>
      </c>
      <c r="P521" s="6">
        <f>O521*E521</f>
        <v>11.94</v>
      </c>
    </row>
    <row r="522" spans="1:16" x14ac:dyDescent="0.2">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_xlfn.XLOOKUP(Order_table[[#This Row],[Customer ID]],customers!$A$2:$A$1001,customers!$I$2:$I$1001,,0)</f>
        <v>No</v>
      </c>
      <c r="I522" s="2" t="str">
        <f>_xlfn.XLOOKUP(C522,customers!$A$2:$A$1001,customers!$G$2:$G$1001,,0)</f>
        <v>United States</v>
      </c>
      <c r="J522" s="2" t="str">
        <f t="shared" si="16"/>
        <v>Librica</v>
      </c>
      <c r="K522" t="str">
        <f>_xlfn.XLOOKUP(D522,products!$A$2:$A$49,products!$B$2:$B$49,,0)</f>
        <v>Lib</v>
      </c>
      <c r="L522" t="str">
        <f t="shared" si="17"/>
        <v>Dark</v>
      </c>
      <c r="M522" t="str">
        <f>_xlfn.XLOOKUP(D522,products!$A$2:$A$49,products!$C$2:$C$49,,0)</f>
        <v>D</v>
      </c>
      <c r="N522" s="4">
        <f>_xlfn.XLOOKUP(D522,products!$A$2:$A$49,products!$D$2:$D$49,,0)</f>
        <v>0.2</v>
      </c>
      <c r="O522" s="6">
        <f>_xlfn.XLOOKUP(D522,products!$A$2:$A$49,products!$E$2:$E$49,,0)</f>
        <v>3.8849999999999998</v>
      </c>
      <c r="P522" s="6">
        <f>O522*E522</f>
        <v>3.8849999999999998</v>
      </c>
    </row>
    <row r="523" spans="1:16" x14ac:dyDescent="0.2">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_xlfn.XLOOKUP(Order_table[[#This Row],[Customer ID]],customers!$A$2:$A$1001,customers!$I$2:$I$1001,,0)</f>
        <v>No</v>
      </c>
      <c r="I523" s="2" t="str">
        <f>_xlfn.XLOOKUP(C523,customers!$A$2:$A$1001,customers!$G$2:$G$1001,,0)</f>
        <v>United States</v>
      </c>
      <c r="J523" s="2" t="str">
        <f t="shared" si="16"/>
        <v>Robusta</v>
      </c>
      <c r="K523" t="str">
        <f>_xlfn.XLOOKUP(D523,products!$A$2:$A$49,products!$B$2:$B$49,,0)</f>
        <v>Rob</v>
      </c>
      <c r="L523" t="str">
        <f t="shared" si="17"/>
        <v>Medium</v>
      </c>
      <c r="M523" t="str">
        <f>_xlfn.XLOOKUP(D523,products!$A$2:$A$49,products!$C$2:$C$49,,0)</f>
        <v>M</v>
      </c>
      <c r="N523" s="4">
        <f>_xlfn.XLOOKUP(D523,products!$A$2:$A$49,products!$D$2:$D$49,,0)</f>
        <v>1</v>
      </c>
      <c r="O523" s="6">
        <f>_xlfn.XLOOKUP(D523,products!$A$2:$A$49,products!$E$2:$E$49,,0)</f>
        <v>9.9499999999999993</v>
      </c>
      <c r="P523" s="6">
        <f>O523*E523</f>
        <v>39.799999999999997</v>
      </c>
    </row>
    <row r="524" spans="1:16" x14ac:dyDescent="0.2">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_xlfn.XLOOKUP(Order_table[[#This Row],[Customer ID]],customers!$A$2:$A$1001,customers!$I$2:$I$1001,,0)</f>
        <v>No</v>
      </c>
      <c r="I524" s="2" t="str">
        <f>_xlfn.XLOOKUP(C524,customers!$A$2:$A$1001,customers!$G$2:$G$1001,,0)</f>
        <v>United States</v>
      </c>
      <c r="J524" s="2" t="str">
        <f t="shared" si="16"/>
        <v>Robusta</v>
      </c>
      <c r="K524" t="str">
        <f>_xlfn.XLOOKUP(D524,products!$A$2:$A$49,products!$B$2:$B$49,,0)</f>
        <v>Rob</v>
      </c>
      <c r="L524" t="str">
        <f t="shared" si="17"/>
        <v>Medium</v>
      </c>
      <c r="M524" t="str">
        <f>_xlfn.XLOOKUP(D524,products!$A$2:$A$49,products!$C$2:$C$49,,0)</f>
        <v>M</v>
      </c>
      <c r="N524" s="4">
        <f>_xlfn.XLOOKUP(D524,products!$A$2:$A$49,products!$D$2:$D$49,,0)</f>
        <v>0.5</v>
      </c>
      <c r="O524" s="6">
        <f>_xlfn.XLOOKUP(D524,products!$A$2:$A$49,products!$E$2:$E$49,,0)</f>
        <v>5.97</v>
      </c>
      <c r="P524" s="6">
        <f>O524*E524</f>
        <v>29.849999999999998</v>
      </c>
    </row>
    <row r="525" spans="1:16" x14ac:dyDescent="0.2">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_xlfn.XLOOKUP(Order_table[[#This Row],[Customer ID]],customers!$A$2:$A$1001,customers!$I$2:$I$1001,,0)</f>
        <v>No</v>
      </c>
      <c r="I525" s="2" t="str">
        <f>_xlfn.XLOOKUP(C525,customers!$A$2:$A$1001,customers!$G$2:$G$1001,,0)</f>
        <v>Ireland</v>
      </c>
      <c r="J525" s="2" t="str">
        <f t="shared" si="16"/>
        <v>Librica</v>
      </c>
      <c r="K525" t="str">
        <f>_xlfn.XLOOKUP(D525,products!$A$2:$A$49,products!$B$2:$B$49,,0)</f>
        <v>Lib</v>
      </c>
      <c r="L525" t="str">
        <f t="shared" si="17"/>
        <v>Dark</v>
      </c>
      <c r="M525" t="str">
        <f>_xlfn.XLOOKUP(D525,products!$A$2:$A$49,products!$C$2:$C$49,,0)</f>
        <v>D</v>
      </c>
      <c r="N525" s="4">
        <f>_xlfn.XLOOKUP(D525,products!$A$2:$A$49,products!$D$2:$D$49,,0)</f>
        <v>2.5</v>
      </c>
      <c r="O525" s="6">
        <f>_xlfn.XLOOKUP(D525,products!$A$2:$A$49,products!$E$2:$E$49,,0)</f>
        <v>29.784999999999997</v>
      </c>
      <c r="P525" s="6">
        <f>O525*E525</f>
        <v>29.784999999999997</v>
      </c>
    </row>
    <row r="526" spans="1:16" x14ac:dyDescent="0.2">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_xlfn.XLOOKUP(Order_table[[#This Row],[Customer ID]],customers!$A$2:$A$1001,customers!$I$2:$I$1001,,0)</f>
        <v>No</v>
      </c>
      <c r="I526" s="2" t="str">
        <f>_xlfn.XLOOKUP(C526,customers!$A$2:$A$1001,customers!$G$2:$G$1001,,0)</f>
        <v>United States</v>
      </c>
      <c r="J526" s="2" t="str">
        <f t="shared" si="16"/>
        <v>Librica</v>
      </c>
      <c r="K526" t="str">
        <f>_xlfn.XLOOKUP(D526,products!$A$2:$A$49,products!$B$2:$B$49,,0)</f>
        <v>Lib</v>
      </c>
      <c r="L526" t="str">
        <f t="shared" si="17"/>
        <v>Large</v>
      </c>
      <c r="M526" t="str">
        <f>_xlfn.XLOOKUP(D526,products!$A$2:$A$49,products!$C$2:$C$49,,0)</f>
        <v>L</v>
      </c>
      <c r="N526" s="4">
        <f>_xlfn.XLOOKUP(D526,products!$A$2:$A$49,products!$D$2:$D$49,,0)</f>
        <v>2.5</v>
      </c>
      <c r="O526" s="6">
        <f>_xlfn.XLOOKUP(D526,products!$A$2:$A$49,products!$E$2:$E$49,,0)</f>
        <v>36.454999999999998</v>
      </c>
      <c r="P526" s="6">
        <f>O526*E526</f>
        <v>72.91</v>
      </c>
    </row>
    <row r="527" spans="1:16" x14ac:dyDescent="0.2">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_xlfn.XLOOKUP(Order_table[[#This Row],[Customer ID]],customers!$A$2:$A$1001,customers!$I$2:$I$1001,,0)</f>
        <v>Yes</v>
      </c>
      <c r="I527" s="2" t="str">
        <f>_xlfn.XLOOKUP(C527,customers!$A$2:$A$1001,customers!$G$2:$G$1001,,0)</f>
        <v>United States</v>
      </c>
      <c r="J527" s="2" t="str">
        <f t="shared" si="16"/>
        <v>Robusta</v>
      </c>
      <c r="K527" t="str">
        <f>_xlfn.XLOOKUP(D527,products!$A$2:$A$49,products!$B$2:$B$49,,0)</f>
        <v>Rob</v>
      </c>
      <c r="L527" t="str">
        <f t="shared" si="17"/>
        <v>Dark</v>
      </c>
      <c r="M527" t="str">
        <f>_xlfn.XLOOKUP(D527,products!$A$2:$A$49,products!$C$2:$C$49,,0)</f>
        <v>D</v>
      </c>
      <c r="N527" s="4">
        <f>_xlfn.XLOOKUP(D527,products!$A$2:$A$49,products!$D$2:$D$49,,0)</f>
        <v>0.2</v>
      </c>
      <c r="O527" s="6">
        <f>_xlfn.XLOOKUP(D527,products!$A$2:$A$49,products!$E$2:$E$49,,0)</f>
        <v>2.6849999999999996</v>
      </c>
      <c r="P527" s="6">
        <f>O527*E527</f>
        <v>13.424999999999997</v>
      </c>
    </row>
    <row r="528" spans="1:16" x14ac:dyDescent="0.2">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_xlfn.XLOOKUP(Order_table[[#This Row],[Customer ID]],customers!$A$2:$A$1001,customers!$I$2:$I$1001,,0)</f>
        <v>Yes</v>
      </c>
      <c r="I528" s="2" t="str">
        <f>_xlfn.XLOOKUP(C528,customers!$A$2:$A$1001,customers!$G$2:$G$1001,,0)</f>
        <v>United States</v>
      </c>
      <c r="J528" s="2" t="str">
        <f t="shared" si="16"/>
        <v>Excelsa</v>
      </c>
      <c r="K528" t="str">
        <f>_xlfn.XLOOKUP(D528,products!$A$2:$A$49,products!$B$2:$B$49,,0)</f>
        <v>Exc</v>
      </c>
      <c r="L528" t="str">
        <f t="shared" si="17"/>
        <v>Medium</v>
      </c>
      <c r="M528" t="str">
        <f>_xlfn.XLOOKUP(D528,products!$A$2:$A$49,products!$C$2:$C$49,,0)</f>
        <v>M</v>
      </c>
      <c r="N528" s="4">
        <f>_xlfn.XLOOKUP(D528,products!$A$2:$A$49,products!$D$2:$D$49,,0)</f>
        <v>2.5</v>
      </c>
      <c r="O528" s="6">
        <f>_xlfn.XLOOKUP(D528,products!$A$2:$A$49,products!$E$2:$E$49,,0)</f>
        <v>31.624999999999996</v>
      </c>
      <c r="P528" s="6">
        <f>O528*E528</f>
        <v>126.49999999999999</v>
      </c>
    </row>
    <row r="529" spans="1:16" x14ac:dyDescent="0.2">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_xlfn.XLOOKUP(Order_table[[#This Row],[Customer ID]],customers!$A$2:$A$1001,customers!$I$2:$I$1001,,0)</f>
        <v>No</v>
      </c>
      <c r="I529" s="2" t="str">
        <f>_xlfn.XLOOKUP(C529,customers!$A$2:$A$1001,customers!$G$2:$G$1001,,0)</f>
        <v>United Kingdom</v>
      </c>
      <c r="J529" s="2" t="str">
        <f t="shared" si="16"/>
        <v>Excelsa</v>
      </c>
      <c r="K529" t="str">
        <f>_xlfn.XLOOKUP(D529,products!$A$2:$A$49,products!$B$2:$B$49,,0)</f>
        <v>Exc</v>
      </c>
      <c r="L529" t="str">
        <f t="shared" si="17"/>
        <v>Medium</v>
      </c>
      <c r="M529" t="str">
        <f>_xlfn.XLOOKUP(D529,products!$A$2:$A$49,products!$C$2:$C$49,,0)</f>
        <v>M</v>
      </c>
      <c r="N529" s="4">
        <f>_xlfn.XLOOKUP(D529,products!$A$2:$A$49,products!$D$2:$D$49,,0)</f>
        <v>0.5</v>
      </c>
      <c r="O529" s="6">
        <f>_xlfn.XLOOKUP(D529,products!$A$2:$A$49,products!$E$2:$E$49,,0)</f>
        <v>8.25</v>
      </c>
      <c r="P529" s="6">
        <f>O529*E529</f>
        <v>41.25</v>
      </c>
    </row>
    <row r="530" spans="1:16" x14ac:dyDescent="0.2">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_xlfn.XLOOKUP(Order_table[[#This Row],[Customer ID]],customers!$A$2:$A$1001,customers!$I$2:$I$1001,,0)</f>
        <v>No</v>
      </c>
      <c r="I530" s="2" t="str">
        <f>_xlfn.XLOOKUP(C530,customers!$A$2:$A$1001,customers!$G$2:$G$1001,,0)</f>
        <v>United States</v>
      </c>
      <c r="J530" s="2" t="str">
        <f t="shared" si="16"/>
        <v>Excelsa</v>
      </c>
      <c r="K530" t="str">
        <f>_xlfn.XLOOKUP(D530,products!$A$2:$A$49,products!$B$2:$B$49,,0)</f>
        <v>Exc</v>
      </c>
      <c r="L530" t="str">
        <f t="shared" si="17"/>
        <v>Large</v>
      </c>
      <c r="M530" t="str">
        <f>_xlfn.XLOOKUP(D530,products!$A$2:$A$49,products!$C$2:$C$49,,0)</f>
        <v>L</v>
      </c>
      <c r="N530" s="4">
        <f>_xlfn.XLOOKUP(D530,products!$A$2:$A$49,products!$D$2:$D$49,,0)</f>
        <v>0.5</v>
      </c>
      <c r="O530" s="6">
        <f>_xlfn.XLOOKUP(D530,products!$A$2:$A$49,products!$E$2:$E$49,,0)</f>
        <v>8.91</v>
      </c>
      <c r="P530" s="6">
        <f>O530*E530</f>
        <v>53.46</v>
      </c>
    </row>
    <row r="531" spans="1:16" x14ac:dyDescent="0.2">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_xlfn.XLOOKUP(Order_table[[#This Row],[Customer ID]],customers!$A$2:$A$1001,customers!$I$2:$I$1001,,0)</f>
        <v>No</v>
      </c>
      <c r="I531" s="2" t="str">
        <f>_xlfn.XLOOKUP(C531,customers!$A$2:$A$1001,customers!$G$2:$G$1001,,0)</f>
        <v>United States</v>
      </c>
      <c r="J531" s="2" t="str">
        <f t="shared" si="16"/>
        <v>Robusta</v>
      </c>
      <c r="K531" t="str">
        <f>_xlfn.XLOOKUP(D531,products!$A$2:$A$49,products!$B$2:$B$49,,0)</f>
        <v>Rob</v>
      </c>
      <c r="L531" t="str">
        <f t="shared" si="17"/>
        <v>Medium</v>
      </c>
      <c r="M531" t="str">
        <f>_xlfn.XLOOKUP(D531,products!$A$2:$A$49,products!$C$2:$C$49,,0)</f>
        <v>M</v>
      </c>
      <c r="N531" s="4">
        <f>_xlfn.XLOOKUP(D531,products!$A$2:$A$49,products!$D$2:$D$49,,0)</f>
        <v>1</v>
      </c>
      <c r="O531" s="6">
        <f>_xlfn.XLOOKUP(D531,products!$A$2:$A$49,products!$E$2:$E$49,,0)</f>
        <v>9.9499999999999993</v>
      </c>
      <c r="P531" s="6">
        <f>O531*E531</f>
        <v>59.699999999999996</v>
      </c>
    </row>
    <row r="532" spans="1:16" x14ac:dyDescent="0.2">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_xlfn.XLOOKUP(Order_table[[#This Row],[Customer ID]],customers!$A$2:$A$1001,customers!$I$2:$I$1001,,0)</f>
        <v>No</v>
      </c>
      <c r="I532" s="2" t="str">
        <f>_xlfn.XLOOKUP(C532,customers!$A$2:$A$1001,customers!$G$2:$G$1001,,0)</f>
        <v>United States</v>
      </c>
      <c r="J532" s="2" t="str">
        <f t="shared" si="16"/>
        <v>Robusta</v>
      </c>
      <c r="K532" t="str">
        <f>_xlfn.XLOOKUP(D532,products!$A$2:$A$49,products!$B$2:$B$49,,0)</f>
        <v>Rob</v>
      </c>
      <c r="L532" t="str">
        <f t="shared" si="17"/>
        <v>Medium</v>
      </c>
      <c r="M532" t="str">
        <f>_xlfn.XLOOKUP(D532,products!$A$2:$A$49,products!$C$2:$C$49,,0)</f>
        <v>M</v>
      </c>
      <c r="N532" s="4">
        <f>_xlfn.XLOOKUP(D532,products!$A$2:$A$49,products!$D$2:$D$49,,0)</f>
        <v>1</v>
      </c>
      <c r="O532" s="6">
        <f>_xlfn.XLOOKUP(D532,products!$A$2:$A$49,products!$E$2:$E$49,,0)</f>
        <v>9.9499999999999993</v>
      </c>
      <c r="P532" s="6">
        <f>O532*E532</f>
        <v>59.699999999999996</v>
      </c>
    </row>
    <row r="533" spans="1:16" x14ac:dyDescent="0.2">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_xlfn.XLOOKUP(Order_table[[#This Row],[Customer ID]],customers!$A$2:$A$1001,customers!$I$2:$I$1001,,0)</f>
        <v>No</v>
      </c>
      <c r="I533" s="2" t="str">
        <f>_xlfn.XLOOKUP(C533,customers!$A$2:$A$1001,customers!$G$2:$G$1001,,0)</f>
        <v>United States</v>
      </c>
      <c r="J533" s="2" t="str">
        <f t="shared" si="16"/>
        <v>Robusta</v>
      </c>
      <c r="K533" t="str">
        <f>_xlfn.XLOOKUP(D533,products!$A$2:$A$49,products!$B$2:$B$49,,0)</f>
        <v>Rob</v>
      </c>
      <c r="L533" t="str">
        <f t="shared" si="17"/>
        <v>Dark</v>
      </c>
      <c r="M533" t="str">
        <f>_xlfn.XLOOKUP(D533,products!$A$2:$A$49,products!$C$2:$C$49,,0)</f>
        <v>D</v>
      </c>
      <c r="N533" s="4">
        <f>_xlfn.XLOOKUP(D533,products!$A$2:$A$49,products!$D$2:$D$49,,0)</f>
        <v>1</v>
      </c>
      <c r="O533" s="6">
        <f>_xlfn.XLOOKUP(D533,products!$A$2:$A$49,products!$E$2:$E$49,,0)</f>
        <v>8.9499999999999993</v>
      </c>
      <c r="P533" s="6">
        <f>O533*E533</f>
        <v>44.75</v>
      </c>
    </row>
    <row r="534" spans="1:16" x14ac:dyDescent="0.2">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_xlfn.XLOOKUP(Order_table[[#This Row],[Customer ID]],customers!$A$2:$A$1001,customers!$I$2:$I$1001,,0)</f>
        <v>Yes</v>
      </c>
      <c r="I534" s="2" t="str">
        <f>_xlfn.XLOOKUP(C534,customers!$A$2:$A$1001,customers!$G$2:$G$1001,,0)</f>
        <v>United States</v>
      </c>
      <c r="J534" s="2" t="str">
        <f t="shared" si="16"/>
        <v>Excelsa</v>
      </c>
      <c r="K534" t="str">
        <f>_xlfn.XLOOKUP(D534,products!$A$2:$A$49,products!$B$2:$B$49,,0)</f>
        <v>Exc</v>
      </c>
      <c r="L534" t="str">
        <f t="shared" si="17"/>
        <v>Medium</v>
      </c>
      <c r="M534" t="str">
        <f>_xlfn.XLOOKUP(D534,products!$A$2:$A$49,products!$C$2:$C$49,,0)</f>
        <v>M</v>
      </c>
      <c r="N534" s="4">
        <f>_xlfn.XLOOKUP(D534,products!$A$2:$A$49,products!$D$2:$D$49,,0)</f>
        <v>0.5</v>
      </c>
      <c r="O534" s="6">
        <f>_xlfn.XLOOKUP(D534,products!$A$2:$A$49,products!$E$2:$E$49,,0)</f>
        <v>8.25</v>
      </c>
      <c r="P534" s="6">
        <f>O534*E534</f>
        <v>16.5</v>
      </c>
    </row>
    <row r="535" spans="1:16" x14ac:dyDescent="0.2">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_xlfn.XLOOKUP(Order_table[[#This Row],[Customer ID]],customers!$A$2:$A$1001,customers!$I$2:$I$1001,,0)</f>
        <v>No</v>
      </c>
      <c r="I535" s="2" t="str">
        <f>_xlfn.XLOOKUP(C535,customers!$A$2:$A$1001,customers!$G$2:$G$1001,,0)</f>
        <v>United States</v>
      </c>
      <c r="J535" s="2" t="str">
        <f t="shared" si="16"/>
        <v>Robusta</v>
      </c>
      <c r="K535" t="str">
        <f>_xlfn.XLOOKUP(D535,products!$A$2:$A$49,products!$B$2:$B$49,,0)</f>
        <v>Rob</v>
      </c>
      <c r="L535" t="str">
        <f t="shared" si="17"/>
        <v>Dark</v>
      </c>
      <c r="M535" t="str">
        <f>_xlfn.XLOOKUP(D535,products!$A$2:$A$49,products!$C$2:$C$49,,0)</f>
        <v>D</v>
      </c>
      <c r="N535" s="4">
        <f>_xlfn.XLOOKUP(D535,products!$A$2:$A$49,products!$D$2:$D$49,,0)</f>
        <v>0.5</v>
      </c>
      <c r="O535" s="6">
        <f>_xlfn.XLOOKUP(D535,products!$A$2:$A$49,products!$E$2:$E$49,,0)</f>
        <v>5.3699999999999992</v>
      </c>
      <c r="P535" s="6">
        <f>O535*E535</f>
        <v>21.479999999999997</v>
      </c>
    </row>
    <row r="536" spans="1:16" x14ac:dyDescent="0.2">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_xlfn.XLOOKUP(Order_table[[#This Row],[Customer ID]],customers!$A$2:$A$1001,customers!$I$2:$I$1001,,0)</f>
        <v>Yes</v>
      </c>
      <c r="I536" s="2" t="str">
        <f>_xlfn.XLOOKUP(C536,customers!$A$2:$A$1001,customers!$G$2:$G$1001,,0)</f>
        <v>Ireland</v>
      </c>
      <c r="J536" s="2" t="str">
        <f t="shared" si="16"/>
        <v>Robusta</v>
      </c>
      <c r="K536" t="str">
        <f>_xlfn.XLOOKUP(D536,products!$A$2:$A$49,products!$B$2:$B$49,,0)</f>
        <v>Rob</v>
      </c>
      <c r="L536" t="str">
        <f t="shared" si="17"/>
        <v>Medium</v>
      </c>
      <c r="M536" t="str">
        <f>_xlfn.XLOOKUP(D536,products!$A$2:$A$49,products!$C$2:$C$49,,0)</f>
        <v>M</v>
      </c>
      <c r="N536" s="4">
        <f>_xlfn.XLOOKUP(D536,products!$A$2:$A$49,products!$D$2:$D$49,,0)</f>
        <v>2.5</v>
      </c>
      <c r="O536" s="6">
        <f>_xlfn.XLOOKUP(D536,products!$A$2:$A$49,products!$E$2:$E$49,,0)</f>
        <v>22.884999999999998</v>
      </c>
      <c r="P536" s="6">
        <f>O536*E536</f>
        <v>45.769999999999996</v>
      </c>
    </row>
    <row r="537" spans="1:16" x14ac:dyDescent="0.2">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_xlfn.XLOOKUP(Order_table[[#This Row],[Customer ID]],customers!$A$2:$A$1001,customers!$I$2:$I$1001,,0)</f>
        <v>No</v>
      </c>
      <c r="I537" s="2" t="str">
        <f>_xlfn.XLOOKUP(C537,customers!$A$2:$A$1001,customers!$G$2:$G$1001,,0)</f>
        <v>Ireland</v>
      </c>
      <c r="J537" s="2" t="str">
        <f t="shared" si="16"/>
        <v>Librica</v>
      </c>
      <c r="K537" t="str">
        <f>_xlfn.XLOOKUP(D537,products!$A$2:$A$49,products!$B$2:$B$49,,0)</f>
        <v>Lib</v>
      </c>
      <c r="L537" t="str">
        <f t="shared" si="17"/>
        <v>Large</v>
      </c>
      <c r="M537" t="str">
        <f>_xlfn.XLOOKUP(D537,products!$A$2:$A$49,products!$C$2:$C$49,,0)</f>
        <v>L</v>
      </c>
      <c r="N537" s="4">
        <f>_xlfn.XLOOKUP(D537,products!$A$2:$A$49,products!$D$2:$D$49,,0)</f>
        <v>0.2</v>
      </c>
      <c r="O537" s="6">
        <f>_xlfn.XLOOKUP(D537,products!$A$2:$A$49,products!$E$2:$E$49,,0)</f>
        <v>4.7549999999999999</v>
      </c>
      <c r="P537" s="6">
        <f>O537*E537</f>
        <v>9.51</v>
      </c>
    </row>
    <row r="538" spans="1:16" x14ac:dyDescent="0.2">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_xlfn.XLOOKUP(Order_table[[#This Row],[Customer ID]],customers!$A$2:$A$1001,customers!$I$2:$I$1001,,0)</f>
        <v>Yes</v>
      </c>
      <c r="I538" s="2" t="str">
        <f>_xlfn.XLOOKUP(C538,customers!$A$2:$A$1001,customers!$G$2:$G$1001,,0)</f>
        <v>Ireland</v>
      </c>
      <c r="J538" s="2" t="str">
        <f t="shared" si="16"/>
        <v>Robusta</v>
      </c>
      <c r="K538" t="str">
        <f>_xlfn.XLOOKUP(D538,products!$A$2:$A$49,products!$B$2:$B$49,,0)</f>
        <v>Rob</v>
      </c>
      <c r="L538" t="str">
        <f t="shared" si="17"/>
        <v>Dark</v>
      </c>
      <c r="M538" t="str">
        <f>_xlfn.XLOOKUP(D538,products!$A$2:$A$49,products!$C$2:$C$49,,0)</f>
        <v>D</v>
      </c>
      <c r="N538" s="4">
        <f>_xlfn.XLOOKUP(D538,products!$A$2:$A$49,products!$D$2:$D$49,,0)</f>
        <v>0.2</v>
      </c>
      <c r="O538" s="6">
        <f>_xlfn.XLOOKUP(D538,products!$A$2:$A$49,products!$E$2:$E$49,,0)</f>
        <v>2.6849999999999996</v>
      </c>
      <c r="P538" s="6">
        <f>O538*E538</f>
        <v>8.0549999999999997</v>
      </c>
    </row>
    <row r="539" spans="1:16" x14ac:dyDescent="0.2">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_xlfn.XLOOKUP(Order_table[[#This Row],[Customer ID]],customers!$A$2:$A$1001,customers!$I$2:$I$1001,,0)</f>
        <v>Yes</v>
      </c>
      <c r="I539" s="2" t="str">
        <f>_xlfn.XLOOKUP(C539,customers!$A$2:$A$1001,customers!$G$2:$G$1001,,0)</f>
        <v>United States</v>
      </c>
      <c r="J539" s="2" t="str">
        <f t="shared" si="16"/>
        <v>Excelsa</v>
      </c>
      <c r="K539" t="str">
        <f>_xlfn.XLOOKUP(D539,products!$A$2:$A$49,products!$B$2:$B$49,,0)</f>
        <v>Exc</v>
      </c>
      <c r="L539" t="str">
        <f t="shared" si="17"/>
        <v>Dark</v>
      </c>
      <c r="M539" t="str">
        <f>_xlfn.XLOOKUP(D539,products!$A$2:$A$49,products!$C$2:$C$49,,0)</f>
        <v>D</v>
      </c>
      <c r="N539" s="4">
        <f>_xlfn.XLOOKUP(D539,products!$A$2:$A$49,products!$D$2:$D$49,,0)</f>
        <v>2.5</v>
      </c>
      <c r="O539" s="6">
        <f>_xlfn.XLOOKUP(D539,products!$A$2:$A$49,products!$E$2:$E$49,,0)</f>
        <v>27.945</v>
      </c>
      <c r="P539" s="6">
        <f>O539*E539</f>
        <v>111.78</v>
      </c>
    </row>
    <row r="540" spans="1:16" x14ac:dyDescent="0.2">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_xlfn.XLOOKUP(Order_table[[#This Row],[Customer ID]],customers!$A$2:$A$1001,customers!$I$2:$I$1001,,0)</f>
        <v>Yes</v>
      </c>
      <c r="I540" s="2" t="str">
        <f>_xlfn.XLOOKUP(C540,customers!$A$2:$A$1001,customers!$G$2:$G$1001,,0)</f>
        <v>United States</v>
      </c>
      <c r="J540" s="2" t="str">
        <f t="shared" si="16"/>
        <v>Robusta</v>
      </c>
      <c r="K540" t="str">
        <f>_xlfn.XLOOKUP(D540,products!$A$2:$A$49,products!$B$2:$B$49,,0)</f>
        <v>Rob</v>
      </c>
      <c r="L540" t="str">
        <f t="shared" si="17"/>
        <v>Dark</v>
      </c>
      <c r="M540" t="str">
        <f>_xlfn.XLOOKUP(D540,products!$A$2:$A$49,products!$C$2:$C$49,,0)</f>
        <v>D</v>
      </c>
      <c r="N540" s="4">
        <f>_xlfn.XLOOKUP(D540,products!$A$2:$A$49,products!$D$2:$D$49,,0)</f>
        <v>0.2</v>
      </c>
      <c r="O540" s="6">
        <f>_xlfn.XLOOKUP(D540,products!$A$2:$A$49,products!$E$2:$E$49,,0)</f>
        <v>2.6849999999999996</v>
      </c>
      <c r="P540" s="6">
        <f>O540*E540</f>
        <v>10.739999999999998</v>
      </c>
    </row>
    <row r="541" spans="1:16" x14ac:dyDescent="0.2">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_xlfn.XLOOKUP(Order_table[[#This Row],[Customer ID]],customers!$A$2:$A$1001,customers!$I$2:$I$1001,,0)</f>
        <v>No</v>
      </c>
      <c r="I541" s="2" t="str">
        <f>_xlfn.XLOOKUP(C541,customers!$A$2:$A$1001,customers!$G$2:$G$1001,,0)</f>
        <v>United States</v>
      </c>
      <c r="J541" s="2" t="str">
        <f t="shared" si="16"/>
        <v>Robusta</v>
      </c>
      <c r="K541" t="str">
        <f>_xlfn.XLOOKUP(D541,products!$A$2:$A$49,products!$B$2:$B$49,,0)</f>
        <v>Rob</v>
      </c>
      <c r="L541" t="str">
        <f t="shared" si="17"/>
        <v>Dark</v>
      </c>
      <c r="M541" t="str">
        <f>_xlfn.XLOOKUP(D541,products!$A$2:$A$49,products!$C$2:$C$49,,0)</f>
        <v>D</v>
      </c>
      <c r="N541" s="4">
        <f>_xlfn.XLOOKUP(D541,products!$A$2:$A$49,products!$D$2:$D$49,,0)</f>
        <v>0.5</v>
      </c>
      <c r="O541" s="6">
        <f>_xlfn.XLOOKUP(D541,products!$A$2:$A$49,products!$E$2:$E$49,,0)</f>
        <v>5.3699999999999992</v>
      </c>
      <c r="P541" s="6">
        <f>O541*E541</f>
        <v>26.849999999999994</v>
      </c>
    </row>
    <row r="542" spans="1:16" x14ac:dyDescent="0.2">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_xlfn.XLOOKUP(Order_table[[#This Row],[Customer ID]],customers!$A$2:$A$1001,customers!$I$2:$I$1001,,0)</f>
        <v>Yes</v>
      </c>
      <c r="I542" s="2" t="str">
        <f>_xlfn.XLOOKUP(C542,customers!$A$2:$A$1001,customers!$G$2:$G$1001,,0)</f>
        <v>United States</v>
      </c>
      <c r="J542" s="2" t="str">
        <f t="shared" si="16"/>
        <v>Librica</v>
      </c>
      <c r="K542" t="str">
        <f>_xlfn.XLOOKUP(D542,products!$A$2:$A$49,products!$B$2:$B$49,,0)</f>
        <v>Lib</v>
      </c>
      <c r="L542" t="str">
        <f t="shared" si="17"/>
        <v>Large</v>
      </c>
      <c r="M542" t="str">
        <f>_xlfn.XLOOKUP(D542,products!$A$2:$A$49,products!$C$2:$C$49,,0)</f>
        <v>L</v>
      </c>
      <c r="N542" s="4">
        <f>_xlfn.XLOOKUP(D542,products!$A$2:$A$49,products!$D$2:$D$49,,0)</f>
        <v>1</v>
      </c>
      <c r="O542" s="6">
        <f>_xlfn.XLOOKUP(D542,products!$A$2:$A$49,products!$E$2:$E$49,,0)</f>
        <v>15.85</v>
      </c>
      <c r="P542" s="6">
        <f>O542*E542</f>
        <v>63.4</v>
      </c>
    </row>
    <row r="543" spans="1:16" x14ac:dyDescent="0.2">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_xlfn.XLOOKUP(Order_table[[#This Row],[Customer ID]],customers!$A$2:$A$1001,customers!$I$2:$I$1001,,0)</f>
        <v>Yes</v>
      </c>
      <c r="I543" s="2" t="str">
        <f>_xlfn.XLOOKUP(C543,customers!$A$2:$A$1001,customers!$G$2:$G$1001,,0)</f>
        <v>Ireland</v>
      </c>
      <c r="J543" s="2" t="str">
        <f t="shared" si="16"/>
        <v>Arabica</v>
      </c>
      <c r="K543" t="str">
        <f>_xlfn.XLOOKUP(D543,products!$A$2:$A$49,products!$B$2:$B$49,,0)</f>
        <v>Ara</v>
      </c>
      <c r="L543" t="str">
        <f t="shared" si="17"/>
        <v>Dark</v>
      </c>
      <c r="M543" t="str">
        <f>_xlfn.XLOOKUP(D543,products!$A$2:$A$49,products!$C$2:$C$49,,0)</f>
        <v>D</v>
      </c>
      <c r="N543" s="4">
        <f>_xlfn.XLOOKUP(D543,products!$A$2:$A$49,products!$D$2:$D$49,,0)</f>
        <v>2.5</v>
      </c>
      <c r="O543" s="6">
        <f>_xlfn.XLOOKUP(D543,products!$A$2:$A$49,products!$E$2:$E$49,,0)</f>
        <v>22.884999999999998</v>
      </c>
      <c r="P543" s="6">
        <f>O543*E543</f>
        <v>22.884999999999998</v>
      </c>
    </row>
    <row r="544" spans="1:16" x14ac:dyDescent="0.2">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_xlfn.XLOOKUP(Order_table[[#This Row],[Customer ID]],customers!$A$2:$A$1001,customers!$I$2:$I$1001,,0)</f>
        <v>No</v>
      </c>
      <c r="I544" s="2" t="str">
        <f>_xlfn.XLOOKUP(C544,customers!$A$2:$A$1001,customers!$G$2:$G$1001,,0)</f>
        <v>United States</v>
      </c>
      <c r="J544" s="2" t="str">
        <f t="shared" si="16"/>
        <v>Arabica</v>
      </c>
      <c r="K544" t="str">
        <f>_xlfn.XLOOKUP(D544,products!$A$2:$A$49,products!$B$2:$B$49,,0)</f>
        <v>Ara</v>
      </c>
      <c r="L544" t="str">
        <f t="shared" si="17"/>
        <v>Medium</v>
      </c>
      <c r="M544" t="str">
        <f>_xlfn.XLOOKUP(D544,products!$A$2:$A$49,products!$C$2:$C$49,,0)</f>
        <v>M</v>
      </c>
      <c r="N544" s="4">
        <f>_xlfn.XLOOKUP(D544,products!$A$2:$A$49,products!$D$2:$D$49,,0)</f>
        <v>2.5</v>
      </c>
      <c r="O544" s="6">
        <f>_xlfn.XLOOKUP(D544,products!$A$2:$A$49,products!$E$2:$E$49,,0)</f>
        <v>25.874999999999996</v>
      </c>
      <c r="P544" s="6">
        <f>O544*E544</f>
        <v>103.49999999999999</v>
      </c>
    </row>
    <row r="545" spans="1:16" x14ac:dyDescent="0.2">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_xlfn.XLOOKUP(Order_table[[#This Row],[Customer ID]],customers!$A$2:$A$1001,customers!$I$2:$I$1001,,0)</f>
        <v>No</v>
      </c>
      <c r="I545" s="2" t="str">
        <f>_xlfn.XLOOKUP(C545,customers!$A$2:$A$1001,customers!$G$2:$G$1001,,0)</f>
        <v>United States</v>
      </c>
      <c r="J545" s="2" t="str">
        <f t="shared" si="16"/>
        <v>Robusta</v>
      </c>
      <c r="K545" t="str">
        <f>_xlfn.XLOOKUP(D545,products!$A$2:$A$49,products!$B$2:$B$49,,0)</f>
        <v>Rob</v>
      </c>
      <c r="L545" t="str">
        <f t="shared" si="17"/>
        <v>Large</v>
      </c>
      <c r="M545" t="str">
        <f>_xlfn.XLOOKUP(D545,products!$A$2:$A$49,products!$C$2:$C$49,,0)</f>
        <v>L</v>
      </c>
      <c r="N545" s="4">
        <f>_xlfn.XLOOKUP(D545,products!$A$2:$A$49,products!$D$2:$D$49,,0)</f>
        <v>2.5</v>
      </c>
      <c r="O545" s="6">
        <f>_xlfn.XLOOKUP(D545,products!$A$2:$A$49,products!$E$2:$E$49,,0)</f>
        <v>27.484999999999996</v>
      </c>
      <c r="P545" s="6">
        <f>O545*E545</f>
        <v>54.969999999999992</v>
      </c>
    </row>
    <row r="546" spans="1:16" x14ac:dyDescent="0.2">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_xlfn.XLOOKUP(Order_table[[#This Row],[Customer ID]],customers!$A$2:$A$1001,customers!$I$2:$I$1001,,0)</f>
        <v>No</v>
      </c>
      <c r="I546" s="2" t="str">
        <f>_xlfn.XLOOKUP(C546,customers!$A$2:$A$1001,customers!$G$2:$G$1001,,0)</f>
        <v>United States</v>
      </c>
      <c r="J546" s="2" t="str">
        <f t="shared" si="16"/>
        <v>Arabica</v>
      </c>
      <c r="K546" t="str">
        <f>_xlfn.XLOOKUP(D546,products!$A$2:$A$49,products!$B$2:$B$49,,0)</f>
        <v>Ara</v>
      </c>
      <c r="L546" t="str">
        <f t="shared" si="17"/>
        <v>Large</v>
      </c>
      <c r="M546" t="str">
        <f>_xlfn.XLOOKUP(D546,products!$A$2:$A$49,products!$C$2:$C$49,,0)</f>
        <v>L</v>
      </c>
      <c r="N546" s="4">
        <f>_xlfn.XLOOKUP(D546,products!$A$2:$A$49,products!$D$2:$D$49,,0)</f>
        <v>0.5</v>
      </c>
      <c r="O546" s="6">
        <f>_xlfn.XLOOKUP(D546,products!$A$2:$A$49,products!$E$2:$E$49,,0)</f>
        <v>7.77</v>
      </c>
      <c r="P546" s="6">
        <f>O546*E546</f>
        <v>15.54</v>
      </c>
    </row>
    <row r="547" spans="1:16" x14ac:dyDescent="0.2">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_xlfn.XLOOKUP(Order_table[[#This Row],[Customer ID]],customers!$A$2:$A$1001,customers!$I$2:$I$1001,,0)</f>
        <v>No</v>
      </c>
      <c r="I547" s="2" t="str">
        <f>_xlfn.XLOOKUP(C547,customers!$A$2:$A$1001,customers!$G$2:$G$1001,,0)</f>
        <v>United Kingdom</v>
      </c>
      <c r="J547" s="2" t="str">
        <f t="shared" si="16"/>
        <v>Librica</v>
      </c>
      <c r="K547" t="str">
        <f>_xlfn.XLOOKUP(D547,products!$A$2:$A$49,products!$B$2:$B$49,,0)</f>
        <v>Lib</v>
      </c>
      <c r="L547" t="str">
        <f t="shared" si="17"/>
        <v>Dark</v>
      </c>
      <c r="M547" t="str">
        <f>_xlfn.XLOOKUP(D547,products!$A$2:$A$49,products!$C$2:$C$49,,0)</f>
        <v>D</v>
      </c>
      <c r="N547" s="4">
        <f>_xlfn.XLOOKUP(D547,products!$A$2:$A$49,products!$D$2:$D$49,,0)</f>
        <v>0.2</v>
      </c>
      <c r="O547" s="6">
        <f>_xlfn.XLOOKUP(D547,products!$A$2:$A$49,products!$E$2:$E$49,,0)</f>
        <v>3.8849999999999998</v>
      </c>
      <c r="P547" s="6">
        <f>O547*E547</f>
        <v>15.54</v>
      </c>
    </row>
    <row r="548" spans="1:16" x14ac:dyDescent="0.2">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_xlfn.XLOOKUP(Order_table[[#This Row],[Customer ID]],customers!$A$2:$A$1001,customers!$I$2:$I$1001,,0)</f>
        <v>No</v>
      </c>
      <c r="I548" s="2" t="str">
        <f>_xlfn.XLOOKUP(C548,customers!$A$2:$A$1001,customers!$G$2:$G$1001,,0)</f>
        <v>Ireland</v>
      </c>
      <c r="J548" s="2" t="str">
        <f t="shared" si="16"/>
        <v>Excelsa</v>
      </c>
      <c r="K548" t="str">
        <f>_xlfn.XLOOKUP(D548,products!$A$2:$A$49,products!$B$2:$B$49,,0)</f>
        <v>Exc</v>
      </c>
      <c r="L548" t="str">
        <f t="shared" si="17"/>
        <v>Dark</v>
      </c>
      <c r="M548" t="str">
        <f>_xlfn.XLOOKUP(D548,products!$A$2:$A$49,products!$C$2:$C$49,,0)</f>
        <v>D</v>
      </c>
      <c r="N548" s="4">
        <f>_xlfn.XLOOKUP(D548,products!$A$2:$A$49,products!$D$2:$D$49,,0)</f>
        <v>2.5</v>
      </c>
      <c r="O548" s="6">
        <f>_xlfn.XLOOKUP(D548,products!$A$2:$A$49,products!$E$2:$E$49,,0)</f>
        <v>27.945</v>
      </c>
      <c r="P548" s="6">
        <f>O548*E548</f>
        <v>83.835000000000008</v>
      </c>
    </row>
    <row r="549" spans="1:16" x14ac:dyDescent="0.2">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_xlfn.XLOOKUP(Order_table[[#This Row],[Customer ID]],customers!$A$2:$A$1001,customers!$I$2:$I$1001,,0)</f>
        <v>Yes</v>
      </c>
      <c r="I549" s="2" t="str">
        <f>_xlfn.XLOOKUP(C549,customers!$A$2:$A$1001,customers!$G$2:$G$1001,,0)</f>
        <v>United States</v>
      </c>
      <c r="J549" s="2" t="str">
        <f t="shared" si="16"/>
        <v>Robusta</v>
      </c>
      <c r="K549" t="str">
        <f>_xlfn.XLOOKUP(D549,products!$A$2:$A$49,products!$B$2:$B$49,,0)</f>
        <v>Rob</v>
      </c>
      <c r="L549" t="str">
        <f t="shared" si="17"/>
        <v>Large</v>
      </c>
      <c r="M549" t="str">
        <f>_xlfn.XLOOKUP(D549,products!$A$2:$A$49,products!$C$2:$C$49,,0)</f>
        <v>L</v>
      </c>
      <c r="N549" s="4">
        <f>_xlfn.XLOOKUP(D549,products!$A$2:$A$49,products!$D$2:$D$49,,0)</f>
        <v>0.2</v>
      </c>
      <c r="O549" s="6">
        <f>_xlfn.XLOOKUP(D549,products!$A$2:$A$49,products!$E$2:$E$49,,0)</f>
        <v>3.5849999999999995</v>
      </c>
      <c r="P549" s="6">
        <f>O549*E549</f>
        <v>10.754999999999999</v>
      </c>
    </row>
    <row r="550" spans="1:16" x14ac:dyDescent="0.2">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_xlfn.XLOOKUP(Order_table[[#This Row],[Customer ID]],customers!$A$2:$A$1001,customers!$I$2:$I$1001,,0)</f>
        <v>Yes</v>
      </c>
      <c r="I550" s="2" t="str">
        <f>_xlfn.XLOOKUP(C550,customers!$A$2:$A$1001,customers!$G$2:$G$1001,,0)</f>
        <v>United States</v>
      </c>
      <c r="J550" s="2" t="str">
        <f t="shared" si="16"/>
        <v>Excelsa</v>
      </c>
      <c r="K550" t="str">
        <f>_xlfn.XLOOKUP(D550,products!$A$2:$A$49,products!$B$2:$B$49,,0)</f>
        <v>Exc</v>
      </c>
      <c r="L550" t="str">
        <f t="shared" si="17"/>
        <v>Large</v>
      </c>
      <c r="M550" t="str">
        <f>_xlfn.XLOOKUP(D550,products!$A$2:$A$49,products!$C$2:$C$49,,0)</f>
        <v>L</v>
      </c>
      <c r="N550" s="4">
        <f>_xlfn.XLOOKUP(D550,products!$A$2:$A$49,products!$D$2:$D$49,,0)</f>
        <v>0.2</v>
      </c>
      <c r="O550" s="6">
        <f>_xlfn.XLOOKUP(D550,products!$A$2:$A$49,products!$E$2:$E$49,,0)</f>
        <v>4.4550000000000001</v>
      </c>
      <c r="P550" s="6">
        <f>O550*E550</f>
        <v>13.365</v>
      </c>
    </row>
    <row r="551" spans="1:16" x14ac:dyDescent="0.2">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_xlfn.XLOOKUP(Order_table[[#This Row],[Customer ID]],customers!$A$2:$A$1001,customers!$I$2:$I$1001,,0)</f>
        <v>Yes</v>
      </c>
      <c r="I551" s="2" t="str">
        <f>_xlfn.XLOOKUP(C551,customers!$A$2:$A$1001,customers!$G$2:$G$1001,,0)</f>
        <v>United States</v>
      </c>
      <c r="J551" s="2" t="str">
        <f t="shared" si="16"/>
        <v>Excelsa</v>
      </c>
      <c r="K551" t="str">
        <f>_xlfn.XLOOKUP(D551,products!$A$2:$A$49,products!$B$2:$B$49,,0)</f>
        <v>Exc</v>
      </c>
      <c r="L551" t="str">
        <f t="shared" si="17"/>
        <v>Large</v>
      </c>
      <c r="M551" t="str">
        <f>_xlfn.XLOOKUP(D551,products!$A$2:$A$49,products!$C$2:$C$49,,0)</f>
        <v>L</v>
      </c>
      <c r="N551" s="4">
        <f>_xlfn.XLOOKUP(D551,products!$A$2:$A$49,products!$D$2:$D$49,,0)</f>
        <v>0.2</v>
      </c>
      <c r="O551" s="6">
        <f>_xlfn.XLOOKUP(D551,products!$A$2:$A$49,products!$E$2:$E$49,,0)</f>
        <v>4.4550000000000001</v>
      </c>
      <c r="P551" s="6">
        <f>O551*E551</f>
        <v>17.82</v>
      </c>
    </row>
    <row r="552" spans="1:16" x14ac:dyDescent="0.2">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_xlfn.XLOOKUP(Order_table[[#This Row],[Customer ID]],customers!$A$2:$A$1001,customers!$I$2:$I$1001,,0)</f>
        <v>Yes</v>
      </c>
      <c r="I552" s="2" t="str">
        <f>_xlfn.XLOOKUP(C552,customers!$A$2:$A$1001,customers!$G$2:$G$1001,,0)</f>
        <v>United States</v>
      </c>
      <c r="J552" s="2" t="str">
        <f t="shared" si="16"/>
        <v>Librica</v>
      </c>
      <c r="K552" t="str">
        <f>_xlfn.XLOOKUP(D552,products!$A$2:$A$49,products!$B$2:$B$49,,0)</f>
        <v>Lib</v>
      </c>
      <c r="L552" t="str">
        <f t="shared" si="17"/>
        <v>Dark</v>
      </c>
      <c r="M552" t="str">
        <f>_xlfn.XLOOKUP(D552,products!$A$2:$A$49,products!$C$2:$C$49,,0)</f>
        <v>D</v>
      </c>
      <c r="N552" s="4">
        <f>_xlfn.XLOOKUP(D552,products!$A$2:$A$49,products!$D$2:$D$49,,0)</f>
        <v>0.2</v>
      </c>
      <c r="O552" s="6">
        <f>_xlfn.XLOOKUP(D552,products!$A$2:$A$49,products!$E$2:$E$49,,0)</f>
        <v>3.8849999999999998</v>
      </c>
      <c r="P552" s="6">
        <f>O552*E552</f>
        <v>23.31</v>
      </c>
    </row>
    <row r="553" spans="1:16" x14ac:dyDescent="0.2">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_xlfn.XLOOKUP(Order_table[[#This Row],[Customer ID]],customers!$A$2:$A$1001,customers!$I$2:$I$1001,,0)</f>
        <v>No</v>
      </c>
      <c r="I553" s="2" t="str">
        <f>_xlfn.XLOOKUP(C553,customers!$A$2:$A$1001,customers!$G$2:$G$1001,,0)</f>
        <v>United States</v>
      </c>
      <c r="J553" s="2" t="str">
        <f t="shared" si="16"/>
        <v>Excelsa</v>
      </c>
      <c r="K553" t="str">
        <f>_xlfn.XLOOKUP(D553,products!$A$2:$A$49,products!$B$2:$B$49,,0)</f>
        <v>Exc</v>
      </c>
      <c r="L553" t="str">
        <f t="shared" si="17"/>
        <v>Dark</v>
      </c>
      <c r="M553" t="str">
        <f>_xlfn.XLOOKUP(D553,products!$A$2:$A$49,products!$C$2:$C$49,,0)</f>
        <v>D</v>
      </c>
      <c r="N553" s="4">
        <f>_xlfn.XLOOKUP(D553,products!$A$2:$A$49,products!$D$2:$D$49,,0)</f>
        <v>0.2</v>
      </c>
      <c r="O553" s="6">
        <f>_xlfn.XLOOKUP(D553,products!$A$2:$A$49,products!$E$2:$E$49,,0)</f>
        <v>3.645</v>
      </c>
      <c r="P553" s="6">
        <f>O553*E553</f>
        <v>7.29</v>
      </c>
    </row>
    <row r="554" spans="1:16" x14ac:dyDescent="0.2">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_xlfn.XLOOKUP(Order_table[[#This Row],[Customer ID]],customers!$A$2:$A$1001,customers!$I$2:$I$1001,,0)</f>
        <v>Yes</v>
      </c>
      <c r="I554" s="2" t="str">
        <f>_xlfn.XLOOKUP(C554,customers!$A$2:$A$1001,customers!$G$2:$G$1001,,0)</f>
        <v>United Kingdom</v>
      </c>
      <c r="J554" s="2" t="str">
        <f t="shared" si="16"/>
        <v>Excelsa</v>
      </c>
      <c r="K554" t="str">
        <f>_xlfn.XLOOKUP(D554,products!$A$2:$A$49,products!$B$2:$B$49,,0)</f>
        <v>Exc</v>
      </c>
      <c r="L554" t="str">
        <f t="shared" si="17"/>
        <v>Large</v>
      </c>
      <c r="M554" t="str">
        <f>_xlfn.XLOOKUP(D554,products!$A$2:$A$49,products!$C$2:$C$49,,0)</f>
        <v>L</v>
      </c>
      <c r="N554" s="4">
        <f>_xlfn.XLOOKUP(D554,products!$A$2:$A$49,products!$D$2:$D$49,,0)</f>
        <v>0.2</v>
      </c>
      <c r="O554" s="6">
        <f>_xlfn.XLOOKUP(D554,products!$A$2:$A$49,products!$E$2:$E$49,,0)</f>
        <v>4.4550000000000001</v>
      </c>
      <c r="P554" s="6">
        <f>O554*E554</f>
        <v>17.82</v>
      </c>
    </row>
    <row r="555" spans="1:16" x14ac:dyDescent="0.2">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_xlfn.XLOOKUP(Order_table[[#This Row],[Customer ID]],customers!$A$2:$A$1001,customers!$I$2:$I$1001,,0)</f>
        <v>No</v>
      </c>
      <c r="I555" s="2" t="str">
        <f>_xlfn.XLOOKUP(C555,customers!$A$2:$A$1001,customers!$G$2:$G$1001,,0)</f>
        <v>United States</v>
      </c>
      <c r="J555" s="2" t="str">
        <f t="shared" si="16"/>
        <v>Excelsa</v>
      </c>
      <c r="K555" t="str">
        <f>_xlfn.XLOOKUP(D555,products!$A$2:$A$49,products!$B$2:$B$49,,0)</f>
        <v>Exc</v>
      </c>
      <c r="L555" t="str">
        <f t="shared" si="17"/>
        <v>Medium</v>
      </c>
      <c r="M555" t="str">
        <f>_xlfn.XLOOKUP(D555,products!$A$2:$A$49,products!$C$2:$C$49,,0)</f>
        <v>M</v>
      </c>
      <c r="N555" s="4">
        <f>_xlfn.XLOOKUP(D555,products!$A$2:$A$49,products!$D$2:$D$49,,0)</f>
        <v>1</v>
      </c>
      <c r="O555" s="6">
        <f>_xlfn.XLOOKUP(D555,products!$A$2:$A$49,products!$E$2:$E$49,,0)</f>
        <v>13.75</v>
      </c>
      <c r="P555" s="6">
        <f>O555*E555</f>
        <v>68.75</v>
      </c>
    </row>
    <row r="556" spans="1:16" x14ac:dyDescent="0.2">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_xlfn.XLOOKUP(Order_table[[#This Row],[Customer ID]],customers!$A$2:$A$1001,customers!$I$2:$I$1001,,0)</f>
        <v>Yes</v>
      </c>
      <c r="I556" s="2" t="str">
        <f>_xlfn.XLOOKUP(C556,customers!$A$2:$A$1001,customers!$G$2:$G$1001,,0)</f>
        <v>United Kingdom</v>
      </c>
      <c r="J556" s="2" t="str">
        <f t="shared" si="16"/>
        <v>Robusta</v>
      </c>
      <c r="K556" t="str">
        <f>_xlfn.XLOOKUP(D556,products!$A$2:$A$49,products!$B$2:$B$49,,0)</f>
        <v>Rob</v>
      </c>
      <c r="L556" t="str">
        <f t="shared" si="17"/>
        <v>Large</v>
      </c>
      <c r="M556" t="str">
        <f>_xlfn.XLOOKUP(D556,products!$A$2:$A$49,products!$C$2:$C$49,,0)</f>
        <v>L</v>
      </c>
      <c r="N556" s="4">
        <f>_xlfn.XLOOKUP(D556,products!$A$2:$A$49,products!$D$2:$D$49,,0)</f>
        <v>2.5</v>
      </c>
      <c r="O556" s="6">
        <f>_xlfn.XLOOKUP(D556,products!$A$2:$A$49,products!$E$2:$E$49,,0)</f>
        <v>27.484999999999996</v>
      </c>
      <c r="P556" s="6">
        <f>O556*E556</f>
        <v>54.969999999999992</v>
      </c>
    </row>
    <row r="557" spans="1:16" x14ac:dyDescent="0.2">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_xlfn.XLOOKUP(Order_table[[#This Row],[Customer ID]],customers!$A$2:$A$1001,customers!$I$2:$I$1001,,0)</f>
        <v>No</v>
      </c>
      <c r="I557" s="2" t="str">
        <f>_xlfn.XLOOKUP(C557,customers!$A$2:$A$1001,customers!$G$2:$G$1001,,0)</f>
        <v>Ireland</v>
      </c>
      <c r="J557" s="2" t="str">
        <f t="shared" si="16"/>
        <v>Excelsa</v>
      </c>
      <c r="K557" t="str">
        <f>_xlfn.XLOOKUP(D557,products!$A$2:$A$49,products!$B$2:$B$49,,0)</f>
        <v>Exc</v>
      </c>
      <c r="L557" t="str">
        <f t="shared" si="17"/>
        <v>Medium</v>
      </c>
      <c r="M557" t="str">
        <f>_xlfn.XLOOKUP(D557,products!$A$2:$A$49,products!$C$2:$C$49,,0)</f>
        <v>M</v>
      </c>
      <c r="N557" s="4">
        <f>_xlfn.XLOOKUP(D557,products!$A$2:$A$49,products!$D$2:$D$49,,0)</f>
        <v>1</v>
      </c>
      <c r="O557" s="6">
        <f>_xlfn.XLOOKUP(D557,products!$A$2:$A$49,products!$E$2:$E$49,,0)</f>
        <v>13.75</v>
      </c>
      <c r="P557" s="6">
        <f>O557*E557</f>
        <v>82.5</v>
      </c>
    </row>
    <row r="558" spans="1:16" x14ac:dyDescent="0.2">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_xlfn.XLOOKUP(Order_table[[#This Row],[Customer ID]],customers!$A$2:$A$1001,customers!$I$2:$I$1001,,0)</f>
        <v>Yes</v>
      </c>
      <c r="I558" s="2" t="str">
        <f>_xlfn.XLOOKUP(C558,customers!$A$2:$A$1001,customers!$G$2:$G$1001,,0)</f>
        <v>United States</v>
      </c>
      <c r="J558" s="2" t="str">
        <f t="shared" si="16"/>
        <v>Librica</v>
      </c>
      <c r="K558" t="str">
        <f>_xlfn.XLOOKUP(D558,products!$A$2:$A$49,products!$B$2:$B$49,,0)</f>
        <v>Lib</v>
      </c>
      <c r="L558" t="str">
        <f t="shared" si="17"/>
        <v>Medium</v>
      </c>
      <c r="M558" t="str">
        <f>_xlfn.XLOOKUP(D558,products!$A$2:$A$49,products!$C$2:$C$49,,0)</f>
        <v>M</v>
      </c>
      <c r="N558" s="4">
        <f>_xlfn.XLOOKUP(D558,products!$A$2:$A$49,products!$D$2:$D$49,,0)</f>
        <v>0.2</v>
      </c>
      <c r="O558" s="6">
        <f>_xlfn.XLOOKUP(D558,products!$A$2:$A$49,products!$E$2:$E$49,,0)</f>
        <v>4.3650000000000002</v>
      </c>
      <c r="P558" s="6">
        <f>O558*E558</f>
        <v>8.73</v>
      </c>
    </row>
    <row r="559" spans="1:16" x14ac:dyDescent="0.2">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_xlfn.XLOOKUP(Order_table[[#This Row],[Customer ID]],customers!$A$2:$A$1001,customers!$I$2:$I$1001,,0)</f>
        <v>Yes</v>
      </c>
      <c r="I559" s="2" t="str">
        <f>_xlfn.XLOOKUP(C559,customers!$A$2:$A$1001,customers!$G$2:$G$1001,,0)</f>
        <v>Ireland</v>
      </c>
      <c r="J559" s="2" t="str">
        <f t="shared" si="16"/>
        <v>Excelsa</v>
      </c>
      <c r="K559" t="str">
        <f>_xlfn.XLOOKUP(D559,products!$A$2:$A$49,products!$B$2:$B$49,,0)</f>
        <v>Exc</v>
      </c>
      <c r="L559" t="str">
        <f t="shared" si="17"/>
        <v>Large</v>
      </c>
      <c r="M559" t="str">
        <f>_xlfn.XLOOKUP(D559,products!$A$2:$A$49,products!$C$2:$C$49,,0)</f>
        <v>L</v>
      </c>
      <c r="N559" s="4">
        <f>_xlfn.XLOOKUP(D559,products!$A$2:$A$49,products!$D$2:$D$49,,0)</f>
        <v>1</v>
      </c>
      <c r="O559" s="6">
        <f>_xlfn.XLOOKUP(D559,products!$A$2:$A$49,products!$E$2:$E$49,,0)</f>
        <v>14.85</v>
      </c>
      <c r="P559" s="6">
        <f>O559*E559</f>
        <v>59.4</v>
      </c>
    </row>
    <row r="560" spans="1:16" x14ac:dyDescent="0.2">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_xlfn.XLOOKUP(Order_table[[#This Row],[Customer ID]],customers!$A$2:$A$1001,customers!$I$2:$I$1001,,0)</f>
        <v>Yes</v>
      </c>
      <c r="I560" s="2" t="str">
        <f>_xlfn.XLOOKUP(C560,customers!$A$2:$A$1001,customers!$G$2:$G$1001,,0)</f>
        <v>United States</v>
      </c>
      <c r="J560" s="2" t="str">
        <f t="shared" si="16"/>
        <v>Librica</v>
      </c>
      <c r="K560" t="str">
        <f>_xlfn.XLOOKUP(D560,products!$A$2:$A$49,products!$B$2:$B$49,,0)</f>
        <v>Lib</v>
      </c>
      <c r="L560" t="str">
        <f t="shared" si="17"/>
        <v>Dark</v>
      </c>
      <c r="M560" t="str">
        <f>_xlfn.XLOOKUP(D560,products!$A$2:$A$49,products!$C$2:$C$49,,0)</f>
        <v>D</v>
      </c>
      <c r="N560" s="4">
        <f>_xlfn.XLOOKUP(D560,products!$A$2:$A$49,products!$D$2:$D$49,,0)</f>
        <v>0.2</v>
      </c>
      <c r="O560" s="6">
        <f>_xlfn.XLOOKUP(D560,products!$A$2:$A$49,products!$E$2:$E$49,,0)</f>
        <v>3.8849999999999998</v>
      </c>
      <c r="P560" s="6">
        <f>O560*E560</f>
        <v>15.54</v>
      </c>
    </row>
    <row r="561" spans="1:16" x14ac:dyDescent="0.2">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_xlfn.XLOOKUP(Order_table[[#This Row],[Customer ID]],customers!$A$2:$A$1001,customers!$I$2:$I$1001,,0)</f>
        <v>Yes</v>
      </c>
      <c r="I561" s="2" t="str">
        <f>_xlfn.XLOOKUP(C561,customers!$A$2:$A$1001,customers!$G$2:$G$1001,,0)</f>
        <v>United States</v>
      </c>
      <c r="J561" s="2" t="str">
        <f t="shared" si="16"/>
        <v>Arabica</v>
      </c>
      <c r="K561" t="str">
        <f>_xlfn.XLOOKUP(D561,products!$A$2:$A$49,products!$B$2:$B$49,,0)</f>
        <v>Ara</v>
      </c>
      <c r="L561" t="str">
        <f t="shared" si="17"/>
        <v>Large</v>
      </c>
      <c r="M561" t="str">
        <f>_xlfn.XLOOKUP(D561,products!$A$2:$A$49,products!$C$2:$C$49,,0)</f>
        <v>L</v>
      </c>
      <c r="N561" s="4">
        <f>_xlfn.XLOOKUP(D561,products!$A$2:$A$49,products!$D$2:$D$49,,0)</f>
        <v>1</v>
      </c>
      <c r="O561" s="6">
        <f>_xlfn.XLOOKUP(D561,products!$A$2:$A$49,products!$E$2:$E$49,,0)</f>
        <v>12.95</v>
      </c>
      <c r="P561" s="6">
        <f>O561*E561</f>
        <v>38.849999999999994</v>
      </c>
    </row>
    <row r="562" spans="1:16" x14ac:dyDescent="0.2">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_xlfn.XLOOKUP(Order_table[[#This Row],[Customer ID]],customers!$A$2:$A$1001,customers!$I$2:$I$1001,,0)</f>
        <v>Yes</v>
      </c>
      <c r="I562" s="2" t="str">
        <f>_xlfn.XLOOKUP(C562,customers!$A$2:$A$1001,customers!$G$2:$G$1001,,0)</f>
        <v>United States</v>
      </c>
      <c r="J562" s="2" t="str">
        <f t="shared" si="16"/>
        <v>Excelsa</v>
      </c>
      <c r="K562" t="str">
        <f>_xlfn.XLOOKUP(D562,products!$A$2:$A$49,products!$B$2:$B$49,,0)</f>
        <v>Exc</v>
      </c>
      <c r="L562" t="str">
        <f t="shared" si="17"/>
        <v>Medium</v>
      </c>
      <c r="M562" t="str">
        <f>_xlfn.XLOOKUP(D562,products!$A$2:$A$49,products!$C$2:$C$49,,0)</f>
        <v>M</v>
      </c>
      <c r="N562" s="4">
        <f>_xlfn.XLOOKUP(D562,products!$A$2:$A$49,products!$D$2:$D$49,,0)</f>
        <v>2.5</v>
      </c>
      <c r="O562" s="6">
        <f>_xlfn.XLOOKUP(D562,products!$A$2:$A$49,products!$E$2:$E$49,,0)</f>
        <v>31.624999999999996</v>
      </c>
      <c r="P562" s="6">
        <f>O562*E562</f>
        <v>189.74999999999997</v>
      </c>
    </row>
    <row r="563" spans="1:16" x14ac:dyDescent="0.2">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_xlfn.XLOOKUP(Order_table[[#This Row],[Customer ID]],customers!$A$2:$A$1001,customers!$I$2:$I$1001,,0)</f>
        <v>Yes</v>
      </c>
      <c r="I563" s="2" t="str">
        <f>_xlfn.XLOOKUP(C563,customers!$A$2:$A$1001,customers!$G$2:$G$1001,,0)</f>
        <v>Ireland</v>
      </c>
      <c r="J563" s="2" t="str">
        <f t="shared" si="16"/>
        <v>Arabica</v>
      </c>
      <c r="K563" t="str">
        <f>_xlfn.XLOOKUP(D563,products!$A$2:$A$49,products!$B$2:$B$49,,0)</f>
        <v>Ara</v>
      </c>
      <c r="L563" t="str">
        <f t="shared" si="17"/>
        <v>Dark</v>
      </c>
      <c r="M563" t="str">
        <f>_xlfn.XLOOKUP(D563,products!$A$2:$A$49,products!$C$2:$C$49,,0)</f>
        <v>D</v>
      </c>
      <c r="N563" s="4">
        <f>_xlfn.XLOOKUP(D563,products!$A$2:$A$49,products!$D$2:$D$49,,0)</f>
        <v>0.2</v>
      </c>
      <c r="O563" s="6">
        <f>_xlfn.XLOOKUP(D563,products!$A$2:$A$49,products!$E$2:$E$49,,0)</f>
        <v>2.9849999999999999</v>
      </c>
      <c r="P563" s="6">
        <f>O563*E563</f>
        <v>17.91</v>
      </c>
    </row>
    <row r="564" spans="1:16" x14ac:dyDescent="0.2">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_xlfn.XLOOKUP(Order_table[[#This Row],[Customer ID]],customers!$A$2:$A$1001,customers!$I$2:$I$1001,,0)</f>
        <v>No</v>
      </c>
      <c r="I564" s="2" t="str">
        <f>_xlfn.XLOOKUP(C564,customers!$A$2:$A$1001,customers!$G$2:$G$1001,,0)</f>
        <v>United Kingdom</v>
      </c>
      <c r="J564" s="2" t="str">
        <f t="shared" si="16"/>
        <v>Librica</v>
      </c>
      <c r="K564" t="str">
        <f>_xlfn.XLOOKUP(D564,products!$A$2:$A$49,products!$B$2:$B$49,,0)</f>
        <v>Lib</v>
      </c>
      <c r="L564" t="str">
        <f t="shared" si="17"/>
        <v>Large</v>
      </c>
      <c r="M564" t="str">
        <f>_xlfn.XLOOKUP(D564,products!$A$2:$A$49,products!$C$2:$C$49,,0)</f>
        <v>L</v>
      </c>
      <c r="N564" s="4">
        <f>_xlfn.XLOOKUP(D564,products!$A$2:$A$49,products!$D$2:$D$49,,0)</f>
        <v>0.2</v>
      </c>
      <c r="O564" s="6">
        <f>_xlfn.XLOOKUP(D564,products!$A$2:$A$49,products!$E$2:$E$49,,0)</f>
        <v>4.7549999999999999</v>
      </c>
      <c r="P564" s="6">
        <f>O564*E564</f>
        <v>28.53</v>
      </c>
    </row>
    <row r="565" spans="1:16" x14ac:dyDescent="0.2">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_xlfn.XLOOKUP(Order_table[[#This Row],[Customer ID]],customers!$A$2:$A$1001,customers!$I$2:$I$1001,,0)</f>
        <v>No</v>
      </c>
      <c r="I565" s="2" t="str">
        <f>_xlfn.XLOOKUP(C565,customers!$A$2:$A$1001,customers!$G$2:$G$1001,,0)</f>
        <v>United Kingdom</v>
      </c>
      <c r="J565" s="2" t="str">
        <f t="shared" si="16"/>
        <v>Excelsa</v>
      </c>
      <c r="K565" t="str">
        <f>_xlfn.XLOOKUP(D565,products!$A$2:$A$49,products!$B$2:$B$49,,0)</f>
        <v>Exc</v>
      </c>
      <c r="L565" t="str">
        <f t="shared" si="17"/>
        <v>Medium</v>
      </c>
      <c r="M565" t="str">
        <f>_xlfn.XLOOKUP(D565,products!$A$2:$A$49,products!$C$2:$C$49,,0)</f>
        <v>M</v>
      </c>
      <c r="N565" s="4">
        <f>_xlfn.XLOOKUP(D565,products!$A$2:$A$49,products!$D$2:$D$49,,0)</f>
        <v>1</v>
      </c>
      <c r="O565" s="6">
        <f>_xlfn.XLOOKUP(D565,products!$A$2:$A$49,products!$E$2:$E$49,,0)</f>
        <v>13.75</v>
      </c>
      <c r="P565" s="6">
        <f>O565*E565</f>
        <v>82.5</v>
      </c>
    </row>
    <row r="566" spans="1:16" x14ac:dyDescent="0.2">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_xlfn.XLOOKUP(Order_table[[#This Row],[Customer ID]],customers!$A$2:$A$1001,customers!$I$2:$I$1001,,0)</f>
        <v>No</v>
      </c>
      <c r="I566" s="2" t="str">
        <f>_xlfn.XLOOKUP(C566,customers!$A$2:$A$1001,customers!$G$2:$G$1001,,0)</f>
        <v>United States</v>
      </c>
      <c r="J566" s="2" t="str">
        <f t="shared" si="16"/>
        <v>Robusta</v>
      </c>
      <c r="K566" t="str">
        <f>_xlfn.XLOOKUP(D566,products!$A$2:$A$49,products!$B$2:$B$49,,0)</f>
        <v>Rob</v>
      </c>
      <c r="L566" t="str">
        <f t="shared" si="17"/>
        <v>Large</v>
      </c>
      <c r="M566" t="str">
        <f>_xlfn.XLOOKUP(D566,products!$A$2:$A$49,products!$C$2:$C$49,,0)</f>
        <v>L</v>
      </c>
      <c r="N566" s="4">
        <f>_xlfn.XLOOKUP(D566,products!$A$2:$A$49,products!$D$2:$D$49,,0)</f>
        <v>0.5</v>
      </c>
      <c r="O566" s="6">
        <f>_xlfn.XLOOKUP(D566,products!$A$2:$A$49,products!$E$2:$E$49,,0)</f>
        <v>7.169999999999999</v>
      </c>
      <c r="P566" s="6">
        <f>O566*E566</f>
        <v>14.339999999999998</v>
      </c>
    </row>
    <row r="567" spans="1:16" x14ac:dyDescent="0.2">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_xlfn.XLOOKUP(Order_table[[#This Row],[Customer ID]],customers!$A$2:$A$1001,customers!$I$2:$I$1001,,0)</f>
        <v>No</v>
      </c>
      <c r="I567" s="2" t="str">
        <f>_xlfn.XLOOKUP(C567,customers!$A$2:$A$1001,customers!$G$2:$G$1001,,0)</f>
        <v>United States</v>
      </c>
      <c r="J567" s="2" t="str">
        <f t="shared" si="16"/>
        <v>Robusta</v>
      </c>
      <c r="K567" t="str">
        <f>_xlfn.XLOOKUP(D567,products!$A$2:$A$49,products!$B$2:$B$49,,0)</f>
        <v>Rob</v>
      </c>
      <c r="L567" t="str">
        <f t="shared" si="17"/>
        <v>Dark</v>
      </c>
      <c r="M567" t="str">
        <f>_xlfn.XLOOKUP(D567,products!$A$2:$A$49,products!$C$2:$C$49,,0)</f>
        <v>D</v>
      </c>
      <c r="N567" s="4">
        <f>_xlfn.XLOOKUP(D567,products!$A$2:$A$49,products!$D$2:$D$49,,0)</f>
        <v>2.5</v>
      </c>
      <c r="O567" s="6">
        <f>_xlfn.XLOOKUP(D567,products!$A$2:$A$49,products!$E$2:$E$49,,0)</f>
        <v>20.584999999999997</v>
      </c>
      <c r="P567" s="6">
        <f>O567*E567</f>
        <v>82.339999999999989</v>
      </c>
    </row>
    <row r="568" spans="1:16" x14ac:dyDescent="0.2">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_xlfn.XLOOKUP(Order_table[[#This Row],[Customer ID]],customers!$A$2:$A$1001,customers!$I$2:$I$1001,,0)</f>
        <v>Yes</v>
      </c>
      <c r="I568" s="2" t="str">
        <f>_xlfn.XLOOKUP(C568,customers!$A$2:$A$1001,customers!$G$2:$G$1001,,0)</f>
        <v>United States</v>
      </c>
      <c r="J568" s="2" t="str">
        <f t="shared" si="16"/>
        <v>Arabica</v>
      </c>
      <c r="K568" t="str">
        <f>_xlfn.XLOOKUP(D568,products!$A$2:$A$49,products!$B$2:$B$49,,0)</f>
        <v>Ara</v>
      </c>
      <c r="L568" t="str">
        <f t="shared" si="17"/>
        <v>Medium</v>
      </c>
      <c r="M568" t="str">
        <f>_xlfn.XLOOKUP(D568,products!$A$2:$A$49,products!$C$2:$C$49,,0)</f>
        <v>M</v>
      </c>
      <c r="N568" s="4">
        <f>_xlfn.XLOOKUP(D568,products!$A$2:$A$49,products!$D$2:$D$49,,0)</f>
        <v>0.2</v>
      </c>
      <c r="O568" s="6">
        <f>_xlfn.XLOOKUP(D568,products!$A$2:$A$49,products!$E$2:$E$49,,0)</f>
        <v>3.375</v>
      </c>
      <c r="P568" s="6">
        <f>O568*E568</f>
        <v>20.25</v>
      </c>
    </row>
    <row r="569" spans="1:16" x14ac:dyDescent="0.2">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_xlfn.XLOOKUP(Order_table[[#This Row],[Customer ID]],customers!$A$2:$A$1001,customers!$I$2:$I$1001,,0)</f>
        <v>No</v>
      </c>
      <c r="I569" s="2" t="str">
        <f>_xlfn.XLOOKUP(C569,customers!$A$2:$A$1001,customers!$G$2:$G$1001,,0)</f>
        <v>Ireland</v>
      </c>
      <c r="J569" s="2" t="str">
        <f t="shared" si="16"/>
        <v>Robusta</v>
      </c>
      <c r="K569" t="str">
        <f>_xlfn.XLOOKUP(D569,products!$A$2:$A$49,products!$B$2:$B$49,,0)</f>
        <v>Rob</v>
      </c>
      <c r="L569" t="str">
        <f t="shared" si="17"/>
        <v>Large</v>
      </c>
      <c r="M569" t="str">
        <f>_xlfn.XLOOKUP(D569,products!$A$2:$A$49,products!$C$2:$C$49,,0)</f>
        <v>L</v>
      </c>
      <c r="N569" s="4">
        <f>_xlfn.XLOOKUP(D569,products!$A$2:$A$49,products!$D$2:$D$49,,0)</f>
        <v>2.5</v>
      </c>
      <c r="O569" s="6">
        <f>_xlfn.XLOOKUP(D569,products!$A$2:$A$49,products!$E$2:$E$49,,0)</f>
        <v>27.484999999999996</v>
      </c>
      <c r="P569" s="6">
        <f>O569*E569</f>
        <v>164.90999999999997</v>
      </c>
    </row>
    <row r="570" spans="1:16" x14ac:dyDescent="0.2">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_xlfn.XLOOKUP(Order_table[[#This Row],[Customer ID]],customers!$A$2:$A$1001,customers!$I$2:$I$1001,,0)</f>
        <v>Yes</v>
      </c>
      <c r="I570" s="2" t="str">
        <f>_xlfn.XLOOKUP(C570,customers!$A$2:$A$1001,customers!$G$2:$G$1001,,0)</f>
        <v>United States</v>
      </c>
      <c r="J570" s="2" t="str">
        <f t="shared" si="16"/>
        <v>Librica</v>
      </c>
      <c r="K570" t="str">
        <f>_xlfn.XLOOKUP(D570,products!$A$2:$A$49,products!$B$2:$B$49,,0)</f>
        <v>Lib</v>
      </c>
      <c r="L570" t="str">
        <f t="shared" si="17"/>
        <v>Large</v>
      </c>
      <c r="M570" t="str">
        <f>_xlfn.XLOOKUP(D570,products!$A$2:$A$49,products!$C$2:$C$49,,0)</f>
        <v>L</v>
      </c>
      <c r="N570" s="4">
        <f>_xlfn.XLOOKUP(D570,products!$A$2:$A$49,products!$D$2:$D$49,,0)</f>
        <v>0.2</v>
      </c>
      <c r="O570" s="6">
        <f>_xlfn.XLOOKUP(D570,products!$A$2:$A$49,products!$E$2:$E$49,,0)</f>
        <v>4.7549999999999999</v>
      </c>
      <c r="P570" s="6">
        <f>O570*E570</f>
        <v>19.02</v>
      </c>
    </row>
    <row r="571" spans="1:16" x14ac:dyDescent="0.2">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_xlfn.XLOOKUP(Order_table[[#This Row],[Customer ID]],customers!$A$2:$A$1001,customers!$I$2:$I$1001,,0)</f>
        <v>No</v>
      </c>
      <c r="I571" s="2" t="str">
        <f>_xlfn.XLOOKUP(C571,customers!$A$2:$A$1001,customers!$G$2:$G$1001,,0)</f>
        <v>United Kingdom</v>
      </c>
      <c r="J571" s="2" t="str">
        <f t="shared" si="16"/>
        <v>Arabica</v>
      </c>
      <c r="K571" t="str">
        <f>_xlfn.XLOOKUP(D571,products!$A$2:$A$49,products!$B$2:$B$49,,0)</f>
        <v>Ara</v>
      </c>
      <c r="L571" t="str">
        <f t="shared" si="17"/>
        <v>Dark</v>
      </c>
      <c r="M571" t="str">
        <f>_xlfn.XLOOKUP(D571,products!$A$2:$A$49,products!$C$2:$C$49,,0)</f>
        <v>D</v>
      </c>
      <c r="N571" s="4">
        <f>_xlfn.XLOOKUP(D571,products!$A$2:$A$49,products!$D$2:$D$49,,0)</f>
        <v>2.5</v>
      </c>
      <c r="O571" s="6">
        <f>_xlfn.XLOOKUP(D571,products!$A$2:$A$49,products!$E$2:$E$49,,0)</f>
        <v>22.884999999999998</v>
      </c>
      <c r="P571" s="6">
        <f>O571*E571</f>
        <v>137.31</v>
      </c>
    </row>
    <row r="572" spans="1:16" x14ac:dyDescent="0.2">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_xlfn.XLOOKUP(Order_table[[#This Row],[Customer ID]],customers!$A$2:$A$1001,customers!$I$2:$I$1001,,0)</f>
        <v>No</v>
      </c>
      <c r="I572" s="2" t="str">
        <f>_xlfn.XLOOKUP(C572,customers!$A$2:$A$1001,customers!$G$2:$G$1001,,0)</f>
        <v>United States</v>
      </c>
      <c r="J572" s="2" t="str">
        <f t="shared" si="16"/>
        <v>Arabica</v>
      </c>
      <c r="K572" t="str">
        <f>_xlfn.XLOOKUP(D572,products!$A$2:$A$49,products!$B$2:$B$49,,0)</f>
        <v>Ara</v>
      </c>
      <c r="L572" t="str">
        <f t="shared" si="17"/>
        <v>Medium</v>
      </c>
      <c r="M572" t="str">
        <f>_xlfn.XLOOKUP(D572,products!$A$2:$A$49,products!$C$2:$C$49,,0)</f>
        <v>M</v>
      </c>
      <c r="N572" s="4">
        <f>_xlfn.XLOOKUP(D572,products!$A$2:$A$49,products!$D$2:$D$49,,0)</f>
        <v>0.5</v>
      </c>
      <c r="O572" s="6">
        <f>_xlfn.XLOOKUP(D572,products!$A$2:$A$49,products!$E$2:$E$49,,0)</f>
        <v>6.75</v>
      </c>
      <c r="P572" s="6">
        <f>O572*E572</f>
        <v>27</v>
      </c>
    </row>
    <row r="573" spans="1:16" x14ac:dyDescent="0.2">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_xlfn.XLOOKUP(Order_table[[#This Row],[Customer ID]],customers!$A$2:$A$1001,customers!$I$2:$I$1001,,0)</f>
        <v>No</v>
      </c>
      <c r="I573" s="2" t="str">
        <f>_xlfn.XLOOKUP(C573,customers!$A$2:$A$1001,customers!$G$2:$G$1001,,0)</f>
        <v>United Kingdom</v>
      </c>
      <c r="J573" s="2" t="str">
        <f t="shared" si="16"/>
        <v>Excelsa</v>
      </c>
      <c r="K573" t="str">
        <f>_xlfn.XLOOKUP(D573,products!$A$2:$A$49,products!$B$2:$B$49,,0)</f>
        <v>Exc</v>
      </c>
      <c r="L573" t="str">
        <f t="shared" si="17"/>
        <v>Large</v>
      </c>
      <c r="M573" t="str">
        <f>_xlfn.XLOOKUP(D573,products!$A$2:$A$49,products!$C$2:$C$49,,0)</f>
        <v>L</v>
      </c>
      <c r="N573" s="4">
        <f>_xlfn.XLOOKUP(D573,products!$A$2:$A$49,products!$D$2:$D$49,,0)</f>
        <v>0.5</v>
      </c>
      <c r="O573" s="6">
        <f>_xlfn.XLOOKUP(D573,products!$A$2:$A$49,products!$E$2:$E$49,,0)</f>
        <v>8.91</v>
      </c>
      <c r="P573" s="6">
        <f>O573*E573</f>
        <v>35.64</v>
      </c>
    </row>
    <row r="574" spans="1:16" x14ac:dyDescent="0.2">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_xlfn.XLOOKUP(Order_table[[#This Row],[Customer ID]],customers!$A$2:$A$1001,customers!$I$2:$I$1001,,0)</f>
        <v>Yes</v>
      </c>
      <c r="I574" s="2" t="str">
        <f>_xlfn.XLOOKUP(C574,customers!$A$2:$A$1001,customers!$G$2:$G$1001,,0)</f>
        <v>United States</v>
      </c>
      <c r="J574" s="2" t="str">
        <f t="shared" si="16"/>
        <v>Arabica</v>
      </c>
      <c r="K574" t="str">
        <f>_xlfn.XLOOKUP(D574,products!$A$2:$A$49,products!$B$2:$B$49,,0)</f>
        <v>Ara</v>
      </c>
      <c r="L574" t="str">
        <f t="shared" si="17"/>
        <v>Dark</v>
      </c>
      <c r="M574" t="str">
        <f>_xlfn.XLOOKUP(D574,products!$A$2:$A$49,products!$C$2:$C$49,,0)</f>
        <v>D</v>
      </c>
      <c r="N574" s="4">
        <f>_xlfn.XLOOKUP(D574,products!$A$2:$A$49,products!$D$2:$D$49,,0)</f>
        <v>0.2</v>
      </c>
      <c r="O574" s="6">
        <f>_xlfn.XLOOKUP(D574,products!$A$2:$A$49,products!$E$2:$E$49,,0)</f>
        <v>2.9849999999999999</v>
      </c>
      <c r="P574" s="6">
        <f>O574*E574</f>
        <v>5.97</v>
      </c>
    </row>
    <row r="575" spans="1:16" x14ac:dyDescent="0.2">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_xlfn.XLOOKUP(Order_table[[#This Row],[Customer ID]],customers!$A$2:$A$1001,customers!$I$2:$I$1001,,0)</f>
        <v>No</v>
      </c>
      <c r="I575" s="2" t="str">
        <f>_xlfn.XLOOKUP(C575,customers!$A$2:$A$1001,customers!$G$2:$G$1001,,0)</f>
        <v>United States</v>
      </c>
      <c r="J575" s="2" t="str">
        <f t="shared" si="16"/>
        <v>Arabica</v>
      </c>
      <c r="K575" t="str">
        <f>_xlfn.XLOOKUP(D575,products!$A$2:$A$49,products!$B$2:$B$49,,0)</f>
        <v>Ara</v>
      </c>
      <c r="L575" t="str">
        <f t="shared" si="17"/>
        <v>Medium</v>
      </c>
      <c r="M575" t="str">
        <f>_xlfn.XLOOKUP(D575,products!$A$2:$A$49,products!$C$2:$C$49,,0)</f>
        <v>M</v>
      </c>
      <c r="N575" s="4">
        <f>_xlfn.XLOOKUP(D575,products!$A$2:$A$49,products!$D$2:$D$49,,0)</f>
        <v>1</v>
      </c>
      <c r="O575" s="6">
        <f>_xlfn.XLOOKUP(D575,products!$A$2:$A$49,products!$E$2:$E$49,,0)</f>
        <v>11.25</v>
      </c>
      <c r="P575" s="6">
        <f>O575*E575</f>
        <v>67.5</v>
      </c>
    </row>
    <row r="576" spans="1:16" x14ac:dyDescent="0.2">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_xlfn.XLOOKUP(Order_table[[#This Row],[Customer ID]],customers!$A$2:$A$1001,customers!$I$2:$I$1001,,0)</f>
        <v>Yes</v>
      </c>
      <c r="I576" s="2" t="str">
        <f>_xlfn.XLOOKUP(C576,customers!$A$2:$A$1001,customers!$G$2:$G$1001,,0)</f>
        <v>United States</v>
      </c>
      <c r="J576" s="2" t="str">
        <f t="shared" si="16"/>
        <v>Robusta</v>
      </c>
      <c r="K576" t="str">
        <f>_xlfn.XLOOKUP(D576,products!$A$2:$A$49,products!$B$2:$B$49,,0)</f>
        <v>Rob</v>
      </c>
      <c r="L576" t="str">
        <f t="shared" si="17"/>
        <v>Large</v>
      </c>
      <c r="M576" t="str">
        <f>_xlfn.XLOOKUP(D576,products!$A$2:$A$49,products!$C$2:$C$49,,0)</f>
        <v>L</v>
      </c>
      <c r="N576" s="4">
        <f>_xlfn.XLOOKUP(D576,products!$A$2:$A$49,products!$D$2:$D$49,,0)</f>
        <v>0.2</v>
      </c>
      <c r="O576" s="6">
        <f>_xlfn.XLOOKUP(D576,products!$A$2:$A$49,products!$E$2:$E$49,,0)</f>
        <v>3.5849999999999995</v>
      </c>
      <c r="P576" s="6">
        <f>O576*E576</f>
        <v>21.509999999999998</v>
      </c>
    </row>
    <row r="577" spans="1:16" x14ac:dyDescent="0.2">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_xlfn.XLOOKUP(Order_table[[#This Row],[Customer ID]],customers!$A$2:$A$1001,customers!$I$2:$I$1001,,0)</f>
        <v>No</v>
      </c>
      <c r="I577" s="2" t="str">
        <f>_xlfn.XLOOKUP(C577,customers!$A$2:$A$1001,customers!$G$2:$G$1001,,0)</f>
        <v>United States</v>
      </c>
      <c r="J577" s="2" t="str">
        <f t="shared" si="16"/>
        <v>Librica</v>
      </c>
      <c r="K577" t="str">
        <f>_xlfn.XLOOKUP(D577,products!$A$2:$A$49,products!$B$2:$B$49,,0)</f>
        <v>Lib</v>
      </c>
      <c r="L577" t="str">
        <f t="shared" si="17"/>
        <v>Medium</v>
      </c>
      <c r="M577" t="str">
        <f>_xlfn.XLOOKUP(D577,products!$A$2:$A$49,products!$C$2:$C$49,,0)</f>
        <v>M</v>
      </c>
      <c r="N577" s="4">
        <f>_xlfn.XLOOKUP(D577,products!$A$2:$A$49,products!$D$2:$D$49,,0)</f>
        <v>2.5</v>
      </c>
      <c r="O577" s="6">
        <f>_xlfn.XLOOKUP(D577,products!$A$2:$A$49,products!$E$2:$E$49,,0)</f>
        <v>33.464999999999996</v>
      </c>
      <c r="P577" s="6">
        <f>O577*E577</f>
        <v>66.929999999999993</v>
      </c>
    </row>
    <row r="578" spans="1:16" x14ac:dyDescent="0.2">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_xlfn.XLOOKUP(Order_table[[#This Row],[Customer ID]],customers!$A$2:$A$1001,customers!$I$2:$I$1001,,0)</f>
        <v>No</v>
      </c>
      <c r="I578" s="2" t="str">
        <f>_xlfn.XLOOKUP(C578,customers!$A$2:$A$1001,customers!$G$2:$G$1001,,0)</f>
        <v>United States</v>
      </c>
      <c r="J578" s="2" t="str">
        <f t="shared" si="16"/>
        <v>Arabica</v>
      </c>
      <c r="K578" t="str">
        <f>_xlfn.XLOOKUP(D578,products!$A$2:$A$49,products!$B$2:$B$49,,0)</f>
        <v>Ara</v>
      </c>
      <c r="L578" t="str">
        <f t="shared" si="17"/>
        <v>Dark</v>
      </c>
      <c r="M578" t="str">
        <f>_xlfn.XLOOKUP(D578,products!$A$2:$A$49,products!$C$2:$C$49,,0)</f>
        <v>D</v>
      </c>
      <c r="N578" s="4">
        <f>_xlfn.XLOOKUP(D578,products!$A$2:$A$49,products!$D$2:$D$49,,0)</f>
        <v>0.2</v>
      </c>
      <c r="O578" s="6">
        <f>_xlfn.XLOOKUP(D578,products!$A$2:$A$49,products!$E$2:$E$49,,0)</f>
        <v>2.9849999999999999</v>
      </c>
      <c r="P578" s="6">
        <f>O578*E578</f>
        <v>17.91</v>
      </c>
    </row>
    <row r="579" spans="1:16" x14ac:dyDescent="0.2">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_xlfn.XLOOKUP(Order_table[[#This Row],[Customer ID]],customers!$A$2:$A$1001,customers!$I$2:$I$1001,,0)</f>
        <v>No</v>
      </c>
      <c r="I579" s="2" t="str">
        <f>_xlfn.XLOOKUP(C579,customers!$A$2:$A$1001,customers!$G$2:$G$1001,,0)</f>
        <v>United Kingdom</v>
      </c>
      <c r="J579" s="2" t="str">
        <f t="shared" ref="J579:J642" si="18">IF(K579="Rob","Robusta",IF(K579="Lib","Librica",IF(K579="Exc","Excelsa",IF(K579="Ara","Arabica",""))))</f>
        <v>Librica</v>
      </c>
      <c r="K579" t="str">
        <f>_xlfn.XLOOKUP(D579,products!$A$2:$A$49,products!$B$2:$B$49,,0)</f>
        <v>Lib</v>
      </c>
      <c r="L579" t="str">
        <f t="shared" ref="L579:L642" si="19">IF(M579="M","Medium",IF(M579="L","Large",IF(M579="D","Dark","")))</f>
        <v>Medium</v>
      </c>
      <c r="M579" t="str">
        <f>_xlfn.XLOOKUP(D579,products!$A$2:$A$49,products!$C$2:$C$49,,0)</f>
        <v>M</v>
      </c>
      <c r="N579" s="4">
        <f>_xlfn.XLOOKUP(D579,products!$A$2:$A$49,products!$D$2:$D$49,,0)</f>
        <v>1</v>
      </c>
      <c r="O579" s="6">
        <f>_xlfn.XLOOKUP(D579,products!$A$2:$A$49,products!$E$2:$E$49,,0)</f>
        <v>14.55</v>
      </c>
      <c r="P579" s="6">
        <f>O579*E579</f>
        <v>58.2</v>
      </c>
    </row>
    <row r="580" spans="1:16" x14ac:dyDescent="0.2">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_xlfn.XLOOKUP(Order_table[[#This Row],[Customer ID]],customers!$A$2:$A$1001,customers!$I$2:$I$1001,,0)</f>
        <v>No</v>
      </c>
      <c r="I580" s="2" t="str">
        <f>_xlfn.XLOOKUP(C580,customers!$A$2:$A$1001,customers!$G$2:$G$1001,,0)</f>
        <v>Ireland</v>
      </c>
      <c r="J580" s="2" t="str">
        <f t="shared" si="18"/>
        <v>Excelsa</v>
      </c>
      <c r="K580" t="str">
        <f>_xlfn.XLOOKUP(D580,products!$A$2:$A$49,products!$B$2:$B$49,,0)</f>
        <v>Exc</v>
      </c>
      <c r="L580" t="str">
        <f t="shared" si="19"/>
        <v>Large</v>
      </c>
      <c r="M580" t="str">
        <f>_xlfn.XLOOKUP(D580,products!$A$2:$A$49,products!$C$2:$C$49,,0)</f>
        <v>L</v>
      </c>
      <c r="N580" s="4">
        <f>_xlfn.XLOOKUP(D580,products!$A$2:$A$49,products!$D$2:$D$49,,0)</f>
        <v>0.2</v>
      </c>
      <c r="O580" s="6">
        <f>_xlfn.XLOOKUP(D580,products!$A$2:$A$49,products!$E$2:$E$49,,0)</f>
        <v>4.4550000000000001</v>
      </c>
      <c r="P580" s="6">
        <f>O580*E580</f>
        <v>13.365</v>
      </c>
    </row>
    <row r="581" spans="1:16" x14ac:dyDescent="0.2">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_xlfn.XLOOKUP(Order_table[[#This Row],[Customer ID]],customers!$A$2:$A$1001,customers!$I$2:$I$1001,,0)</f>
        <v>No</v>
      </c>
      <c r="I581" s="2" t="str">
        <f>_xlfn.XLOOKUP(C581,customers!$A$2:$A$1001,customers!$G$2:$G$1001,,0)</f>
        <v>Ireland</v>
      </c>
      <c r="J581" s="2" t="str">
        <f t="shared" si="18"/>
        <v>Arabica</v>
      </c>
      <c r="K581" t="str">
        <f>_xlfn.XLOOKUP(D581,products!$A$2:$A$49,products!$B$2:$B$49,,0)</f>
        <v>Ara</v>
      </c>
      <c r="L581" t="str">
        <f t="shared" si="19"/>
        <v>Medium</v>
      </c>
      <c r="M581" t="str">
        <f>_xlfn.XLOOKUP(D581,products!$A$2:$A$49,products!$C$2:$C$49,,0)</f>
        <v>M</v>
      </c>
      <c r="N581" s="4">
        <f>_xlfn.XLOOKUP(D581,products!$A$2:$A$49,products!$D$2:$D$49,,0)</f>
        <v>0.5</v>
      </c>
      <c r="O581" s="6">
        <f>_xlfn.XLOOKUP(D581,products!$A$2:$A$49,products!$E$2:$E$49,,0)</f>
        <v>6.75</v>
      </c>
      <c r="P581" s="6">
        <f>O581*E581</f>
        <v>33.75</v>
      </c>
    </row>
    <row r="582" spans="1:16" x14ac:dyDescent="0.2">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_xlfn.XLOOKUP(Order_table[[#This Row],[Customer ID]],customers!$A$2:$A$1001,customers!$I$2:$I$1001,,0)</f>
        <v>Yes</v>
      </c>
      <c r="I582" s="2" t="str">
        <f>_xlfn.XLOOKUP(C582,customers!$A$2:$A$1001,customers!$G$2:$G$1001,,0)</f>
        <v>United States</v>
      </c>
      <c r="J582" s="2" t="str">
        <f t="shared" si="18"/>
        <v>Excelsa</v>
      </c>
      <c r="K582" t="str">
        <f>_xlfn.XLOOKUP(D582,products!$A$2:$A$49,products!$B$2:$B$49,,0)</f>
        <v>Exc</v>
      </c>
      <c r="L582" t="str">
        <f t="shared" si="19"/>
        <v>Large</v>
      </c>
      <c r="M582" t="str">
        <f>_xlfn.XLOOKUP(D582,products!$A$2:$A$49,products!$C$2:$C$49,,0)</f>
        <v>L</v>
      </c>
      <c r="N582" s="4">
        <f>_xlfn.XLOOKUP(D582,products!$A$2:$A$49,products!$D$2:$D$49,,0)</f>
        <v>1</v>
      </c>
      <c r="O582" s="6">
        <f>_xlfn.XLOOKUP(D582,products!$A$2:$A$49,products!$E$2:$E$49,,0)</f>
        <v>14.85</v>
      </c>
      <c r="P582" s="6">
        <f>O582*E582</f>
        <v>44.55</v>
      </c>
    </row>
    <row r="583" spans="1:16" x14ac:dyDescent="0.2">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_xlfn.XLOOKUP(Order_table[[#This Row],[Customer ID]],customers!$A$2:$A$1001,customers!$I$2:$I$1001,,0)</f>
        <v>Yes</v>
      </c>
      <c r="I583" s="2" t="str">
        <f>_xlfn.XLOOKUP(C583,customers!$A$2:$A$1001,customers!$G$2:$G$1001,,0)</f>
        <v>United Kingdom</v>
      </c>
      <c r="J583" s="2" t="str">
        <f t="shared" si="18"/>
        <v>Excelsa</v>
      </c>
      <c r="K583" t="str">
        <f>_xlfn.XLOOKUP(D583,products!$A$2:$A$49,products!$B$2:$B$49,,0)</f>
        <v>Exc</v>
      </c>
      <c r="L583" t="str">
        <f t="shared" si="19"/>
        <v>Large</v>
      </c>
      <c r="M583" t="str">
        <f>_xlfn.XLOOKUP(D583,products!$A$2:$A$49,products!$C$2:$C$49,,0)</f>
        <v>L</v>
      </c>
      <c r="N583" s="4">
        <f>_xlfn.XLOOKUP(D583,products!$A$2:$A$49,products!$D$2:$D$49,,0)</f>
        <v>0.5</v>
      </c>
      <c r="O583" s="6">
        <f>_xlfn.XLOOKUP(D583,products!$A$2:$A$49,products!$E$2:$E$49,,0)</f>
        <v>8.91</v>
      </c>
      <c r="P583" s="6">
        <f>O583*E583</f>
        <v>44.55</v>
      </c>
    </row>
    <row r="584" spans="1:16" x14ac:dyDescent="0.2">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_xlfn.XLOOKUP(Order_table[[#This Row],[Customer ID]],customers!$A$2:$A$1001,customers!$I$2:$I$1001,,0)</f>
        <v>No</v>
      </c>
      <c r="I584" s="2" t="str">
        <f>_xlfn.XLOOKUP(C584,customers!$A$2:$A$1001,customers!$G$2:$G$1001,,0)</f>
        <v>United States</v>
      </c>
      <c r="J584" s="2" t="str">
        <f t="shared" si="18"/>
        <v>Excelsa</v>
      </c>
      <c r="K584" t="str">
        <f>_xlfn.XLOOKUP(D584,products!$A$2:$A$49,products!$B$2:$B$49,,0)</f>
        <v>Exc</v>
      </c>
      <c r="L584" t="str">
        <f t="shared" si="19"/>
        <v>Dark</v>
      </c>
      <c r="M584" t="str">
        <f>_xlfn.XLOOKUP(D584,products!$A$2:$A$49,products!$C$2:$C$49,,0)</f>
        <v>D</v>
      </c>
      <c r="N584" s="4">
        <f>_xlfn.XLOOKUP(D584,products!$A$2:$A$49,products!$D$2:$D$49,,0)</f>
        <v>1</v>
      </c>
      <c r="O584" s="6">
        <f>_xlfn.XLOOKUP(D584,products!$A$2:$A$49,products!$E$2:$E$49,,0)</f>
        <v>12.15</v>
      </c>
      <c r="P584" s="6">
        <f>O584*E584</f>
        <v>60.75</v>
      </c>
    </row>
    <row r="585" spans="1:16" x14ac:dyDescent="0.2">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_xlfn.XLOOKUP(Order_table[[#This Row],[Customer ID]],customers!$A$2:$A$1001,customers!$I$2:$I$1001,,0)</f>
        <v>Yes</v>
      </c>
      <c r="I585" s="2" t="str">
        <f>_xlfn.XLOOKUP(C585,customers!$A$2:$A$1001,customers!$G$2:$G$1001,,0)</f>
        <v>United States</v>
      </c>
      <c r="J585" s="2" t="str">
        <f t="shared" si="18"/>
        <v>Robusta</v>
      </c>
      <c r="K585" t="str">
        <f>_xlfn.XLOOKUP(D585,products!$A$2:$A$49,products!$B$2:$B$49,,0)</f>
        <v>Rob</v>
      </c>
      <c r="L585" t="str">
        <f t="shared" si="19"/>
        <v>Large</v>
      </c>
      <c r="M585" t="str">
        <f>_xlfn.XLOOKUP(D585,products!$A$2:$A$49,products!$C$2:$C$49,,0)</f>
        <v>L</v>
      </c>
      <c r="N585" s="4">
        <f>_xlfn.XLOOKUP(D585,products!$A$2:$A$49,products!$D$2:$D$49,,0)</f>
        <v>0.2</v>
      </c>
      <c r="O585" s="6">
        <f>_xlfn.XLOOKUP(D585,products!$A$2:$A$49,products!$E$2:$E$49,,0)</f>
        <v>3.5849999999999995</v>
      </c>
      <c r="P585" s="6">
        <f>O585*E585</f>
        <v>3.5849999999999995</v>
      </c>
    </row>
    <row r="586" spans="1:16" x14ac:dyDescent="0.2">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_xlfn.XLOOKUP(Order_table[[#This Row],[Customer ID]],customers!$A$2:$A$1001,customers!$I$2:$I$1001,,0)</f>
        <v>No</v>
      </c>
      <c r="I586" s="2" t="str">
        <f>_xlfn.XLOOKUP(C586,customers!$A$2:$A$1001,customers!$G$2:$G$1001,,0)</f>
        <v>United States</v>
      </c>
      <c r="J586" s="2" t="str">
        <f t="shared" si="18"/>
        <v>Robusta</v>
      </c>
      <c r="K586" t="str">
        <f>_xlfn.XLOOKUP(D586,products!$A$2:$A$49,products!$B$2:$B$49,,0)</f>
        <v>Rob</v>
      </c>
      <c r="L586" t="str">
        <f t="shared" si="19"/>
        <v>Large</v>
      </c>
      <c r="M586" t="str">
        <f>_xlfn.XLOOKUP(D586,products!$A$2:$A$49,products!$C$2:$C$49,,0)</f>
        <v>L</v>
      </c>
      <c r="N586" s="4">
        <f>_xlfn.XLOOKUP(D586,products!$A$2:$A$49,products!$D$2:$D$49,,0)</f>
        <v>0.2</v>
      </c>
      <c r="O586" s="6">
        <f>_xlfn.XLOOKUP(D586,products!$A$2:$A$49,products!$E$2:$E$49,,0)</f>
        <v>3.5849999999999995</v>
      </c>
      <c r="P586" s="6">
        <f>O586*E586</f>
        <v>21.509999999999998</v>
      </c>
    </row>
    <row r="587" spans="1:16" x14ac:dyDescent="0.2">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_xlfn.XLOOKUP(Order_table[[#This Row],[Customer ID]],customers!$A$2:$A$1001,customers!$I$2:$I$1001,,0)</f>
        <v>Yes</v>
      </c>
      <c r="I587" s="2" t="str">
        <f>_xlfn.XLOOKUP(C587,customers!$A$2:$A$1001,customers!$G$2:$G$1001,,0)</f>
        <v>United Kingdom</v>
      </c>
      <c r="J587" s="2" t="str">
        <f t="shared" si="18"/>
        <v>Excelsa</v>
      </c>
      <c r="K587" t="str">
        <f>_xlfn.XLOOKUP(D587,products!$A$2:$A$49,products!$B$2:$B$49,,0)</f>
        <v>Exc</v>
      </c>
      <c r="L587" t="str">
        <f t="shared" si="19"/>
        <v>Medium</v>
      </c>
      <c r="M587" t="str">
        <f>_xlfn.XLOOKUP(D587,products!$A$2:$A$49,products!$C$2:$C$49,,0)</f>
        <v>M</v>
      </c>
      <c r="N587" s="4">
        <f>_xlfn.XLOOKUP(D587,products!$A$2:$A$49,products!$D$2:$D$49,,0)</f>
        <v>0.5</v>
      </c>
      <c r="O587" s="6">
        <f>_xlfn.XLOOKUP(D587,products!$A$2:$A$49,products!$E$2:$E$49,,0)</f>
        <v>8.25</v>
      </c>
      <c r="P587" s="6">
        <f>O587*E587</f>
        <v>16.5</v>
      </c>
    </row>
    <row r="588" spans="1:16" x14ac:dyDescent="0.2">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_xlfn.XLOOKUP(Order_table[[#This Row],[Customer ID]],customers!$A$2:$A$1001,customers!$I$2:$I$1001,,0)</f>
        <v>No</v>
      </c>
      <c r="I588" s="2" t="str">
        <f>_xlfn.XLOOKUP(C588,customers!$A$2:$A$1001,customers!$G$2:$G$1001,,0)</f>
        <v>United States</v>
      </c>
      <c r="J588" s="2" t="str">
        <f t="shared" si="18"/>
        <v>Robusta</v>
      </c>
      <c r="K588" t="str">
        <f>_xlfn.XLOOKUP(D588,products!$A$2:$A$49,products!$B$2:$B$49,,0)</f>
        <v>Rob</v>
      </c>
      <c r="L588" t="str">
        <f t="shared" si="19"/>
        <v>Large</v>
      </c>
      <c r="M588" t="str">
        <f>_xlfn.XLOOKUP(D588,products!$A$2:$A$49,products!$C$2:$C$49,,0)</f>
        <v>L</v>
      </c>
      <c r="N588" s="4">
        <f>_xlfn.XLOOKUP(D588,products!$A$2:$A$49,products!$D$2:$D$49,,0)</f>
        <v>2.5</v>
      </c>
      <c r="O588" s="6">
        <f>_xlfn.XLOOKUP(D588,products!$A$2:$A$49,products!$E$2:$E$49,,0)</f>
        <v>27.484999999999996</v>
      </c>
      <c r="P588" s="6">
        <f>O588*E588</f>
        <v>82.454999999999984</v>
      </c>
    </row>
    <row r="589" spans="1:16" x14ac:dyDescent="0.2">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_xlfn.XLOOKUP(Order_table[[#This Row],[Customer ID]],customers!$A$2:$A$1001,customers!$I$2:$I$1001,,0)</f>
        <v>Yes</v>
      </c>
      <c r="I589" s="2" t="str">
        <f>_xlfn.XLOOKUP(C589,customers!$A$2:$A$1001,customers!$G$2:$G$1001,,0)</f>
        <v>United States</v>
      </c>
      <c r="J589" s="2" t="str">
        <f t="shared" si="18"/>
        <v>Librica</v>
      </c>
      <c r="K589" t="str">
        <f>_xlfn.XLOOKUP(D589,products!$A$2:$A$49,products!$B$2:$B$49,,0)</f>
        <v>Lib</v>
      </c>
      <c r="L589" t="str">
        <f t="shared" si="19"/>
        <v>Dark</v>
      </c>
      <c r="M589" t="str">
        <f>_xlfn.XLOOKUP(D589,products!$A$2:$A$49,products!$C$2:$C$49,,0)</f>
        <v>D</v>
      </c>
      <c r="N589" s="4">
        <f>_xlfn.XLOOKUP(D589,products!$A$2:$A$49,products!$D$2:$D$49,,0)</f>
        <v>0.5</v>
      </c>
      <c r="O589" s="6">
        <f>_xlfn.XLOOKUP(D589,products!$A$2:$A$49,products!$E$2:$E$49,,0)</f>
        <v>7.77</v>
      </c>
      <c r="P589" s="6">
        <f>O589*E589</f>
        <v>7.77</v>
      </c>
    </row>
    <row r="590" spans="1:16" x14ac:dyDescent="0.2">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_xlfn.XLOOKUP(Order_table[[#This Row],[Customer ID]],customers!$A$2:$A$1001,customers!$I$2:$I$1001,,0)</f>
        <v>Yes</v>
      </c>
      <c r="I590" s="2" t="str">
        <f>_xlfn.XLOOKUP(C590,customers!$A$2:$A$1001,customers!$G$2:$G$1001,,0)</f>
        <v>United States</v>
      </c>
      <c r="J590" s="2" t="str">
        <f t="shared" si="18"/>
        <v>Robusta</v>
      </c>
      <c r="K590" t="str">
        <f>_xlfn.XLOOKUP(D590,products!$A$2:$A$49,products!$B$2:$B$49,,0)</f>
        <v>Rob</v>
      </c>
      <c r="L590" t="str">
        <f t="shared" si="19"/>
        <v>Medium</v>
      </c>
      <c r="M590" t="str">
        <f>_xlfn.XLOOKUP(D590,products!$A$2:$A$49,products!$C$2:$C$49,,0)</f>
        <v>M</v>
      </c>
      <c r="N590" s="4">
        <f>_xlfn.XLOOKUP(D590,products!$A$2:$A$49,products!$D$2:$D$49,,0)</f>
        <v>0.5</v>
      </c>
      <c r="O590" s="6">
        <f>_xlfn.XLOOKUP(D590,products!$A$2:$A$49,products!$E$2:$E$49,,0)</f>
        <v>5.97</v>
      </c>
      <c r="P590" s="6">
        <f>O590*E590</f>
        <v>11.94</v>
      </c>
    </row>
    <row r="591" spans="1:16" x14ac:dyDescent="0.2">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_xlfn.XLOOKUP(Order_table[[#This Row],[Customer ID]],customers!$A$2:$A$1001,customers!$I$2:$I$1001,,0)</f>
        <v>No</v>
      </c>
      <c r="I591" s="2" t="str">
        <f>_xlfn.XLOOKUP(C591,customers!$A$2:$A$1001,customers!$G$2:$G$1001,,0)</f>
        <v>United States</v>
      </c>
      <c r="J591" s="2" t="str">
        <f t="shared" si="18"/>
        <v>Excelsa</v>
      </c>
      <c r="K591" t="str">
        <f>_xlfn.XLOOKUP(D591,products!$A$2:$A$49,products!$B$2:$B$49,,0)</f>
        <v>Exc</v>
      </c>
      <c r="L591" t="str">
        <f t="shared" si="19"/>
        <v>Large</v>
      </c>
      <c r="M591" t="str">
        <f>_xlfn.XLOOKUP(D591,products!$A$2:$A$49,products!$C$2:$C$49,,0)</f>
        <v>L</v>
      </c>
      <c r="N591" s="4">
        <f>_xlfn.XLOOKUP(D591,products!$A$2:$A$49,products!$D$2:$D$49,,0)</f>
        <v>2.5</v>
      </c>
      <c r="O591" s="6">
        <f>_xlfn.XLOOKUP(D591,products!$A$2:$A$49,products!$E$2:$E$49,,0)</f>
        <v>34.154999999999994</v>
      </c>
      <c r="P591" s="6">
        <f>O591*E591</f>
        <v>204.92999999999995</v>
      </c>
    </row>
    <row r="592" spans="1:16" x14ac:dyDescent="0.2">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_xlfn.XLOOKUP(Order_table[[#This Row],[Customer ID]],customers!$A$2:$A$1001,customers!$I$2:$I$1001,,0)</f>
        <v>Yes</v>
      </c>
      <c r="I592" s="2" t="str">
        <f>_xlfn.XLOOKUP(C592,customers!$A$2:$A$1001,customers!$G$2:$G$1001,,0)</f>
        <v>United States</v>
      </c>
      <c r="J592" s="2" t="str">
        <f t="shared" si="18"/>
        <v>Excelsa</v>
      </c>
      <c r="K592" t="str">
        <f>_xlfn.XLOOKUP(D592,products!$A$2:$A$49,products!$B$2:$B$49,,0)</f>
        <v>Exc</v>
      </c>
      <c r="L592" t="str">
        <f t="shared" si="19"/>
        <v>Medium</v>
      </c>
      <c r="M592" t="str">
        <f>_xlfn.XLOOKUP(D592,products!$A$2:$A$49,products!$C$2:$C$49,,0)</f>
        <v>M</v>
      </c>
      <c r="N592" s="4">
        <f>_xlfn.XLOOKUP(D592,products!$A$2:$A$49,products!$D$2:$D$49,,0)</f>
        <v>2.5</v>
      </c>
      <c r="O592" s="6">
        <f>_xlfn.XLOOKUP(D592,products!$A$2:$A$49,products!$E$2:$E$49,,0)</f>
        <v>31.624999999999996</v>
      </c>
      <c r="P592" s="6">
        <f>O592*E592</f>
        <v>63.249999999999993</v>
      </c>
    </row>
    <row r="593" spans="1:16" x14ac:dyDescent="0.2">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_xlfn.XLOOKUP(Order_table[[#This Row],[Customer ID]],customers!$A$2:$A$1001,customers!$I$2:$I$1001,,0)</f>
        <v>Yes</v>
      </c>
      <c r="I593" s="2" t="str">
        <f>_xlfn.XLOOKUP(C593,customers!$A$2:$A$1001,customers!$G$2:$G$1001,,0)</f>
        <v>United States</v>
      </c>
      <c r="J593" s="2" t="str">
        <f t="shared" si="18"/>
        <v>Robusta</v>
      </c>
      <c r="K593" t="str">
        <f>_xlfn.XLOOKUP(D593,products!$A$2:$A$49,products!$B$2:$B$49,,0)</f>
        <v>Rob</v>
      </c>
      <c r="L593" t="str">
        <f t="shared" si="19"/>
        <v>Dark</v>
      </c>
      <c r="M593" t="str">
        <f>_xlfn.XLOOKUP(D593,products!$A$2:$A$49,products!$C$2:$C$49,,0)</f>
        <v>D</v>
      </c>
      <c r="N593" s="4">
        <f>_xlfn.XLOOKUP(D593,products!$A$2:$A$49,products!$D$2:$D$49,,0)</f>
        <v>0.2</v>
      </c>
      <c r="O593" s="6">
        <f>_xlfn.XLOOKUP(D593,products!$A$2:$A$49,products!$E$2:$E$49,,0)</f>
        <v>2.6849999999999996</v>
      </c>
      <c r="P593" s="6">
        <f>O593*E593</f>
        <v>8.0549999999999997</v>
      </c>
    </row>
    <row r="594" spans="1:16" x14ac:dyDescent="0.2">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_xlfn.XLOOKUP(Order_table[[#This Row],[Customer ID]],customers!$A$2:$A$1001,customers!$I$2:$I$1001,,0)</f>
        <v>No</v>
      </c>
      <c r="I594" s="2" t="str">
        <f>_xlfn.XLOOKUP(C594,customers!$A$2:$A$1001,customers!$G$2:$G$1001,,0)</f>
        <v>United States</v>
      </c>
      <c r="J594" s="2" t="str">
        <f t="shared" si="18"/>
        <v>Arabica</v>
      </c>
      <c r="K594" t="str">
        <f>_xlfn.XLOOKUP(D594,products!$A$2:$A$49,products!$B$2:$B$49,,0)</f>
        <v>Ara</v>
      </c>
      <c r="L594" t="str">
        <f t="shared" si="19"/>
        <v>Medium</v>
      </c>
      <c r="M594" t="str">
        <f>_xlfn.XLOOKUP(D594,products!$A$2:$A$49,products!$C$2:$C$49,,0)</f>
        <v>M</v>
      </c>
      <c r="N594" s="4">
        <f>_xlfn.XLOOKUP(D594,products!$A$2:$A$49,products!$D$2:$D$49,,0)</f>
        <v>2.5</v>
      </c>
      <c r="O594" s="6">
        <f>_xlfn.XLOOKUP(D594,products!$A$2:$A$49,products!$E$2:$E$49,,0)</f>
        <v>25.874999999999996</v>
      </c>
      <c r="P594" s="6">
        <f>O594*E594</f>
        <v>51.749999999999993</v>
      </c>
    </row>
    <row r="595" spans="1:16" x14ac:dyDescent="0.2">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_xlfn.XLOOKUP(Order_table[[#This Row],[Customer ID]],customers!$A$2:$A$1001,customers!$I$2:$I$1001,,0)</f>
        <v>Yes</v>
      </c>
      <c r="I595" s="2" t="str">
        <f>_xlfn.XLOOKUP(C595,customers!$A$2:$A$1001,customers!$G$2:$G$1001,,0)</f>
        <v>United Kingdom</v>
      </c>
      <c r="J595" s="2" t="str">
        <f t="shared" si="18"/>
        <v>Excelsa</v>
      </c>
      <c r="K595" t="str">
        <f>_xlfn.XLOOKUP(D595,products!$A$2:$A$49,products!$B$2:$B$49,,0)</f>
        <v>Exc</v>
      </c>
      <c r="L595" t="str">
        <f t="shared" si="19"/>
        <v>Dark</v>
      </c>
      <c r="M595" t="str">
        <f>_xlfn.XLOOKUP(D595,products!$A$2:$A$49,products!$C$2:$C$49,,0)</f>
        <v>D</v>
      </c>
      <c r="N595" s="4">
        <f>_xlfn.XLOOKUP(D595,products!$A$2:$A$49,products!$D$2:$D$49,,0)</f>
        <v>2.5</v>
      </c>
      <c r="O595" s="6">
        <f>_xlfn.XLOOKUP(D595,products!$A$2:$A$49,products!$E$2:$E$49,,0)</f>
        <v>27.945</v>
      </c>
      <c r="P595" s="6">
        <f>O595*E595</f>
        <v>27.945</v>
      </c>
    </row>
    <row r="596" spans="1:16" x14ac:dyDescent="0.2">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_xlfn.XLOOKUP(Order_table[[#This Row],[Customer ID]],customers!$A$2:$A$1001,customers!$I$2:$I$1001,,0)</f>
        <v>No</v>
      </c>
      <c r="I596" s="2" t="str">
        <f>_xlfn.XLOOKUP(C596,customers!$A$2:$A$1001,customers!$G$2:$G$1001,,0)</f>
        <v>United States</v>
      </c>
      <c r="J596" s="2" t="str">
        <f t="shared" si="18"/>
        <v>Arabica</v>
      </c>
      <c r="K596" t="str">
        <f>_xlfn.XLOOKUP(D596,products!$A$2:$A$49,products!$B$2:$B$49,,0)</f>
        <v>Ara</v>
      </c>
      <c r="L596" t="str">
        <f t="shared" si="19"/>
        <v>Large</v>
      </c>
      <c r="M596" t="str">
        <f>_xlfn.XLOOKUP(D596,products!$A$2:$A$49,products!$C$2:$C$49,,0)</f>
        <v>L</v>
      </c>
      <c r="N596" s="4">
        <f>_xlfn.XLOOKUP(D596,products!$A$2:$A$49,products!$D$2:$D$49,,0)</f>
        <v>2.5</v>
      </c>
      <c r="O596" s="6">
        <f>_xlfn.XLOOKUP(D596,products!$A$2:$A$49,products!$E$2:$E$49,,0)</f>
        <v>29.784999999999997</v>
      </c>
      <c r="P596" s="6">
        <f>O596*E596</f>
        <v>59.569999999999993</v>
      </c>
    </row>
    <row r="597" spans="1:16" x14ac:dyDescent="0.2">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_xlfn.XLOOKUP(Order_table[[#This Row],[Customer ID]],customers!$A$2:$A$1001,customers!$I$2:$I$1001,,0)</f>
        <v>No</v>
      </c>
      <c r="I597" s="2" t="str">
        <f>_xlfn.XLOOKUP(C597,customers!$A$2:$A$1001,customers!$G$2:$G$1001,,0)</f>
        <v>United Kingdom</v>
      </c>
      <c r="J597" s="2" t="str">
        <f t="shared" si="18"/>
        <v>Excelsa</v>
      </c>
      <c r="K597" t="str">
        <f>_xlfn.XLOOKUP(D597,products!$A$2:$A$49,products!$B$2:$B$49,,0)</f>
        <v>Exc</v>
      </c>
      <c r="L597" t="str">
        <f t="shared" si="19"/>
        <v>Large</v>
      </c>
      <c r="M597" t="str">
        <f>_xlfn.XLOOKUP(D597,products!$A$2:$A$49,products!$C$2:$C$49,,0)</f>
        <v>L</v>
      </c>
      <c r="N597" s="4">
        <f>_xlfn.XLOOKUP(D597,products!$A$2:$A$49,products!$D$2:$D$49,,0)</f>
        <v>1</v>
      </c>
      <c r="O597" s="6">
        <f>_xlfn.XLOOKUP(D597,products!$A$2:$A$49,products!$E$2:$E$49,,0)</f>
        <v>14.85</v>
      </c>
      <c r="P597" s="6">
        <f>O597*E597</f>
        <v>14.85</v>
      </c>
    </row>
    <row r="598" spans="1:16" x14ac:dyDescent="0.2">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_xlfn.XLOOKUP(Order_table[[#This Row],[Customer ID]],customers!$A$2:$A$1001,customers!$I$2:$I$1001,,0)</f>
        <v>No</v>
      </c>
      <c r="I598" s="2" t="str">
        <f>_xlfn.XLOOKUP(C598,customers!$A$2:$A$1001,customers!$G$2:$G$1001,,0)</f>
        <v>United States</v>
      </c>
      <c r="J598" s="2" t="str">
        <f t="shared" si="18"/>
        <v>Arabica</v>
      </c>
      <c r="K598" t="str">
        <f>_xlfn.XLOOKUP(D598,products!$A$2:$A$49,products!$B$2:$B$49,,0)</f>
        <v>Ara</v>
      </c>
      <c r="L598" t="str">
        <f t="shared" si="19"/>
        <v>Medium</v>
      </c>
      <c r="M598" t="str">
        <f>_xlfn.XLOOKUP(D598,products!$A$2:$A$49,products!$C$2:$C$49,,0)</f>
        <v>M</v>
      </c>
      <c r="N598" s="4">
        <f>_xlfn.XLOOKUP(D598,products!$A$2:$A$49,products!$D$2:$D$49,,0)</f>
        <v>0.5</v>
      </c>
      <c r="O598" s="6">
        <f>_xlfn.XLOOKUP(D598,products!$A$2:$A$49,products!$E$2:$E$49,,0)</f>
        <v>6.75</v>
      </c>
      <c r="P598" s="6">
        <f>O598*E598</f>
        <v>33.75</v>
      </c>
    </row>
    <row r="599" spans="1:16" x14ac:dyDescent="0.2">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_xlfn.XLOOKUP(Order_table[[#This Row],[Customer ID]],customers!$A$2:$A$1001,customers!$I$2:$I$1001,,0)</f>
        <v>Yes</v>
      </c>
      <c r="I599" s="2" t="str">
        <f>_xlfn.XLOOKUP(C599,customers!$A$2:$A$1001,customers!$G$2:$G$1001,,0)</f>
        <v>United States</v>
      </c>
      <c r="J599" s="2" t="str">
        <f t="shared" si="18"/>
        <v>Librica</v>
      </c>
      <c r="K599" t="str">
        <f>_xlfn.XLOOKUP(D599,products!$A$2:$A$49,products!$B$2:$B$49,,0)</f>
        <v>Lib</v>
      </c>
      <c r="L599" t="str">
        <f t="shared" si="19"/>
        <v>Large</v>
      </c>
      <c r="M599" t="str">
        <f>_xlfn.XLOOKUP(D599,products!$A$2:$A$49,products!$C$2:$C$49,,0)</f>
        <v>L</v>
      </c>
      <c r="N599" s="4">
        <f>_xlfn.XLOOKUP(D599,products!$A$2:$A$49,products!$D$2:$D$49,,0)</f>
        <v>2.5</v>
      </c>
      <c r="O599" s="6">
        <f>_xlfn.XLOOKUP(D599,products!$A$2:$A$49,products!$E$2:$E$49,,0)</f>
        <v>36.454999999999998</v>
      </c>
      <c r="P599" s="6">
        <f>O599*E599</f>
        <v>145.82</v>
      </c>
    </row>
    <row r="600" spans="1:16" x14ac:dyDescent="0.2">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_xlfn.XLOOKUP(Order_table[[#This Row],[Customer ID]],customers!$A$2:$A$1001,customers!$I$2:$I$1001,,0)</f>
        <v>Yes</v>
      </c>
      <c r="I600" s="2" t="str">
        <f>_xlfn.XLOOKUP(C600,customers!$A$2:$A$1001,customers!$G$2:$G$1001,,0)</f>
        <v>United States</v>
      </c>
      <c r="J600" s="2" t="str">
        <f t="shared" si="18"/>
        <v>Robusta</v>
      </c>
      <c r="K600" t="str">
        <f>_xlfn.XLOOKUP(D600,products!$A$2:$A$49,products!$B$2:$B$49,,0)</f>
        <v>Rob</v>
      </c>
      <c r="L600" t="str">
        <f t="shared" si="19"/>
        <v>Medium</v>
      </c>
      <c r="M600" t="str">
        <f>_xlfn.XLOOKUP(D600,products!$A$2:$A$49,products!$C$2:$C$49,,0)</f>
        <v>M</v>
      </c>
      <c r="N600" s="4">
        <f>_xlfn.XLOOKUP(D600,products!$A$2:$A$49,products!$D$2:$D$49,,0)</f>
        <v>0.2</v>
      </c>
      <c r="O600" s="6">
        <f>_xlfn.XLOOKUP(D600,products!$A$2:$A$49,products!$E$2:$E$49,,0)</f>
        <v>2.9849999999999999</v>
      </c>
      <c r="P600" s="6">
        <f>O600*E600</f>
        <v>11.94</v>
      </c>
    </row>
    <row r="601" spans="1:16" x14ac:dyDescent="0.2">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_xlfn.XLOOKUP(Order_table[[#This Row],[Customer ID]],customers!$A$2:$A$1001,customers!$I$2:$I$1001,,0)</f>
        <v>Yes</v>
      </c>
      <c r="I601" s="2" t="str">
        <f>_xlfn.XLOOKUP(C601,customers!$A$2:$A$1001,customers!$G$2:$G$1001,,0)</f>
        <v>United States</v>
      </c>
      <c r="J601" s="2" t="str">
        <f t="shared" si="18"/>
        <v>Arabica</v>
      </c>
      <c r="K601" t="str">
        <f>_xlfn.XLOOKUP(D601,products!$A$2:$A$49,products!$B$2:$B$49,,0)</f>
        <v>Ara</v>
      </c>
      <c r="L601" t="str">
        <f t="shared" si="19"/>
        <v>Dark</v>
      </c>
      <c r="M601" t="str">
        <f>_xlfn.XLOOKUP(D601,products!$A$2:$A$49,products!$C$2:$C$49,,0)</f>
        <v>D</v>
      </c>
      <c r="N601" s="4">
        <f>_xlfn.XLOOKUP(D601,products!$A$2:$A$49,products!$D$2:$D$49,,0)</f>
        <v>0.2</v>
      </c>
      <c r="O601" s="6">
        <f>_xlfn.XLOOKUP(D601,products!$A$2:$A$49,products!$E$2:$E$49,,0)</f>
        <v>2.9849999999999999</v>
      </c>
      <c r="P601" s="6">
        <f>O601*E601</f>
        <v>11.94</v>
      </c>
    </row>
    <row r="602" spans="1:16" x14ac:dyDescent="0.2">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_xlfn.XLOOKUP(Order_table[[#This Row],[Customer ID]],customers!$A$2:$A$1001,customers!$I$2:$I$1001,,0)</f>
        <v>No</v>
      </c>
      <c r="I602" s="2" t="str">
        <f>_xlfn.XLOOKUP(C602,customers!$A$2:$A$1001,customers!$G$2:$G$1001,,0)</f>
        <v>United States</v>
      </c>
      <c r="J602" s="2" t="str">
        <f t="shared" si="18"/>
        <v>Librica</v>
      </c>
      <c r="K602" t="str">
        <f>_xlfn.XLOOKUP(D602,products!$A$2:$A$49,products!$B$2:$B$49,,0)</f>
        <v>Lib</v>
      </c>
      <c r="L602" t="str">
        <f t="shared" si="19"/>
        <v>Dark</v>
      </c>
      <c r="M602" t="str">
        <f>_xlfn.XLOOKUP(D602,products!$A$2:$A$49,products!$C$2:$C$49,,0)</f>
        <v>D</v>
      </c>
      <c r="N602" s="4">
        <f>_xlfn.XLOOKUP(D602,products!$A$2:$A$49,products!$D$2:$D$49,,0)</f>
        <v>0.5</v>
      </c>
      <c r="O602" s="6">
        <f>_xlfn.XLOOKUP(D602,products!$A$2:$A$49,products!$E$2:$E$49,,0)</f>
        <v>7.77</v>
      </c>
      <c r="P602" s="6">
        <f>O602*E602</f>
        <v>7.77</v>
      </c>
    </row>
    <row r="603" spans="1:16" x14ac:dyDescent="0.2">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_xlfn.XLOOKUP(Order_table[[#This Row],[Customer ID]],customers!$A$2:$A$1001,customers!$I$2:$I$1001,,0)</f>
        <v>Yes</v>
      </c>
      <c r="I603" s="2" t="str">
        <f>_xlfn.XLOOKUP(C603,customers!$A$2:$A$1001,customers!$G$2:$G$1001,,0)</f>
        <v>United States</v>
      </c>
      <c r="J603" s="2" t="str">
        <f t="shared" si="18"/>
        <v>Robusta</v>
      </c>
      <c r="K603" t="str">
        <f>_xlfn.XLOOKUP(D603,products!$A$2:$A$49,products!$B$2:$B$49,,0)</f>
        <v>Rob</v>
      </c>
      <c r="L603" t="str">
        <f t="shared" si="19"/>
        <v>Large</v>
      </c>
      <c r="M603" t="str">
        <f>_xlfn.XLOOKUP(D603,products!$A$2:$A$49,products!$C$2:$C$49,,0)</f>
        <v>L</v>
      </c>
      <c r="N603" s="4">
        <f>_xlfn.XLOOKUP(D603,products!$A$2:$A$49,products!$D$2:$D$49,,0)</f>
        <v>2.5</v>
      </c>
      <c r="O603" s="6">
        <f>_xlfn.XLOOKUP(D603,products!$A$2:$A$49,products!$E$2:$E$49,,0)</f>
        <v>27.484999999999996</v>
      </c>
      <c r="P603" s="6">
        <f>O603*E603</f>
        <v>109.93999999999998</v>
      </c>
    </row>
    <row r="604" spans="1:16" x14ac:dyDescent="0.2">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_xlfn.XLOOKUP(Order_table[[#This Row],[Customer ID]],customers!$A$2:$A$1001,customers!$I$2:$I$1001,,0)</f>
        <v>Yes</v>
      </c>
      <c r="I604" s="2" t="str">
        <f>_xlfn.XLOOKUP(C604,customers!$A$2:$A$1001,customers!$G$2:$G$1001,,0)</f>
        <v>United States</v>
      </c>
      <c r="J604" s="2" t="str">
        <f t="shared" si="18"/>
        <v>Excelsa</v>
      </c>
      <c r="K604" t="str">
        <f>_xlfn.XLOOKUP(D604,products!$A$2:$A$49,products!$B$2:$B$49,,0)</f>
        <v>Exc</v>
      </c>
      <c r="L604" t="str">
        <f t="shared" si="19"/>
        <v>Large</v>
      </c>
      <c r="M604" t="str">
        <f>_xlfn.XLOOKUP(D604,products!$A$2:$A$49,products!$C$2:$C$49,,0)</f>
        <v>L</v>
      </c>
      <c r="N604" s="4">
        <f>_xlfn.XLOOKUP(D604,products!$A$2:$A$49,products!$D$2:$D$49,,0)</f>
        <v>0.2</v>
      </c>
      <c r="O604" s="6">
        <f>_xlfn.XLOOKUP(D604,products!$A$2:$A$49,products!$E$2:$E$49,,0)</f>
        <v>4.4550000000000001</v>
      </c>
      <c r="P604" s="6">
        <f>O604*E604</f>
        <v>22.274999999999999</v>
      </c>
    </row>
    <row r="605" spans="1:16" x14ac:dyDescent="0.2">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_xlfn.XLOOKUP(Order_table[[#This Row],[Customer ID]],customers!$A$2:$A$1001,customers!$I$2:$I$1001,,0)</f>
        <v>No</v>
      </c>
      <c r="I605" s="2" t="str">
        <f>_xlfn.XLOOKUP(C605,customers!$A$2:$A$1001,customers!$G$2:$G$1001,,0)</f>
        <v>United States</v>
      </c>
      <c r="J605" s="2" t="str">
        <f t="shared" si="18"/>
        <v>Robusta</v>
      </c>
      <c r="K605" t="str">
        <f>_xlfn.XLOOKUP(D605,products!$A$2:$A$49,products!$B$2:$B$49,,0)</f>
        <v>Rob</v>
      </c>
      <c r="L605" t="str">
        <f t="shared" si="19"/>
        <v>Medium</v>
      </c>
      <c r="M605" t="str">
        <f>_xlfn.XLOOKUP(D605,products!$A$2:$A$49,products!$C$2:$C$49,,0)</f>
        <v>M</v>
      </c>
      <c r="N605" s="4">
        <f>_xlfn.XLOOKUP(D605,products!$A$2:$A$49,products!$D$2:$D$49,,0)</f>
        <v>0.2</v>
      </c>
      <c r="O605" s="6">
        <f>_xlfn.XLOOKUP(D605,products!$A$2:$A$49,products!$E$2:$E$49,,0)</f>
        <v>2.9849999999999999</v>
      </c>
      <c r="P605" s="6">
        <f>O605*E605</f>
        <v>8.9550000000000001</v>
      </c>
    </row>
    <row r="606" spans="1:16" x14ac:dyDescent="0.2">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_xlfn.XLOOKUP(Order_table[[#This Row],[Customer ID]],customers!$A$2:$A$1001,customers!$I$2:$I$1001,,0)</f>
        <v>No</v>
      </c>
      <c r="I606" s="2" t="str">
        <f>_xlfn.XLOOKUP(C606,customers!$A$2:$A$1001,customers!$G$2:$G$1001,,0)</f>
        <v>Ireland</v>
      </c>
      <c r="J606" s="2" t="str">
        <f t="shared" si="18"/>
        <v>Librica</v>
      </c>
      <c r="K606" t="str">
        <f>_xlfn.XLOOKUP(D606,products!$A$2:$A$49,products!$B$2:$B$49,,0)</f>
        <v>Lib</v>
      </c>
      <c r="L606" t="str">
        <f t="shared" si="19"/>
        <v>Dark</v>
      </c>
      <c r="M606" t="str">
        <f>_xlfn.XLOOKUP(D606,products!$A$2:$A$49,products!$C$2:$C$49,,0)</f>
        <v>D</v>
      </c>
      <c r="N606" s="4">
        <f>_xlfn.XLOOKUP(D606,products!$A$2:$A$49,products!$D$2:$D$49,,0)</f>
        <v>2.5</v>
      </c>
      <c r="O606" s="6">
        <f>_xlfn.XLOOKUP(D606,products!$A$2:$A$49,products!$E$2:$E$49,,0)</f>
        <v>29.784999999999997</v>
      </c>
      <c r="P606" s="6">
        <f>O606*E606</f>
        <v>119.13999999999999</v>
      </c>
    </row>
    <row r="607" spans="1:16" x14ac:dyDescent="0.2">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_xlfn.XLOOKUP(Order_table[[#This Row],[Customer ID]],customers!$A$2:$A$1001,customers!$I$2:$I$1001,,0)</f>
        <v>Yes</v>
      </c>
      <c r="I607" s="2" t="str">
        <f>_xlfn.XLOOKUP(C607,customers!$A$2:$A$1001,customers!$G$2:$G$1001,,0)</f>
        <v>United States</v>
      </c>
      <c r="J607" s="2" t="str">
        <f t="shared" si="18"/>
        <v>Arabica</v>
      </c>
      <c r="K607" t="str">
        <f>_xlfn.XLOOKUP(D607,products!$A$2:$A$49,products!$B$2:$B$49,,0)</f>
        <v>Ara</v>
      </c>
      <c r="L607" t="str">
        <f t="shared" si="19"/>
        <v>Large</v>
      </c>
      <c r="M607" t="str">
        <f>_xlfn.XLOOKUP(D607,products!$A$2:$A$49,products!$C$2:$C$49,,0)</f>
        <v>L</v>
      </c>
      <c r="N607" s="4">
        <f>_xlfn.XLOOKUP(D607,products!$A$2:$A$49,products!$D$2:$D$49,,0)</f>
        <v>2.5</v>
      </c>
      <c r="O607" s="6">
        <f>_xlfn.XLOOKUP(D607,products!$A$2:$A$49,products!$E$2:$E$49,,0)</f>
        <v>29.784999999999997</v>
      </c>
      <c r="P607" s="6">
        <f>O607*E607</f>
        <v>148.92499999999998</v>
      </c>
    </row>
    <row r="608" spans="1:16" x14ac:dyDescent="0.2">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_xlfn.XLOOKUP(Order_table[[#This Row],[Customer ID]],customers!$A$2:$A$1001,customers!$I$2:$I$1001,,0)</f>
        <v>Yes</v>
      </c>
      <c r="I608" s="2" t="str">
        <f>_xlfn.XLOOKUP(C608,customers!$A$2:$A$1001,customers!$G$2:$G$1001,,0)</f>
        <v>United Kingdom</v>
      </c>
      <c r="J608" s="2" t="str">
        <f t="shared" si="18"/>
        <v>Librica</v>
      </c>
      <c r="K608" t="str">
        <f>_xlfn.XLOOKUP(D608,products!$A$2:$A$49,products!$B$2:$B$49,,0)</f>
        <v>Lib</v>
      </c>
      <c r="L608" t="str">
        <f t="shared" si="19"/>
        <v>Large</v>
      </c>
      <c r="M608" t="str">
        <f>_xlfn.XLOOKUP(D608,products!$A$2:$A$49,products!$C$2:$C$49,,0)</f>
        <v>L</v>
      </c>
      <c r="N608" s="4">
        <f>_xlfn.XLOOKUP(D608,products!$A$2:$A$49,products!$D$2:$D$49,,0)</f>
        <v>2.5</v>
      </c>
      <c r="O608" s="6">
        <f>_xlfn.XLOOKUP(D608,products!$A$2:$A$49,products!$E$2:$E$49,,0)</f>
        <v>36.454999999999998</v>
      </c>
      <c r="P608" s="6">
        <f>O608*E608</f>
        <v>109.36499999999999</v>
      </c>
    </row>
    <row r="609" spans="1:16" x14ac:dyDescent="0.2">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_xlfn.XLOOKUP(Order_table[[#This Row],[Customer ID]],customers!$A$2:$A$1001,customers!$I$2:$I$1001,,0)</f>
        <v>Yes</v>
      </c>
      <c r="I609" s="2" t="str">
        <f>_xlfn.XLOOKUP(C609,customers!$A$2:$A$1001,customers!$G$2:$G$1001,,0)</f>
        <v>United States</v>
      </c>
      <c r="J609" s="2" t="str">
        <f t="shared" si="18"/>
        <v>Excelsa</v>
      </c>
      <c r="K609" t="str">
        <f>_xlfn.XLOOKUP(D609,products!$A$2:$A$49,products!$B$2:$B$49,,0)</f>
        <v>Exc</v>
      </c>
      <c r="L609" t="str">
        <f t="shared" si="19"/>
        <v>Dark</v>
      </c>
      <c r="M609" t="str">
        <f>_xlfn.XLOOKUP(D609,products!$A$2:$A$49,products!$C$2:$C$49,,0)</f>
        <v>D</v>
      </c>
      <c r="N609" s="4">
        <f>_xlfn.XLOOKUP(D609,products!$A$2:$A$49,products!$D$2:$D$49,,0)</f>
        <v>0.2</v>
      </c>
      <c r="O609" s="6">
        <f>_xlfn.XLOOKUP(D609,products!$A$2:$A$49,products!$E$2:$E$49,,0)</f>
        <v>3.645</v>
      </c>
      <c r="P609" s="6">
        <f>O609*E609</f>
        <v>3.645</v>
      </c>
    </row>
    <row r="610" spans="1:16" x14ac:dyDescent="0.2">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_xlfn.XLOOKUP(Order_table[[#This Row],[Customer ID]],customers!$A$2:$A$1001,customers!$I$2:$I$1001,,0)</f>
        <v>No</v>
      </c>
      <c r="I610" s="2" t="str">
        <f>_xlfn.XLOOKUP(C610,customers!$A$2:$A$1001,customers!$G$2:$G$1001,,0)</f>
        <v>United States</v>
      </c>
      <c r="J610" s="2" t="str">
        <f t="shared" si="18"/>
        <v>Excelsa</v>
      </c>
      <c r="K610" t="str">
        <f>_xlfn.XLOOKUP(D610,products!$A$2:$A$49,products!$B$2:$B$49,,0)</f>
        <v>Exc</v>
      </c>
      <c r="L610" t="str">
        <f t="shared" si="19"/>
        <v>Dark</v>
      </c>
      <c r="M610" t="str">
        <f>_xlfn.XLOOKUP(D610,products!$A$2:$A$49,products!$C$2:$C$49,,0)</f>
        <v>D</v>
      </c>
      <c r="N610" s="4">
        <f>_xlfn.XLOOKUP(D610,products!$A$2:$A$49,products!$D$2:$D$49,,0)</f>
        <v>2.5</v>
      </c>
      <c r="O610" s="6">
        <f>_xlfn.XLOOKUP(D610,products!$A$2:$A$49,products!$E$2:$E$49,,0)</f>
        <v>27.945</v>
      </c>
      <c r="P610" s="6">
        <f>O610*E610</f>
        <v>55.89</v>
      </c>
    </row>
    <row r="611" spans="1:16" x14ac:dyDescent="0.2">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_xlfn.XLOOKUP(Order_table[[#This Row],[Customer ID]],customers!$A$2:$A$1001,customers!$I$2:$I$1001,,0)</f>
        <v>Yes</v>
      </c>
      <c r="I611" s="2" t="str">
        <f>_xlfn.XLOOKUP(C611,customers!$A$2:$A$1001,customers!$G$2:$G$1001,,0)</f>
        <v>United States</v>
      </c>
      <c r="J611" s="2" t="str">
        <f t="shared" si="18"/>
        <v>Librica</v>
      </c>
      <c r="K611" t="str">
        <f>_xlfn.XLOOKUP(D611,products!$A$2:$A$49,products!$B$2:$B$49,,0)</f>
        <v>Lib</v>
      </c>
      <c r="L611" t="str">
        <f t="shared" si="19"/>
        <v>Medium</v>
      </c>
      <c r="M611" t="str">
        <f>_xlfn.XLOOKUP(D611,products!$A$2:$A$49,products!$C$2:$C$49,,0)</f>
        <v>M</v>
      </c>
      <c r="N611" s="4">
        <f>_xlfn.XLOOKUP(D611,products!$A$2:$A$49,products!$D$2:$D$49,,0)</f>
        <v>0.2</v>
      </c>
      <c r="O611" s="6">
        <f>_xlfn.XLOOKUP(D611,products!$A$2:$A$49,products!$E$2:$E$49,,0)</f>
        <v>4.3650000000000002</v>
      </c>
      <c r="P611" s="6">
        <f>O611*E611</f>
        <v>26.19</v>
      </c>
    </row>
    <row r="612" spans="1:16" x14ac:dyDescent="0.2">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_xlfn.XLOOKUP(Order_table[[#This Row],[Customer ID]],customers!$A$2:$A$1001,customers!$I$2:$I$1001,,0)</f>
        <v>No</v>
      </c>
      <c r="I612" s="2" t="str">
        <f>_xlfn.XLOOKUP(C612,customers!$A$2:$A$1001,customers!$G$2:$G$1001,,0)</f>
        <v>United States</v>
      </c>
      <c r="J612" s="2" t="str">
        <f t="shared" si="18"/>
        <v>Robusta</v>
      </c>
      <c r="K612" t="str">
        <f>_xlfn.XLOOKUP(D612,products!$A$2:$A$49,products!$B$2:$B$49,,0)</f>
        <v>Rob</v>
      </c>
      <c r="L612" t="str">
        <f t="shared" si="19"/>
        <v>Medium</v>
      </c>
      <c r="M612" t="str">
        <f>_xlfn.XLOOKUP(D612,products!$A$2:$A$49,products!$C$2:$C$49,,0)</f>
        <v>M</v>
      </c>
      <c r="N612" s="4">
        <f>_xlfn.XLOOKUP(D612,products!$A$2:$A$49,products!$D$2:$D$49,,0)</f>
        <v>1</v>
      </c>
      <c r="O612" s="6">
        <f>_xlfn.XLOOKUP(D612,products!$A$2:$A$49,products!$E$2:$E$49,,0)</f>
        <v>9.9499999999999993</v>
      </c>
      <c r="P612" s="6">
        <f>O612*E612</f>
        <v>39.799999999999997</v>
      </c>
    </row>
    <row r="613" spans="1:16" x14ac:dyDescent="0.2">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_xlfn.XLOOKUP(Order_table[[#This Row],[Customer ID]],customers!$A$2:$A$1001,customers!$I$2:$I$1001,,0)</f>
        <v>No</v>
      </c>
      <c r="I613" s="2" t="str">
        <f>_xlfn.XLOOKUP(C613,customers!$A$2:$A$1001,customers!$G$2:$G$1001,,0)</f>
        <v>United States</v>
      </c>
      <c r="J613" s="2" t="str">
        <f t="shared" si="18"/>
        <v>Excelsa</v>
      </c>
      <c r="K613" t="str">
        <f>_xlfn.XLOOKUP(D613,products!$A$2:$A$49,products!$B$2:$B$49,,0)</f>
        <v>Exc</v>
      </c>
      <c r="L613" t="str">
        <f t="shared" si="19"/>
        <v>Large</v>
      </c>
      <c r="M613" t="str">
        <f>_xlfn.XLOOKUP(D613,products!$A$2:$A$49,products!$C$2:$C$49,,0)</f>
        <v>L</v>
      </c>
      <c r="N613" s="4">
        <f>_xlfn.XLOOKUP(D613,products!$A$2:$A$49,products!$D$2:$D$49,,0)</f>
        <v>2.5</v>
      </c>
      <c r="O613" s="6">
        <f>_xlfn.XLOOKUP(D613,products!$A$2:$A$49,products!$E$2:$E$49,,0)</f>
        <v>34.154999999999994</v>
      </c>
      <c r="P613" s="6">
        <f>O613*E613</f>
        <v>68.309999999999988</v>
      </c>
    </row>
    <row r="614" spans="1:16" x14ac:dyDescent="0.2">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_xlfn.XLOOKUP(Order_table[[#This Row],[Customer ID]],customers!$A$2:$A$1001,customers!$I$2:$I$1001,,0)</f>
        <v>No</v>
      </c>
      <c r="I614" s="2" t="str">
        <f>_xlfn.XLOOKUP(C614,customers!$A$2:$A$1001,customers!$G$2:$G$1001,,0)</f>
        <v>Ireland</v>
      </c>
      <c r="J614" s="2" t="str">
        <f t="shared" si="18"/>
        <v>Arabica</v>
      </c>
      <c r="K614" t="str">
        <f>_xlfn.XLOOKUP(D614,products!$A$2:$A$49,products!$B$2:$B$49,,0)</f>
        <v>Ara</v>
      </c>
      <c r="L614" t="str">
        <f t="shared" si="19"/>
        <v>Medium</v>
      </c>
      <c r="M614" t="str">
        <f>_xlfn.XLOOKUP(D614,products!$A$2:$A$49,products!$C$2:$C$49,,0)</f>
        <v>M</v>
      </c>
      <c r="N614" s="4">
        <f>_xlfn.XLOOKUP(D614,products!$A$2:$A$49,products!$D$2:$D$49,,0)</f>
        <v>0.2</v>
      </c>
      <c r="O614" s="6">
        <f>_xlfn.XLOOKUP(D614,products!$A$2:$A$49,products!$E$2:$E$49,,0)</f>
        <v>3.375</v>
      </c>
      <c r="P614" s="6">
        <f>O614*E614</f>
        <v>13.5</v>
      </c>
    </row>
    <row r="615" spans="1:16" x14ac:dyDescent="0.2">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_xlfn.XLOOKUP(Order_table[[#This Row],[Customer ID]],customers!$A$2:$A$1001,customers!$I$2:$I$1001,,0)</f>
        <v>No</v>
      </c>
      <c r="I615" s="2" t="str">
        <f>_xlfn.XLOOKUP(C615,customers!$A$2:$A$1001,customers!$G$2:$G$1001,,0)</f>
        <v>United States</v>
      </c>
      <c r="J615" s="2" t="str">
        <f t="shared" si="18"/>
        <v>Robusta</v>
      </c>
      <c r="K615" t="str">
        <f>_xlfn.XLOOKUP(D615,products!$A$2:$A$49,products!$B$2:$B$49,,0)</f>
        <v>Rob</v>
      </c>
      <c r="L615" t="str">
        <f t="shared" si="19"/>
        <v>Medium</v>
      </c>
      <c r="M615" t="str">
        <f>_xlfn.XLOOKUP(D615,products!$A$2:$A$49,products!$C$2:$C$49,,0)</f>
        <v>M</v>
      </c>
      <c r="N615" s="4">
        <f>_xlfn.XLOOKUP(D615,products!$A$2:$A$49,products!$D$2:$D$49,,0)</f>
        <v>0.5</v>
      </c>
      <c r="O615" s="6">
        <f>_xlfn.XLOOKUP(D615,products!$A$2:$A$49,products!$E$2:$E$49,,0)</f>
        <v>5.97</v>
      </c>
      <c r="P615" s="6">
        <f>O615*E615</f>
        <v>5.97</v>
      </c>
    </row>
    <row r="616" spans="1:16" x14ac:dyDescent="0.2">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_xlfn.XLOOKUP(Order_table[[#This Row],[Customer ID]],customers!$A$2:$A$1001,customers!$I$2:$I$1001,,0)</f>
        <v>Yes</v>
      </c>
      <c r="I616" s="2" t="str">
        <f>_xlfn.XLOOKUP(C616,customers!$A$2:$A$1001,customers!$G$2:$G$1001,,0)</f>
        <v>United Kingdom</v>
      </c>
      <c r="J616" s="2" t="str">
        <f t="shared" si="18"/>
        <v>Robusta</v>
      </c>
      <c r="K616" t="str">
        <f>_xlfn.XLOOKUP(D616,products!$A$2:$A$49,products!$B$2:$B$49,,0)</f>
        <v>Rob</v>
      </c>
      <c r="L616" t="str">
        <f t="shared" si="19"/>
        <v>Medium</v>
      </c>
      <c r="M616" t="str">
        <f>_xlfn.XLOOKUP(D616,products!$A$2:$A$49,products!$C$2:$C$49,,0)</f>
        <v>M</v>
      </c>
      <c r="N616" s="4">
        <f>_xlfn.XLOOKUP(D616,products!$A$2:$A$49,products!$D$2:$D$49,,0)</f>
        <v>0.5</v>
      </c>
      <c r="O616" s="6">
        <f>_xlfn.XLOOKUP(D616,products!$A$2:$A$49,products!$E$2:$E$49,,0)</f>
        <v>5.97</v>
      </c>
      <c r="P616" s="6">
        <f>O616*E616</f>
        <v>29.849999999999998</v>
      </c>
    </row>
    <row r="617" spans="1:16" x14ac:dyDescent="0.2">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_xlfn.XLOOKUP(Order_table[[#This Row],[Customer ID]],customers!$A$2:$A$1001,customers!$I$2:$I$1001,,0)</f>
        <v>Yes</v>
      </c>
      <c r="I617" s="2" t="str">
        <f>_xlfn.XLOOKUP(C617,customers!$A$2:$A$1001,customers!$G$2:$G$1001,,0)</f>
        <v>United States</v>
      </c>
      <c r="J617" s="2" t="str">
        <f t="shared" si="18"/>
        <v>Librica</v>
      </c>
      <c r="K617" t="str">
        <f>_xlfn.XLOOKUP(D617,products!$A$2:$A$49,products!$B$2:$B$49,,0)</f>
        <v>Lib</v>
      </c>
      <c r="L617" t="str">
        <f t="shared" si="19"/>
        <v>Large</v>
      </c>
      <c r="M617" t="str">
        <f>_xlfn.XLOOKUP(D617,products!$A$2:$A$49,products!$C$2:$C$49,,0)</f>
        <v>L</v>
      </c>
      <c r="N617" s="4">
        <f>_xlfn.XLOOKUP(D617,products!$A$2:$A$49,products!$D$2:$D$49,,0)</f>
        <v>2.5</v>
      </c>
      <c r="O617" s="6">
        <f>_xlfn.XLOOKUP(D617,products!$A$2:$A$49,products!$E$2:$E$49,,0)</f>
        <v>36.454999999999998</v>
      </c>
      <c r="P617" s="6">
        <f>O617*E617</f>
        <v>72.91</v>
      </c>
    </row>
    <row r="618" spans="1:16" x14ac:dyDescent="0.2">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_xlfn.XLOOKUP(Order_table[[#This Row],[Customer ID]],customers!$A$2:$A$1001,customers!$I$2:$I$1001,,0)</f>
        <v>No</v>
      </c>
      <c r="I618" s="2" t="str">
        <f>_xlfn.XLOOKUP(C618,customers!$A$2:$A$1001,customers!$G$2:$G$1001,,0)</f>
        <v>United Kingdom</v>
      </c>
      <c r="J618" s="2" t="str">
        <f t="shared" si="18"/>
        <v>Excelsa</v>
      </c>
      <c r="K618" t="str">
        <f>_xlfn.XLOOKUP(D618,products!$A$2:$A$49,products!$B$2:$B$49,,0)</f>
        <v>Exc</v>
      </c>
      <c r="L618" t="str">
        <f t="shared" si="19"/>
        <v>Medium</v>
      </c>
      <c r="M618" t="str">
        <f>_xlfn.XLOOKUP(D618,products!$A$2:$A$49,products!$C$2:$C$49,,0)</f>
        <v>M</v>
      </c>
      <c r="N618" s="4">
        <f>_xlfn.XLOOKUP(D618,products!$A$2:$A$49,products!$D$2:$D$49,,0)</f>
        <v>2.5</v>
      </c>
      <c r="O618" s="6">
        <f>_xlfn.XLOOKUP(D618,products!$A$2:$A$49,products!$E$2:$E$49,,0)</f>
        <v>31.624999999999996</v>
      </c>
      <c r="P618" s="6">
        <f>O618*E618</f>
        <v>126.49999999999999</v>
      </c>
    </row>
    <row r="619" spans="1:16" x14ac:dyDescent="0.2">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_xlfn.XLOOKUP(Order_table[[#This Row],[Customer ID]],customers!$A$2:$A$1001,customers!$I$2:$I$1001,,0)</f>
        <v>No</v>
      </c>
      <c r="I619" s="2" t="str">
        <f>_xlfn.XLOOKUP(C619,customers!$A$2:$A$1001,customers!$G$2:$G$1001,,0)</f>
        <v>United States</v>
      </c>
      <c r="J619" s="2" t="str">
        <f t="shared" si="18"/>
        <v>Librica</v>
      </c>
      <c r="K619" t="str">
        <f>_xlfn.XLOOKUP(D619,products!$A$2:$A$49,products!$B$2:$B$49,,0)</f>
        <v>Lib</v>
      </c>
      <c r="L619" t="str">
        <f t="shared" si="19"/>
        <v>Medium</v>
      </c>
      <c r="M619" t="str">
        <f>_xlfn.XLOOKUP(D619,products!$A$2:$A$49,products!$C$2:$C$49,,0)</f>
        <v>M</v>
      </c>
      <c r="N619" s="4">
        <f>_xlfn.XLOOKUP(D619,products!$A$2:$A$49,products!$D$2:$D$49,,0)</f>
        <v>2.5</v>
      </c>
      <c r="O619" s="6">
        <f>_xlfn.XLOOKUP(D619,products!$A$2:$A$49,products!$E$2:$E$49,,0)</f>
        <v>33.464999999999996</v>
      </c>
      <c r="P619" s="6">
        <f>O619*E619</f>
        <v>33.464999999999996</v>
      </c>
    </row>
    <row r="620" spans="1:16" x14ac:dyDescent="0.2">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_xlfn.XLOOKUP(Order_table[[#This Row],[Customer ID]],customers!$A$2:$A$1001,customers!$I$2:$I$1001,,0)</f>
        <v>Yes</v>
      </c>
      <c r="I620" s="2" t="str">
        <f>_xlfn.XLOOKUP(C620,customers!$A$2:$A$1001,customers!$G$2:$G$1001,,0)</f>
        <v>United States</v>
      </c>
      <c r="J620" s="2" t="str">
        <f t="shared" si="18"/>
        <v>Excelsa</v>
      </c>
      <c r="K620" t="str">
        <f>_xlfn.XLOOKUP(D620,products!$A$2:$A$49,products!$B$2:$B$49,,0)</f>
        <v>Exc</v>
      </c>
      <c r="L620" t="str">
        <f t="shared" si="19"/>
        <v>Dark</v>
      </c>
      <c r="M620" t="str">
        <f>_xlfn.XLOOKUP(D620,products!$A$2:$A$49,products!$C$2:$C$49,,0)</f>
        <v>D</v>
      </c>
      <c r="N620" s="4">
        <f>_xlfn.XLOOKUP(D620,products!$A$2:$A$49,products!$D$2:$D$49,,0)</f>
        <v>1</v>
      </c>
      <c r="O620" s="6">
        <f>_xlfn.XLOOKUP(D620,products!$A$2:$A$49,products!$E$2:$E$49,,0)</f>
        <v>12.15</v>
      </c>
      <c r="P620" s="6">
        <f>O620*E620</f>
        <v>72.900000000000006</v>
      </c>
    </row>
    <row r="621" spans="1:16" x14ac:dyDescent="0.2">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_xlfn.XLOOKUP(Order_table[[#This Row],[Customer ID]],customers!$A$2:$A$1001,customers!$I$2:$I$1001,,0)</f>
        <v>Yes</v>
      </c>
      <c r="I621" s="2" t="str">
        <f>_xlfn.XLOOKUP(C621,customers!$A$2:$A$1001,customers!$G$2:$G$1001,,0)</f>
        <v>United States</v>
      </c>
      <c r="J621" s="2" t="str">
        <f t="shared" si="18"/>
        <v>Librica</v>
      </c>
      <c r="K621" t="str">
        <f>_xlfn.XLOOKUP(D621,products!$A$2:$A$49,products!$B$2:$B$49,,0)</f>
        <v>Lib</v>
      </c>
      <c r="L621" t="str">
        <f t="shared" si="19"/>
        <v>Dark</v>
      </c>
      <c r="M621" t="str">
        <f>_xlfn.XLOOKUP(D621,products!$A$2:$A$49,products!$C$2:$C$49,,0)</f>
        <v>D</v>
      </c>
      <c r="N621" s="4">
        <f>_xlfn.XLOOKUP(D621,products!$A$2:$A$49,products!$D$2:$D$49,,0)</f>
        <v>0.5</v>
      </c>
      <c r="O621" s="6">
        <f>_xlfn.XLOOKUP(D621,products!$A$2:$A$49,products!$E$2:$E$49,,0)</f>
        <v>7.77</v>
      </c>
      <c r="P621" s="6">
        <f>O621*E621</f>
        <v>15.54</v>
      </c>
    </row>
    <row r="622" spans="1:16" x14ac:dyDescent="0.2">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_xlfn.XLOOKUP(Order_table[[#This Row],[Customer ID]],customers!$A$2:$A$1001,customers!$I$2:$I$1001,,0)</f>
        <v>No</v>
      </c>
      <c r="I622" s="2" t="str">
        <f>_xlfn.XLOOKUP(C622,customers!$A$2:$A$1001,customers!$G$2:$G$1001,,0)</f>
        <v>United States</v>
      </c>
      <c r="J622" s="2" t="str">
        <f t="shared" si="18"/>
        <v>Arabica</v>
      </c>
      <c r="K622" t="str">
        <f>_xlfn.XLOOKUP(D622,products!$A$2:$A$49,products!$B$2:$B$49,,0)</f>
        <v>Ara</v>
      </c>
      <c r="L622" t="str">
        <f t="shared" si="19"/>
        <v>Medium</v>
      </c>
      <c r="M622" t="str">
        <f>_xlfn.XLOOKUP(D622,products!$A$2:$A$49,products!$C$2:$C$49,,0)</f>
        <v>M</v>
      </c>
      <c r="N622" s="4">
        <f>_xlfn.XLOOKUP(D622,products!$A$2:$A$49,products!$D$2:$D$49,,0)</f>
        <v>0.2</v>
      </c>
      <c r="O622" s="6">
        <f>_xlfn.XLOOKUP(D622,products!$A$2:$A$49,products!$E$2:$E$49,,0)</f>
        <v>3.375</v>
      </c>
      <c r="P622" s="6">
        <f>O622*E622</f>
        <v>20.25</v>
      </c>
    </row>
    <row r="623" spans="1:16" x14ac:dyDescent="0.2">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_xlfn.XLOOKUP(Order_table[[#This Row],[Customer ID]],customers!$A$2:$A$1001,customers!$I$2:$I$1001,,0)</f>
        <v>No</v>
      </c>
      <c r="I623" s="2" t="str">
        <f>_xlfn.XLOOKUP(C623,customers!$A$2:$A$1001,customers!$G$2:$G$1001,,0)</f>
        <v>United States</v>
      </c>
      <c r="J623" s="2" t="str">
        <f t="shared" si="18"/>
        <v>Arabica</v>
      </c>
      <c r="K623" t="str">
        <f>_xlfn.XLOOKUP(D623,products!$A$2:$A$49,products!$B$2:$B$49,,0)</f>
        <v>Ara</v>
      </c>
      <c r="L623" t="str">
        <f t="shared" si="19"/>
        <v>Large</v>
      </c>
      <c r="M623" t="str">
        <f>_xlfn.XLOOKUP(D623,products!$A$2:$A$49,products!$C$2:$C$49,,0)</f>
        <v>L</v>
      </c>
      <c r="N623" s="4">
        <f>_xlfn.XLOOKUP(D623,products!$A$2:$A$49,products!$D$2:$D$49,,0)</f>
        <v>1</v>
      </c>
      <c r="O623" s="6">
        <f>_xlfn.XLOOKUP(D623,products!$A$2:$A$49,products!$E$2:$E$49,,0)</f>
        <v>12.95</v>
      </c>
      <c r="P623" s="6">
        <f>O623*E623</f>
        <v>77.699999999999989</v>
      </c>
    </row>
    <row r="624" spans="1:16" x14ac:dyDescent="0.2">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_xlfn.XLOOKUP(Order_table[[#This Row],[Customer ID]],customers!$A$2:$A$1001,customers!$I$2:$I$1001,,0)</f>
        <v>No</v>
      </c>
      <c r="I624" s="2" t="str">
        <f>_xlfn.XLOOKUP(C624,customers!$A$2:$A$1001,customers!$G$2:$G$1001,,0)</f>
        <v>United States</v>
      </c>
      <c r="J624" s="2" t="str">
        <f t="shared" si="18"/>
        <v>Librica</v>
      </c>
      <c r="K624" t="str">
        <f>_xlfn.XLOOKUP(D624,products!$A$2:$A$49,products!$B$2:$B$49,,0)</f>
        <v>Lib</v>
      </c>
      <c r="L624" t="str">
        <f t="shared" si="19"/>
        <v>Medium</v>
      </c>
      <c r="M624" t="str">
        <f>_xlfn.XLOOKUP(D624,products!$A$2:$A$49,products!$C$2:$C$49,,0)</f>
        <v>M</v>
      </c>
      <c r="N624" s="4">
        <f>_xlfn.XLOOKUP(D624,products!$A$2:$A$49,products!$D$2:$D$49,,0)</f>
        <v>2.5</v>
      </c>
      <c r="O624" s="6">
        <f>_xlfn.XLOOKUP(D624,products!$A$2:$A$49,products!$E$2:$E$49,,0)</f>
        <v>33.464999999999996</v>
      </c>
      <c r="P624" s="6">
        <f>O624*E624</f>
        <v>133.85999999999999</v>
      </c>
    </row>
    <row r="625" spans="1:16" x14ac:dyDescent="0.2">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_xlfn.XLOOKUP(Order_table[[#This Row],[Customer ID]],customers!$A$2:$A$1001,customers!$I$2:$I$1001,,0)</f>
        <v>No</v>
      </c>
      <c r="I625" s="2" t="str">
        <f>_xlfn.XLOOKUP(C625,customers!$A$2:$A$1001,customers!$G$2:$G$1001,,0)</f>
        <v>United Kingdom</v>
      </c>
      <c r="J625" s="2" t="str">
        <f t="shared" si="18"/>
        <v>Excelsa</v>
      </c>
      <c r="K625" t="str">
        <f>_xlfn.XLOOKUP(D625,products!$A$2:$A$49,products!$B$2:$B$49,,0)</f>
        <v>Exc</v>
      </c>
      <c r="L625" t="str">
        <f t="shared" si="19"/>
        <v>Dark</v>
      </c>
      <c r="M625" t="str">
        <f>_xlfn.XLOOKUP(D625,products!$A$2:$A$49,products!$C$2:$C$49,,0)</f>
        <v>D</v>
      </c>
      <c r="N625" s="4">
        <f>_xlfn.XLOOKUP(D625,products!$A$2:$A$49,products!$D$2:$D$49,,0)</f>
        <v>1</v>
      </c>
      <c r="O625" s="6">
        <f>_xlfn.XLOOKUP(D625,products!$A$2:$A$49,products!$E$2:$E$49,,0)</f>
        <v>12.15</v>
      </c>
      <c r="P625" s="6">
        <f>O625*E625</f>
        <v>12.15</v>
      </c>
    </row>
    <row r="626" spans="1:16" x14ac:dyDescent="0.2">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_xlfn.XLOOKUP(Order_table[[#This Row],[Customer ID]],customers!$A$2:$A$1001,customers!$I$2:$I$1001,,0)</f>
        <v>Yes</v>
      </c>
      <c r="I626" s="2" t="str">
        <f>_xlfn.XLOOKUP(C626,customers!$A$2:$A$1001,customers!$G$2:$G$1001,,0)</f>
        <v>Ireland</v>
      </c>
      <c r="J626" s="2" t="str">
        <f t="shared" si="18"/>
        <v>Excelsa</v>
      </c>
      <c r="K626" t="str">
        <f>_xlfn.XLOOKUP(D626,products!$A$2:$A$49,products!$B$2:$B$49,,0)</f>
        <v>Exc</v>
      </c>
      <c r="L626" t="str">
        <f t="shared" si="19"/>
        <v>Medium</v>
      </c>
      <c r="M626" t="str">
        <f>_xlfn.XLOOKUP(D626,products!$A$2:$A$49,products!$C$2:$C$49,,0)</f>
        <v>M</v>
      </c>
      <c r="N626" s="4">
        <f>_xlfn.XLOOKUP(D626,products!$A$2:$A$49,products!$D$2:$D$49,,0)</f>
        <v>2.5</v>
      </c>
      <c r="O626" s="6">
        <f>_xlfn.XLOOKUP(D626,products!$A$2:$A$49,products!$E$2:$E$49,,0)</f>
        <v>31.624999999999996</v>
      </c>
      <c r="P626" s="6">
        <f>O626*E626</f>
        <v>63.249999999999993</v>
      </c>
    </row>
    <row r="627" spans="1:16" x14ac:dyDescent="0.2">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_xlfn.XLOOKUP(Order_table[[#This Row],[Customer ID]],customers!$A$2:$A$1001,customers!$I$2:$I$1001,,0)</f>
        <v>No</v>
      </c>
      <c r="I627" s="2" t="str">
        <f>_xlfn.XLOOKUP(C627,customers!$A$2:$A$1001,customers!$G$2:$G$1001,,0)</f>
        <v>United States</v>
      </c>
      <c r="J627" s="2" t="str">
        <f t="shared" si="18"/>
        <v>Robusta</v>
      </c>
      <c r="K627" t="str">
        <f>_xlfn.XLOOKUP(D627,products!$A$2:$A$49,products!$B$2:$B$49,,0)</f>
        <v>Rob</v>
      </c>
      <c r="L627" t="str">
        <f t="shared" si="19"/>
        <v>Large</v>
      </c>
      <c r="M627" t="str">
        <f>_xlfn.XLOOKUP(D627,products!$A$2:$A$49,products!$C$2:$C$49,,0)</f>
        <v>L</v>
      </c>
      <c r="N627" s="4">
        <f>_xlfn.XLOOKUP(D627,products!$A$2:$A$49,products!$D$2:$D$49,,0)</f>
        <v>0.5</v>
      </c>
      <c r="O627" s="6">
        <f>_xlfn.XLOOKUP(D627,products!$A$2:$A$49,products!$E$2:$E$49,,0)</f>
        <v>7.169999999999999</v>
      </c>
      <c r="P627" s="6">
        <f>O627*E627</f>
        <v>35.849999999999994</v>
      </c>
    </row>
    <row r="628" spans="1:16" x14ac:dyDescent="0.2">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_xlfn.XLOOKUP(Order_table[[#This Row],[Customer ID]],customers!$A$2:$A$1001,customers!$I$2:$I$1001,,0)</f>
        <v>No</v>
      </c>
      <c r="I628" s="2" t="str">
        <f>_xlfn.XLOOKUP(C628,customers!$A$2:$A$1001,customers!$G$2:$G$1001,,0)</f>
        <v>United States</v>
      </c>
      <c r="J628" s="2" t="str">
        <f t="shared" si="18"/>
        <v>Arabica</v>
      </c>
      <c r="K628" t="str">
        <f>_xlfn.XLOOKUP(D628,products!$A$2:$A$49,products!$B$2:$B$49,,0)</f>
        <v>Ara</v>
      </c>
      <c r="L628" t="str">
        <f t="shared" si="19"/>
        <v>Medium</v>
      </c>
      <c r="M628" t="str">
        <f>_xlfn.XLOOKUP(D628,products!$A$2:$A$49,products!$C$2:$C$49,,0)</f>
        <v>M</v>
      </c>
      <c r="N628" s="4">
        <f>_xlfn.XLOOKUP(D628,products!$A$2:$A$49,products!$D$2:$D$49,,0)</f>
        <v>2.5</v>
      </c>
      <c r="O628" s="6">
        <f>_xlfn.XLOOKUP(D628,products!$A$2:$A$49,products!$E$2:$E$49,,0)</f>
        <v>25.874999999999996</v>
      </c>
      <c r="P628" s="6">
        <f>O628*E628</f>
        <v>77.624999999999986</v>
      </c>
    </row>
    <row r="629" spans="1:16" x14ac:dyDescent="0.2">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_xlfn.XLOOKUP(Order_table[[#This Row],[Customer ID]],customers!$A$2:$A$1001,customers!$I$2:$I$1001,,0)</f>
        <v>Yes</v>
      </c>
      <c r="I629" s="2" t="str">
        <f>_xlfn.XLOOKUP(C629,customers!$A$2:$A$1001,customers!$G$2:$G$1001,,0)</f>
        <v>United States</v>
      </c>
      <c r="J629" s="2" t="str">
        <f t="shared" si="18"/>
        <v>Excelsa</v>
      </c>
      <c r="K629" t="str">
        <f>_xlfn.XLOOKUP(D629,products!$A$2:$A$49,products!$B$2:$B$49,,0)</f>
        <v>Exc</v>
      </c>
      <c r="L629" t="str">
        <f t="shared" si="19"/>
        <v>Medium</v>
      </c>
      <c r="M629" t="str">
        <f>_xlfn.XLOOKUP(D629,products!$A$2:$A$49,products!$C$2:$C$49,,0)</f>
        <v>M</v>
      </c>
      <c r="N629" s="4">
        <f>_xlfn.XLOOKUP(D629,products!$A$2:$A$49,products!$D$2:$D$49,,0)</f>
        <v>2.5</v>
      </c>
      <c r="O629" s="6">
        <f>_xlfn.XLOOKUP(D629,products!$A$2:$A$49,products!$E$2:$E$49,,0)</f>
        <v>31.624999999999996</v>
      </c>
      <c r="P629" s="6">
        <f>O629*E629</f>
        <v>63.249999999999993</v>
      </c>
    </row>
    <row r="630" spans="1:16" x14ac:dyDescent="0.2">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_xlfn.XLOOKUP(Order_table[[#This Row],[Customer ID]],customers!$A$2:$A$1001,customers!$I$2:$I$1001,,0)</f>
        <v>Yes</v>
      </c>
      <c r="I630" s="2" t="str">
        <f>_xlfn.XLOOKUP(C630,customers!$A$2:$A$1001,customers!$G$2:$G$1001,,0)</f>
        <v>Ireland</v>
      </c>
      <c r="J630" s="2" t="str">
        <f t="shared" si="18"/>
        <v>Excelsa</v>
      </c>
      <c r="K630" t="str">
        <f>_xlfn.XLOOKUP(D630,products!$A$2:$A$49,products!$B$2:$B$49,,0)</f>
        <v>Exc</v>
      </c>
      <c r="L630" t="str">
        <f t="shared" si="19"/>
        <v>Large</v>
      </c>
      <c r="M630" t="str">
        <f>_xlfn.XLOOKUP(D630,products!$A$2:$A$49,products!$C$2:$C$49,,0)</f>
        <v>L</v>
      </c>
      <c r="N630" s="4">
        <f>_xlfn.XLOOKUP(D630,products!$A$2:$A$49,products!$D$2:$D$49,,0)</f>
        <v>0.2</v>
      </c>
      <c r="O630" s="6">
        <f>_xlfn.XLOOKUP(D630,products!$A$2:$A$49,products!$E$2:$E$49,,0)</f>
        <v>4.4550000000000001</v>
      </c>
      <c r="P630" s="6">
        <f>O630*E630</f>
        <v>26.73</v>
      </c>
    </row>
    <row r="631" spans="1:16" x14ac:dyDescent="0.2">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_xlfn.XLOOKUP(Order_table[[#This Row],[Customer ID]],customers!$A$2:$A$1001,customers!$I$2:$I$1001,,0)</f>
        <v>Yes</v>
      </c>
      <c r="I631" s="2" t="str">
        <f>_xlfn.XLOOKUP(C631,customers!$A$2:$A$1001,customers!$G$2:$G$1001,,0)</f>
        <v>Ireland</v>
      </c>
      <c r="J631" s="2" t="str">
        <f t="shared" si="18"/>
        <v>Librica</v>
      </c>
      <c r="K631" t="str">
        <f>_xlfn.XLOOKUP(D631,products!$A$2:$A$49,products!$B$2:$B$49,,0)</f>
        <v>Lib</v>
      </c>
      <c r="L631" t="str">
        <f t="shared" si="19"/>
        <v>Dark</v>
      </c>
      <c r="M631" t="str">
        <f>_xlfn.XLOOKUP(D631,products!$A$2:$A$49,products!$C$2:$C$49,,0)</f>
        <v>D</v>
      </c>
      <c r="N631" s="4">
        <f>_xlfn.XLOOKUP(D631,products!$A$2:$A$49,products!$D$2:$D$49,,0)</f>
        <v>0.5</v>
      </c>
      <c r="O631" s="6">
        <f>_xlfn.XLOOKUP(D631,products!$A$2:$A$49,products!$E$2:$E$49,,0)</f>
        <v>7.77</v>
      </c>
      <c r="P631" s="6">
        <f>O631*E631</f>
        <v>31.08</v>
      </c>
    </row>
    <row r="632" spans="1:16" x14ac:dyDescent="0.2">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_xlfn.XLOOKUP(Order_table[[#This Row],[Customer ID]],customers!$A$2:$A$1001,customers!$I$2:$I$1001,,0)</f>
        <v>Yes</v>
      </c>
      <c r="I632" s="2" t="str">
        <f>_xlfn.XLOOKUP(C632,customers!$A$2:$A$1001,customers!$G$2:$G$1001,,0)</f>
        <v>Ireland</v>
      </c>
      <c r="J632" s="2" t="str">
        <f t="shared" si="18"/>
        <v>Arabica</v>
      </c>
      <c r="K632" t="str">
        <f>_xlfn.XLOOKUP(D632,products!$A$2:$A$49,products!$B$2:$B$49,,0)</f>
        <v>Ara</v>
      </c>
      <c r="L632" t="str">
        <f t="shared" si="19"/>
        <v>Dark</v>
      </c>
      <c r="M632" t="str">
        <f>_xlfn.XLOOKUP(D632,products!$A$2:$A$49,products!$C$2:$C$49,,0)</f>
        <v>D</v>
      </c>
      <c r="N632" s="4">
        <f>_xlfn.XLOOKUP(D632,products!$A$2:$A$49,products!$D$2:$D$49,,0)</f>
        <v>0.2</v>
      </c>
      <c r="O632" s="6">
        <f>_xlfn.XLOOKUP(D632,products!$A$2:$A$49,products!$E$2:$E$49,,0)</f>
        <v>2.9849999999999999</v>
      </c>
      <c r="P632" s="6">
        <f>O632*E632</f>
        <v>2.9849999999999999</v>
      </c>
    </row>
    <row r="633" spans="1:16" x14ac:dyDescent="0.2">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_xlfn.XLOOKUP(Order_table[[#This Row],[Customer ID]],customers!$A$2:$A$1001,customers!$I$2:$I$1001,,0)</f>
        <v>Yes</v>
      </c>
      <c r="I633" s="2" t="str">
        <f>_xlfn.XLOOKUP(C633,customers!$A$2:$A$1001,customers!$G$2:$G$1001,,0)</f>
        <v>Ireland</v>
      </c>
      <c r="J633" s="2" t="str">
        <f t="shared" si="18"/>
        <v>Robusta</v>
      </c>
      <c r="K633" t="str">
        <f>_xlfn.XLOOKUP(D633,products!$A$2:$A$49,products!$B$2:$B$49,,0)</f>
        <v>Rob</v>
      </c>
      <c r="L633" t="str">
        <f t="shared" si="19"/>
        <v>Dark</v>
      </c>
      <c r="M633" t="str">
        <f>_xlfn.XLOOKUP(D633,products!$A$2:$A$49,products!$C$2:$C$49,,0)</f>
        <v>D</v>
      </c>
      <c r="N633" s="4">
        <f>_xlfn.XLOOKUP(D633,products!$A$2:$A$49,products!$D$2:$D$49,,0)</f>
        <v>2.5</v>
      </c>
      <c r="O633" s="6">
        <f>_xlfn.XLOOKUP(D633,products!$A$2:$A$49,products!$E$2:$E$49,,0)</f>
        <v>20.584999999999997</v>
      </c>
      <c r="P633" s="6">
        <f>O633*E633</f>
        <v>102.92499999999998</v>
      </c>
    </row>
    <row r="634" spans="1:16" x14ac:dyDescent="0.2">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_xlfn.XLOOKUP(Order_table[[#This Row],[Customer ID]],customers!$A$2:$A$1001,customers!$I$2:$I$1001,,0)</f>
        <v>No</v>
      </c>
      <c r="I634" s="2" t="str">
        <f>_xlfn.XLOOKUP(C634,customers!$A$2:$A$1001,customers!$G$2:$G$1001,,0)</f>
        <v>United States</v>
      </c>
      <c r="J634" s="2" t="str">
        <f t="shared" si="18"/>
        <v>Excelsa</v>
      </c>
      <c r="K634" t="str">
        <f>_xlfn.XLOOKUP(D634,products!$A$2:$A$49,products!$B$2:$B$49,,0)</f>
        <v>Exc</v>
      </c>
      <c r="L634" t="str">
        <f t="shared" si="19"/>
        <v>Large</v>
      </c>
      <c r="M634" t="str">
        <f>_xlfn.XLOOKUP(D634,products!$A$2:$A$49,products!$C$2:$C$49,,0)</f>
        <v>L</v>
      </c>
      <c r="N634" s="4">
        <f>_xlfn.XLOOKUP(D634,products!$A$2:$A$49,products!$D$2:$D$49,,0)</f>
        <v>0.5</v>
      </c>
      <c r="O634" s="6">
        <f>_xlfn.XLOOKUP(D634,products!$A$2:$A$49,products!$E$2:$E$49,,0)</f>
        <v>8.91</v>
      </c>
      <c r="P634" s="6">
        <f>O634*E634</f>
        <v>35.64</v>
      </c>
    </row>
    <row r="635" spans="1:16" x14ac:dyDescent="0.2">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_xlfn.XLOOKUP(Order_table[[#This Row],[Customer ID]],customers!$A$2:$A$1001,customers!$I$2:$I$1001,,0)</f>
        <v>No</v>
      </c>
      <c r="I635" s="2" t="str">
        <f>_xlfn.XLOOKUP(C635,customers!$A$2:$A$1001,customers!$G$2:$G$1001,,0)</f>
        <v>United States</v>
      </c>
      <c r="J635" s="2" t="str">
        <f t="shared" si="18"/>
        <v>Robusta</v>
      </c>
      <c r="K635" t="str">
        <f>_xlfn.XLOOKUP(D635,products!$A$2:$A$49,products!$B$2:$B$49,,0)</f>
        <v>Rob</v>
      </c>
      <c r="L635" t="str">
        <f t="shared" si="19"/>
        <v>Large</v>
      </c>
      <c r="M635" t="str">
        <f>_xlfn.XLOOKUP(D635,products!$A$2:$A$49,products!$C$2:$C$49,,0)</f>
        <v>L</v>
      </c>
      <c r="N635" s="4">
        <f>_xlfn.XLOOKUP(D635,products!$A$2:$A$49,products!$D$2:$D$49,,0)</f>
        <v>1</v>
      </c>
      <c r="O635" s="6">
        <f>_xlfn.XLOOKUP(D635,products!$A$2:$A$49,products!$E$2:$E$49,,0)</f>
        <v>11.95</v>
      </c>
      <c r="P635" s="6">
        <f>O635*E635</f>
        <v>47.8</v>
      </c>
    </row>
    <row r="636" spans="1:16" x14ac:dyDescent="0.2">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_xlfn.XLOOKUP(Order_table[[#This Row],[Customer ID]],customers!$A$2:$A$1001,customers!$I$2:$I$1001,,0)</f>
        <v>No</v>
      </c>
      <c r="I636" s="2" t="str">
        <f>_xlfn.XLOOKUP(C636,customers!$A$2:$A$1001,customers!$G$2:$G$1001,,0)</f>
        <v>United States</v>
      </c>
      <c r="J636" s="2" t="str">
        <f t="shared" si="18"/>
        <v>Librica</v>
      </c>
      <c r="K636" t="str">
        <f>_xlfn.XLOOKUP(D636,products!$A$2:$A$49,products!$B$2:$B$49,,0)</f>
        <v>Lib</v>
      </c>
      <c r="L636" t="str">
        <f t="shared" si="19"/>
        <v>Medium</v>
      </c>
      <c r="M636" t="str">
        <f>_xlfn.XLOOKUP(D636,products!$A$2:$A$49,products!$C$2:$C$49,,0)</f>
        <v>M</v>
      </c>
      <c r="N636" s="4">
        <f>_xlfn.XLOOKUP(D636,products!$A$2:$A$49,products!$D$2:$D$49,,0)</f>
        <v>1</v>
      </c>
      <c r="O636" s="6">
        <f>_xlfn.XLOOKUP(D636,products!$A$2:$A$49,products!$E$2:$E$49,,0)</f>
        <v>14.55</v>
      </c>
      <c r="P636" s="6">
        <f>O636*E636</f>
        <v>43.650000000000006</v>
      </c>
    </row>
    <row r="637" spans="1:16" x14ac:dyDescent="0.2">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_xlfn.XLOOKUP(Order_table[[#This Row],[Customer ID]],customers!$A$2:$A$1001,customers!$I$2:$I$1001,,0)</f>
        <v>Yes</v>
      </c>
      <c r="I637" s="2" t="str">
        <f>_xlfn.XLOOKUP(C637,customers!$A$2:$A$1001,customers!$G$2:$G$1001,,0)</f>
        <v>United States</v>
      </c>
      <c r="J637" s="2" t="str">
        <f t="shared" si="18"/>
        <v>Excelsa</v>
      </c>
      <c r="K637" t="str">
        <f>_xlfn.XLOOKUP(D637,products!$A$2:$A$49,products!$B$2:$B$49,,0)</f>
        <v>Exc</v>
      </c>
      <c r="L637" t="str">
        <f t="shared" si="19"/>
        <v>Large</v>
      </c>
      <c r="M637" t="str">
        <f>_xlfn.XLOOKUP(D637,products!$A$2:$A$49,products!$C$2:$C$49,,0)</f>
        <v>L</v>
      </c>
      <c r="N637" s="4">
        <f>_xlfn.XLOOKUP(D637,products!$A$2:$A$49,products!$D$2:$D$49,,0)</f>
        <v>0.5</v>
      </c>
      <c r="O637" s="6">
        <f>_xlfn.XLOOKUP(D637,products!$A$2:$A$49,products!$E$2:$E$49,,0)</f>
        <v>8.91</v>
      </c>
      <c r="P637" s="6">
        <f>O637*E637</f>
        <v>35.64</v>
      </c>
    </row>
    <row r="638" spans="1:16" x14ac:dyDescent="0.2">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_xlfn.XLOOKUP(Order_table[[#This Row],[Customer ID]],customers!$A$2:$A$1001,customers!$I$2:$I$1001,,0)</f>
        <v>Yes</v>
      </c>
      <c r="I638" s="2" t="str">
        <f>_xlfn.XLOOKUP(C638,customers!$A$2:$A$1001,customers!$G$2:$G$1001,,0)</f>
        <v>United States</v>
      </c>
      <c r="J638" s="2" t="str">
        <f t="shared" si="18"/>
        <v>Librica</v>
      </c>
      <c r="K638" t="str">
        <f>_xlfn.XLOOKUP(D638,products!$A$2:$A$49,products!$B$2:$B$49,,0)</f>
        <v>Lib</v>
      </c>
      <c r="L638" t="str">
        <f t="shared" si="19"/>
        <v>Large</v>
      </c>
      <c r="M638" t="str">
        <f>_xlfn.XLOOKUP(D638,products!$A$2:$A$49,products!$C$2:$C$49,,0)</f>
        <v>L</v>
      </c>
      <c r="N638" s="4">
        <f>_xlfn.XLOOKUP(D638,products!$A$2:$A$49,products!$D$2:$D$49,,0)</f>
        <v>1</v>
      </c>
      <c r="O638" s="6">
        <f>_xlfn.XLOOKUP(D638,products!$A$2:$A$49,products!$E$2:$E$49,,0)</f>
        <v>15.85</v>
      </c>
      <c r="P638" s="6">
        <f>O638*E638</f>
        <v>95.1</v>
      </c>
    </row>
    <row r="639" spans="1:16" x14ac:dyDescent="0.2">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_xlfn.XLOOKUP(Order_table[[#This Row],[Customer ID]],customers!$A$2:$A$1001,customers!$I$2:$I$1001,,0)</f>
        <v>Yes</v>
      </c>
      <c r="I639" s="2" t="str">
        <f>_xlfn.XLOOKUP(C639,customers!$A$2:$A$1001,customers!$G$2:$G$1001,,0)</f>
        <v>Ireland</v>
      </c>
      <c r="J639" s="2" t="str">
        <f t="shared" si="18"/>
        <v>Excelsa</v>
      </c>
      <c r="K639" t="str">
        <f>_xlfn.XLOOKUP(D639,products!$A$2:$A$49,products!$B$2:$B$49,,0)</f>
        <v>Exc</v>
      </c>
      <c r="L639" t="str">
        <f t="shared" si="19"/>
        <v>Medium</v>
      </c>
      <c r="M639" t="str">
        <f>_xlfn.XLOOKUP(D639,products!$A$2:$A$49,products!$C$2:$C$49,,0)</f>
        <v>M</v>
      </c>
      <c r="N639" s="4">
        <f>_xlfn.XLOOKUP(D639,products!$A$2:$A$49,products!$D$2:$D$49,,0)</f>
        <v>2.5</v>
      </c>
      <c r="O639" s="6">
        <f>_xlfn.XLOOKUP(D639,products!$A$2:$A$49,products!$E$2:$E$49,,0)</f>
        <v>31.624999999999996</v>
      </c>
      <c r="P639" s="6">
        <f>O639*E639</f>
        <v>31.624999999999996</v>
      </c>
    </row>
    <row r="640" spans="1:16" x14ac:dyDescent="0.2">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_xlfn.XLOOKUP(Order_table[[#This Row],[Customer ID]],customers!$A$2:$A$1001,customers!$I$2:$I$1001,,0)</f>
        <v>Yes</v>
      </c>
      <c r="I640" s="2" t="str">
        <f>_xlfn.XLOOKUP(C640,customers!$A$2:$A$1001,customers!$G$2:$G$1001,,0)</f>
        <v>Ireland</v>
      </c>
      <c r="J640" s="2" t="str">
        <f t="shared" si="18"/>
        <v>Arabica</v>
      </c>
      <c r="K640" t="str">
        <f>_xlfn.XLOOKUP(D640,products!$A$2:$A$49,products!$B$2:$B$49,,0)</f>
        <v>Ara</v>
      </c>
      <c r="L640" t="str">
        <f t="shared" si="19"/>
        <v>Medium</v>
      </c>
      <c r="M640" t="str">
        <f>_xlfn.XLOOKUP(D640,products!$A$2:$A$49,products!$C$2:$C$49,,0)</f>
        <v>M</v>
      </c>
      <c r="N640" s="4">
        <f>_xlfn.XLOOKUP(D640,products!$A$2:$A$49,products!$D$2:$D$49,,0)</f>
        <v>2.5</v>
      </c>
      <c r="O640" s="6">
        <f>_xlfn.XLOOKUP(D640,products!$A$2:$A$49,products!$E$2:$E$49,,0)</f>
        <v>25.874999999999996</v>
      </c>
      <c r="P640" s="6">
        <f>O640*E640</f>
        <v>77.624999999999986</v>
      </c>
    </row>
    <row r="641" spans="1:16" x14ac:dyDescent="0.2">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_xlfn.XLOOKUP(Order_table[[#This Row],[Customer ID]],customers!$A$2:$A$1001,customers!$I$2:$I$1001,,0)</f>
        <v>Yes</v>
      </c>
      <c r="I641" s="2" t="str">
        <f>_xlfn.XLOOKUP(C641,customers!$A$2:$A$1001,customers!$G$2:$G$1001,,0)</f>
        <v>United States</v>
      </c>
      <c r="J641" s="2" t="str">
        <f t="shared" si="18"/>
        <v>Librica</v>
      </c>
      <c r="K641" t="str">
        <f>_xlfn.XLOOKUP(D641,products!$A$2:$A$49,products!$B$2:$B$49,,0)</f>
        <v>Lib</v>
      </c>
      <c r="L641" t="str">
        <f t="shared" si="19"/>
        <v>Dark</v>
      </c>
      <c r="M641" t="str">
        <f>_xlfn.XLOOKUP(D641,products!$A$2:$A$49,products!$C$2:$C$49,,0)</f>
        <v>D</v>
      </c>
      <c r="N641" s="4">
        <f>_xlfn.XLOOKUP(D641,products!$A$2:$A$49,products!$D$2:$D$49,,0)</f>
        <v>0.2</v>
      </c>
      <c r="O641" s="6">
        <f>_xlfn.XLOOKUP(D641,products!$A$2:$A$49,products!$E$2:$E$49,,0)</f>
        <v>3.8849999999999998</v>
      </c>
      <c r="P641" s="6">
        <f>O641*E641</f>
        <v>3.8849999999999998</v>
      </c>
    </row>
    <row r="642" spans="1:16" x14ac:dyDescent="0.2">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_xlfn.XLOOKUP(Order_table[[#This Row],[Customer ID]],customers!$A$2:$A$1001,customers!$I$2:$I$1001,,0)</f>
        <v>No</v>
      </c>
      <c r="I642" s="2" t="str">
        <f>_xlfn.XLOOKUP(C642,customers!$A$2:$A$1001,customers!$G$2:$G$1001,,0)</f>
        <v>United States</v>
      </c>
      <c r="J642" s="2" t="str">
        <f t="shared" si="18"/>
        <v>Robusta</v>
      </c>
      <c r="K642" t="str">
        <f>_xlfn.XLOOKUP(D642,products!$A$2:$A$49,products!$B$2:$B$49,,0)</f>
        <v>Rob</v>
      </c>
      <c r="L642" t="str">
        <f t="shared" si="19"/>
        <v>Large</v>
      </c>
      <c r="M642" t="str">
        <f>_xlfn.XLOOKUP(D642,products!$A$2:$A$49,products!$C$2:$C$49,,0)</f>
        <v>L</v>
      </c>
      <c r="N642" s="4">
        <f>_xlfn.XLOOKUP(D642,products!$A$2:$A$49,products!$D$2:$D$49,,0)</f>
        <v>2.5</v>
      </c>
      <c r="O642" s="6">
        <f>_xlfn.XLOOKUP(D642,products!$A$2:$A$49,products!$E$2:$E$49,,0)</f>
        <v>27.484999999999996</v>
      </c>
      <c r="P642" s="6">
        <f>O642*E642</f>
        <v>137.42499999999998</v>
      </c>
    </row>
    <row r="643" spans="1:16" x14ac:dyDescent="0.2">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_xlfn.XLOOKUP(Order_table[[#This Row],[Customer ID]],customers!$A$2:$A$1001,customers!$I$2:$I$1001,,0)</f>
        <v>Yes</v>
      </c>
      <c r="I643" s="2" t="str">
        <f>_xlfn.XLOOKUP(C643,customers!$A$2:$A$1001,customers!$G$2:$G$1001,,0)</f>
        <v>United States</v>
      </c>
      <c r="J643" s="2" t="str">
        <f t="shared" ref="J643:J706" si="20">IF(K643="Rob","Robusta",IF(K643="Lib","Librica",IF(K643="Exc","Excelsa",IF(K643="Ara","Arabica",""))))</f>
        <v>Robusta</v>
      </c>
      <c r="K643" t="str">
        <f>_xlfn.XLOOKUP(D643,products!$A$2:$A$49,products!$B$2:$B$49,,0)</f>
        <v>Rob</v>
      </c>
      <c r="L643" t="str">
        <f t="shared" ref="L643:L706" si="21">IF(M643="M","Medium",IF(M643="L","Large",IF(M643="D","Dark","")))</f>
        <v>Large</v>
      </c>
      <c r="M643" t="str">
        <f>_xlfn.XLOOKUP(D643,products!$A$2:$A$49,products!$C$2:$C$49,,0)</f>
        <v>L</v>
      </c>
      <c r="N643" s="4">
        <f>_xlfn.XLOOKUP(D643,products!$A$2:$A$49,products!$D$2:$D$49,,0)</f>
        <v>1</v>
      </c>
      <c r="O643" s="6">
        <f>_xlfn.XLOOKUP(D643,products!$A$2:$A$49,products!$E$2:$E$49,,0)</f>
        <v>11.95</v>
      </c>
      <c r="P643" s="6">
        <f>O643*E643</f>
        <v>35.849999999999994</v>
      </c>
    </row>
    <row r="644" spans="1:16" x14ac:dyDescent="0.2">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_xlfn.XLOOKUP(Order_table[[#This Row],[Customer ID]],customers!$A$2:$A$1001,customers!$I$2:$I$1001,,0)</f>
        <v>Yes</v>
      </c>
      <c r="I644" s="2" t="str">
        <f>_xlfn.XLOOKUP(C644,customers!$A$2:$A$1001,customers!$G$2:$G$1001,,0)</f>
        <v>United Kingdom</v>
      </c>
      <c r="J644" s="2" t="str">
        <f t="shared" si="20"/>
        <v>Excelsa</v>
      </c>
      <c r="K644" t="str">
        <f>_xlfn.XLOOKUP(D644,products!$A$2:$A$49,products!$B$2:$B$49,,0)</f>
        <v>Exc</v>
      </c>
      <c r="L644" t="str">
        <f t="shared" si="21"/>
        <v>Medium</v>
      </c>
      <c r="M644" t="str">
        <f>_xlfn.XLOOKUP(D644,products!$A$2:$A$49,products!$C$2:$C$49,,0)</f>
        <v>M</v>
      </c>
      <c r="N644" s="4">
        <f>_xlfn.XLOOKUP(D644,products!$A$2:$A$49,products!$D$2:$D$49,,0)</f>
        <v>0.2</v>
      </c>
      <c r="O644" s="6">
        <f>_xlfn.XLOOKUP(D644,products!$A$2:$A$49,products!$E$2:$E$49,,0)</f>
        <v>4.125</v>
      </c>
      <c r="P644" s="6">
        <f>O644*E644</f>
        <v>8.25</v>
      </c>
    </row>
    <row r="645" spans="1:16" x14ac:dyDescent="0.2">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_xlfn.XLOOKUP(Order_table[[#This Row],[Customer ID]],customers!$A$2:$A$1001,customers!$I$2:$I$1001,,0)</f>
        <v>Yes</v>
      </c>
      <c r="I645" s="2" t="str">
        <f>_xlfn.XLOOKUP(C645,customers!$A$2:$A$1001,customers!$G$2:$G$1001,,0)</f>
        <v>United States</v>
      </c>
      <c r="J645" s="2" t="str">
        <f t="shared" si="20"/>
        <v>Excelsa</v>
      </c>
      <c r="K645" t="str">
        <f>_xlfn.XLOOKUP(D645,products!$A$2:$A$49,products!$B$2:$B$49,,0)</f>
        <v>Exc</v>
      </c>
      <c r="L645" t="str">
        <f t="shared" si="21"/>
        <v>Large</v>
      </c>
      <c r="M645" t="str">
        <f>_xlfn.XLOOKUP(D645,products!$A$2:$A$49,products!$C$2:$C$49,,0)</f>
        <v>L</v>
      </c>
      <c r="N645" s="4">
        <f>_xlfn.XLOOKUP(D645,products!$A$2:$A$49,products!$D$2:$D$49,,0)</f>
        <v>2.5</v>
      </c>
      <c r="O645" s="6">
        <f>_xlfn.XLOOKUP(D645,products!$A$2:$A$49,products!$E$2:$E$49,,0)</f>
        <v>34.154999999999994</v>
      </c>
      <c r="P645" s="6">
        <f>O645*E645</f>
        <v>102.46499999999997</v>
      </c>
    </row>
    <row r="646" spans="1:16" x14ac:dyDescent="0.2">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_xlfn.XLOOKUP(Order_table[[#This Row],[Customer ID]],customers!$A$2:$A$1001,customers!$I$2:$I$1001,,0)</f>
        <v>No</v>
      </c>
      <c r="I646" s="2" t="str">
        <f>_xlfn.XLOOKUP(C646,customers!$A$2:$A$1001,customers!$G$2:$G$1001,,0)</f>
        <v>United States</v>
      </c>
      <c r="J646" s="2" t="str">
        <f t="shared" si="20"/>
        <v>Robusta</v>
      </c>
      <c r="K646" t="str">
        <f>_xlfn.XLOOKUP(D646,products!$A$2:$A$49,products!$B$2:$B$49,,0)</f>
        <v>Rob</v>
      </c>
      <c r="L646" t="str">
        <f t="shared" si="21"/>
        <v>Dark</v>
      </c>
      <c r="M646" t="str">
        <f>_xlfn.XLOOKUP(D646,products!$A$2:$A$49,products!$C$2:$C$49,,0)</f>
        <v>D</v>
      </c>
      <c r="N646" s="4">
        <f>_xlfn.XLOOKUP(D646,products!$A$2:$A$49,products!$D$2:$D$49,,0)</f>
        <v>2.5</v>
      </c>
      <c r="O646" s="6">
        <f>_xlfn.XLOOKUP(D646,products!$A$2:$A$49,products!$E$2:$E$49,,0)</f>
        <v>20.584999999999997</v>
      </c>
      <c r="P646" s="6">
        <f>O646*E646</f>
        <v>41.169999999999995</v>
      </c>
    </row>
    <row r="647" spans="1:16" x14ac:dyDescent="0.2">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_xlfn.XLOOKUP(Order_table[[#This Row],[Customer ID]],customers!$A$2:$A$1001,customers!$I$2:$I$1001,,0)</f>
        <v>Yes</v>
      </c>
      <c r="I647" s="2" t="str">
        <f>_xlfn.XLOOKUP(C647,customers!$A$2:$A$1001,customers!$G$2:$G$1001,,0)</f>
        <v>United States</v>
      </c>
      <c r="J647" s="2" t="str">
        <f t="shared" si="20"/>
        <v>Arabica</v>
      </c>
      <c r="K647" t="str">
        <f>_xlfn.XLOOKUP(D647,products!$A$2:$A$49,products!$B$2:$B$49,,0)</f>
        <v>Ara</v>
      </c>
      <c r="L647" t="str">
        <f t="shared" si="21"/>
        <v>Dark</v>
      </c>
      <c r="M647" t="str">
        <f>_xlfn.XLOOKUP(D647,products!$A$2:$A$49,products!$C$2:$C$49,,0)</f>
        <v>D</v>
      </c>
      <c r="N647" s="4">
        <f>_xlfn.XLOOKUP(D647,products!$A$2:$A$49,products!$D$2:$D$49,,0)</f>
        <v>2.5</v>
      </c>
      <c r="O647" s="6">
        <f>_xlfn.XLOOKUP(D647,products!$A$2:$A$49,products!$E$2:$E$49,,0)</f>
        <v>22.884999999999998</v>
      </c>
      <c r="P647" s="6">
        <f>O647*E647</f>
        <v>68.655000000000001</v>
      </c>
    </row>
    <row r="648" spans="1:16" x14ac:dyDescent="0.2">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_xlfn.XLOOKUP(Order_table[[#This Row],[Customer ID]],customers!$A$2:$A$1001,customers!$I$2:$I$1001,,0)</f>
        <v>Yes</v>
      </c>
      <c r="I648" s="2" t="str">
        <f>_xlfn.XLOOKUP(C648,customers!$A$2:$A$1001,customers!$G$2:$G$1001,,0)</f>
        <v>United States</v>
      </c>
      <c r="J648" s="2" t="str">
        <f t="shared" si="20"/>
        <v>Arabica</v>
      </c>
      <c r="K648" t="str">
        <f>_xlfn.XLOOKUP(D648,products!$A$2:$A$49,products!$B$2:$B$49,,0)</f>
        <v>Ara</v>
      </c>
      <c r="L648" t="str">
        <f t="shared" si="21"/>
        <v>Dark</v>
      </c>
      <c r="M648" t="str">
        <f>_xlfn.XLOOKUP(D648,products!$A$2:$A$49,products!$C$2:$C$49,,0)</f>
        <v>D</v>
      </c>
      <c r="N648" s="4">
        <f>_xlfn.XLOOKUP(D648,products!$A$2:$A$49,products!$D$2:$D$49,,0)</f>
        <v>1</v>
      </c>
      <c r="O648" s="6">
        <f>_xlfn.XLOOKUP(D648,products!$A$2:$A$49,products!$E$2:$E$49,,0)</f>
        <v>9.9499999999999993</v>
      </c>
      <c r="P648" s="6">
        <f>O648*E648</f>
        <v>9.9499999999999993</v>
      </c>
    </row>
    <row r="649" spans="1:16" x14ac:dyDescent="0.2">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_xlfn.XLOOKUP(Order_table[[#This Row],[Customer ID]],customers!$A$2:$A$1001,customers!$I$2:$I$1001,,0)</f>
        <v>Yes</v>
      </c>
      <c r="I649" s="2" t="str">
        <f>_xlfn.XLOOKUP(C649,customers!$A$2:$A$1001,customers!$G$2:$G$1001,,0)</f>
        <v>United Kingdom</v>
      </c>
      <c r="J649" s="2" t="str">
        <f t="shared" si="20"/>
        <v>Librica</v>
      </c>
      <c r="K649" t="str">
        <f>_xlfn.XLOOKUP(D649,products!$A$2:$A$49,products!$B$2:$B$49,,0)</f>
        <v>Lib</v>
      </c>
      <c r="L649" t="str">
        <f t="shared" si="21"/>
        <v>Large</v>
      </c>
      <c r="M649" t="str">
        <f>_xlfn.XLOOKUP(D649,products!$A$2:$A$49,products!$C$2:$C$49,,0)</f>
        <v>L</v>
      </c>
      <c r="N649" s="4">
        <f>_xlfn.XLOOKUP(D649,products!$A$2:$A$49,products!$D$2:$D$49,,0)</f>
        <v>0.5</v>
      </c>
      <c r="O649" s="6">
        <f>_xlfn.XLOOKUP(D649,products!$A$2:$A$49,products!$E$2:$E$49,,0)</f>
        <v>9.51</v>
      </c>
      <c r="P649" s="6">
        <f>O649*E649</f>
        <v>28.53</v>
      </c>
    </row>
    <row r="650" spans="1:16" x14ac:dyDescent="0.2">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_xlfn.XLOOKUP(Order_table[[#This Row],[Customer ID]],customers!$A$2:$A$1001,customers!$I$2:$I$1001,,0)</f>
        <v>No</v>
      </c>
      <c r="I650" s="2" t="str">
        <f>_xlfn.XLOOKUP(C650,customers!$A$2:$A$1001,customers!$G$2:$G$1001,,0)</f>
        <v>United States</v>
      </c>
      <c r="J650" s="2" t="str">
        <f t="shared" si="20"/>
        <v>Robusta</v>
      </c>
      <c r="K650" t="str">
        <f>_xlfn.XLOOKUP(D650,products!$A$2:$A$49,products!$B$2:$B$49,,0)</f>
        <v>Rob</v>
      </c>
      <c r="L650" t="str">
        <f t="shared" si="21"/>
        <v>Dark</v>
      </c>
      <c r="M650" t="str">
        <f>_xlfn.XLOOKUP(D650,products!$A$2:$A$49,products!$C$2:$C$49,,0)</f>
        <v>D</v>
      </c>
      <c r="N650" s="4">
        <f>_xlfn.XLOOKUP(D650,products!$A$2:$A$49,products!$D$2:$D$49,,0)</f>
        <v>0.2</v>
      </c>
      <c r="O650" s="6">
        <f>_xlfn.XLOOKUP(D650,products!$A$2:$A$49,products!$E$2:$E$49,,0)</f>
        <v>2.6849999999999996</v>
      </c>
      <c r="P650" s="6">
        <f>O650*E650</f>
        <v>16.11</v>
      </c>
    </row>
    <row r="651" spans="1:16" x14ac:dyDescent="0.2">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_xlfn.XLOOKUP(Order_table[[#This Row],[Customer ID]],customers!$A$2:$A$1001,customers!$I$2:$I$1001,,0)</f>
        <v>No</v>
      </c>
      <c r="I651" s="2" t="str">
        <f>_xlfn.XLOOKUP(C651,customers!$A$2:$A$1001,customers!$G$2:$G$1001,,0)</f>
        <v>United Kingdom</v>
      </c>
      <c r="J651" s="2" t="str">
        <f t="shared" si="20"/>
        <v>Librica</v>
      </c>
      <c r="K651" t="str">
        <f>_xlfn.XLOOKUP(D651,products!$A$2:$A$49,products!$B$2:$B$49,,0)</f>
        <v>Lib</v>
      </c>
      <c r="L651" t="str">
        <f t="shared" si="21"/>
        <v>Large</v>
      </c>
      <c r="M651" t="str">
        <f>_xlfn.XLOOKUP(D651,products!$A$2:$A$49,products!$C$2:$C$49,,0)</f>
        <v>L</v>
      </c>
      <c r="N651" s="4">
        <f>_xlfn.XLOOKUP(D651,products!$A$2:$A$49,products!$D$2:$D$49,,0)</f>
        <v>1</v>
      </c>
      <c r="O651" s="6">
        <f>_xlfn.XLOOKUP(D651,products!$A$2:$A$49,products!$E$2:$E$49,,0)</f>
        <v>15.85</v>
      </c>
      <c r="P651" s="6">
        <f>O651*E651</f>
        <v>95.1</v>
      </c>
    </row>
    <row r="652" spans="1:16" x14ac:dyDescent="0.2">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_xlfn.XLOOKUP(Order_table[[#This Row],[Customer ID]],customers!$A$2:$A$1001,customers!$I$2:$I$1001,,0)</f>
        <v>Yes</v>
      </c>
      <c r="I652" s="2" t="str">
        <f>_xlfn.XLOOKUP(C652,customers!$A$2:$A$1001,customers!$G$2:$G$1001,,0)</f>
        <v>United States</v>
      </c>
      <c r="J652" s="2" t="str">
        <f t="shared" si="20"/>
        <v>Robusta</v>
      </c>
      <c r="K652" t="str">
        <f>_xlfn.XLOOKUP(D652,products!$A$2:$A$49,products!$B$2:$B$49,,0)</f>
        <v>Rob</v>
      </c>
      <c r="L652" t="str">
        <f t="shared" si="21"/>
        <v>Dark</v>
      </c>
      <c r="M652" t="str">
        <f>_xlfn.XLOOKUP(D652,products!$A$2:$A$49,products!$C$2:$C$49,,0)</f>
        <v>D</v>
      </c>
      <c r="N652" s="4">
        <f>_xlfn.XLOOKUP(D652,products!$A$2:$A$49,products!$D$2:$D$49,,0)</f>
        <v>0.5</v>
      </c>
      <c r="O652" s="6">
        <f>_xlfn.XLOOKUP(D652,products!$A$2:$A$49,products!$E$2:$E$49,,0)</f>
        <v>5.3699999999999992</v>
      </c>
      <c r="P652" s="6">
        <f>O652*E652</f>
        <v>5.3699999999999992</v>
      </c>
    </row>
    <row r="653" spans="1:16" x14ac:dyDescent="0.2">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_xlfn.XLOOKUP(Order_table[[#This Row],[Customer ID]],customers!$A$2:$A$1001,customers!$I$2:$I$1001,,0)</f>
        <v>No</v>
      </c>
      <c r="I653" s="2" t="str">
        <f>_xlfn.XLOOKUP(C653,customers!$A$2:$A$1001,customers!$G$2:$G$1001,,0)</f>
        <v>United States</v>
      </c>
      <c r="J653" s="2" t="str">
        <f t="shared" si="20"/>
        <v>Robusta</v>
      </c>
      <c r="K653" t="str">
        <f>_xlfn.XLOOKUP(D653,products!$A$2:$A$49,products!$B$2:$B$49,,0)</f>
        <v>Rob</v>
      </c>
      <c r="L653" t="str">
        <f t="shared" si="21"/>
        <v>Large</v>
      </c>
      <c r="M653" t="str">
        <f>_xlfn.XLOOKUP(D653,products!$A$2:$A$49,products!$C$2:$C$49,,0)</f>
        <v>L</v>
      </c>
      <c r="N653" s="4">
        <f>_xlfn.XLOOKUP(D653,products!$A$2:$A$49,products!$D$2:$D$49,,0)</f>
        <v>1</v>
      </c>
      <c r="O653" s="6">
        <f>_xlfn.XLOOKUP(D653,products!$A$2:$A$49,products!$E$2:$E$49,,0)</f>
        <v>11.95</v>
      </c>
      <c r="P653" s="6">
        <f>O653*E653</f>
        <v>47.8</v>
      </c>
    </row>
    <row r="654" spans="1:16" x14ac:dyDescent="0.2">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_xlfn.XLOOKUP(Order_table[[#This Row],[Customer ID]],customers!$A$2:$A$1001,customers!$I$2:$I$1001,,0)</f>
        <v>No</v>
      </c>
      <c r="I654" s="2" t="str">
        <f>_xlfn.XLOOKUP(C654,customers!$A$2:$A$1001,customers!$G$2:$G$1001,,0)</f>
        <v>Ireland</v>
      </c>
      <c r="J654" s="2" t="str">
        <f t="shared" si="20"/>
        <v>Librica</v>
      </c>
      <c r="K654" t="str">
        <f>_xlfn.XLOOKUP(D654,products!$A$2:$A$49,products!$B$2:$B$49,,0)</f>
        <v>Lib</v>
      </c>
      <c r="L654" t="str">
        <f t="shared" si="21"/>
        <v>Large</v>
      </c>
      <c r="M654" t="str">
        <f>_xlfn.XLOOKUP(D654,products!$A$2:$A$49,products!$C$2:$C$49,,0)</f>
        <v>L</v>
      </c>
      <c r="N654" s="4">
        <f>_xlfn.XLOOKUP(D654,products!$A$2:$A$49,products!$D$2:$D$49,,0)</f>
        <v>1</v>
      </c>
      <c r="O654" s="6">
        <f>_xlfn.XLOOKUP(D654,products!$A$2:$A$49,products!$E$2:$E$49,,0)</f>
        <v>15.85</v>
      </c>
      <c r="P654" s="6">
        <f>O654*E654</f>
        <v>63.4</v>
      </c>
    </row>
    <row r="655" spans="1:16" x14ac:dyDescent="0.2">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_xlfn.XLOOKUP(Order_table[[#This Row],[Customer ID]],customers!$A$2:$A$1001,customers!$I$2:$I$1001,,0)</f>
        <v>No</v>
      </c>
      <c r="I655" s="2" t="str">
        <f>_xlfn.XLOOKUP(C655,customers!$A$2:$A$1001,customers!$G$2:$G$1001,,0)</f>
        <v>United States</v>
      </c>
      <c r="J655" s="2" t="str">
        <f t="shared" si="20"/>
        <v>Arabica</v>
      </c>
      <c r="K655" t="str">
        <f>_xlfn.XLOOKUP(D655,products!$A$2:$A$49,products!$B$2:$B$49,,0)</f>
        <v>Ara</v>
      </c>
      <c r="L655" t="str">
        <f t="shared" si="21"/>
        <v>Medium</v>
      </c>
      <c r="M655" t="str">
        <f>_xlfn.XLOOKUP(D655,products!$A$2:$A$49,products!$C$2:$C$49,,0)</f>
        <v>M</v>
      </c>
      <c r="N655" s="4">
        <f>_xlfn.XLOOKUP(D655,products!$A$2:$A$49,products!$D$2:$D$49,,0)</f>
        <v>2.5</v>
      </c>
      <c r="O655" s="6">
        <f>_xlfn.XLOOKUP(D655,products!$A$2:$A$49,products!$E$2:$E$49,,0)</f>
        <v>25.874999999999996</v>
      </c>
      <c r="P655" s="6">
        <f>O655*E655</f>
        <v>103.49999999999999</v>
      </c>
    </row>
    <row r="656" spans="1:16" x14ac:dyDescent="0.2">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_xlfn.XLOOKUP(Order_table[[#This Row],[Customer ID]],customers!$A$2:$A$1001,customers!$I$2:$I$1001,,0)</f>
        <v>No</v>
      </c>
      <c r="I656" s="2" t="str">
        <f>_xlfn.XLOOKUP(C656,customers!$A$2:$A$1001,customers!$G$2:$G$1001,,0)</f>
        <v>United States</v>
      </c>
      <c r="J656" s="2" t="str">
        <f t="shared" si="20"/>
        <v>Arabica</v>
      </c>
      <c r="K656" t="str">
        <f>_xlfn.XLOOKUP(D656,products!$A$2:$A$49,products!$B$2:$B$49,,0)</f>
        <v>Ara</v>
      </c>
      <c r="L656" t="str">
        <f t="shared" si="21"/>
        <v>Dark</v>
      </c>
      <c r="M656" t="str">
        <f>_xlfn.XLOOKUP(D656,products!$A$2:$A$49,products!$C$2:$C$49,,0)</f>
        <v>D</v>
      </c>
      <c r="N656" s="4">
        <f>_xlfn.XLOOKUP(D656,products!$A$2:$A$49,products!$D$2:$D$49,,0)</f>
        <v>2.5</v>
      </c>
      <c r="O656" s="6">
        <f>_xlfn.XLOOKUP(D656,products!$A$2:$A$49,products!$E$2:$E$49,,0)</f>
        <v>22.884999999999998</v>
      </c>
      <c r="P656" s="6">
        <f>O656*E656</f>
        <v>68.655000000000001</v>
      </c>
    </row>
    <row r="657" spans="1:16" x14ac:dyDescent="0.2">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_xlfn.XLOOKUP(Order_table[[#This Row],[Customer ID]],customers!$A$2:$A$1001,customers!$I$2:$I$1001,,0)</f>
        <v>Yes</v>
      </c>
      <c r="I657" s="2" t="str">
        <f>_xlfn.XLOOKUP(C657,customers!$A$2:$A$1001,customers!$G$2:$G$1001,,0)</f>
        <v>United States</v>
      </c>
      <c r="J657" s="2" t="str">
        <f t="shared" si="20"/>
        <v>Robusta</v>
      </c>
      <c r="K657" t="str">
        <f>_xlfn.XLOOKUP(D657,products!$A$2:$A$49,products!$B$2:$B$49,,0)</f>
        <v>Rob</v>
      </c>
      <c r="L657" t="str">
        <f t="shared" si="21"/>
        <v>Medium</v>
      </c>
      <c r="M657" t="str">
        <f>_xlfn.XLOOKUP(D657,products!$A$2:$A$49,products!$C$2:$C$49,,0)</f>
        <v>M</v>
      </c>
      <c r="N657" s="4">
        <f>_xlfn.XLOOKUP(D657,products!$A$2:$A$49,products!$D$2:$D$49,,0)</f>
        <v>2.5</v>
      </c>
      <c r="O657" s="6">
        <f>_xlfn.XLOOKUP(D657,products!$A$2:$A$49,products!$E$2:$E$49,,0)</f>
        <v>22.884999999999998</v>
      </c>
      <c r="P657" s="6">
        <f>O657*E657</f>
        <v>45.769999999999996</v>
      </c>
    </row>
    <row r="658" spans="1:16" x14ac:dyDescent="0.2">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_xlfn.XLOOKUP(Order_table[[#This Row],[Customer ID]],customers!$A$2:$A$1001,customers!$I$2:$I$1001,,0)</f>
        <v>No</v>
      </c>
      <c r="I658" s="2" t="str">
        <f>_xlfn.XLOOKUP(C658,customers!$A$2:$A$1001,customers!$G$2:$G$1001,,0)</f>
        <v>United States</v>
      </c>
      <c r="J658" s="2" t="str">
        <f t="shared" si="20"/>
        <v>Librica</v>
      </c>
      <c r="K658" t="str">
        <f>_xlfn.XLOOKUP(D658,products!$A$2:$A$49,products!$B$2:$B$49,,0)</f>
        <v>Lib</v>
      </c>
      <c r="L658" t="str">
        <f t="shared" si="21"/>
        <v>Dark</v>
      </c>
      <c r="M658" t="str">
        <f>_xlfn.XLOOKUP(D658,products!$A$2:$A$49,products!$C$2:$C$49,,0)</f>
        <v>D</v>
      </c>
      <c r="N658" s="4">
        <f>_xlfn.XLOOKUP(D658,products!$A$2:$A$49,products!$D$2:$D$49,,0)</f>
        <v>1</v>
      </c>
      <c r="O658" s="6">
        <f>_xlfn.XLOOKUP(D658,products!$A$2:$A$49,products!$E$2:$E$49,,0)</f>
        <v>12.95</v>
      </c>
      <c r="P658" s="6">
        <f>O658*E658</f>
        <v>51.8</v>
      </c>
    </row>
    <row r="659" spans="1:16" x14ac:dyDescent="0.2">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_xlfn.XLOOKUP(Order_table[[#This Row],[Customer ID]],customers!$A$2:$A$1001,customers!$I$2:$I$1001,,0)</f>
        <v>Yes</v>
      </c>
      <c r="I659" s="2" t="str">
        <f>_xlfn.XLOOKUP(C659,customers!$A$2:$A$1001,customers!$G$2:$G$1001,,0)</f>
        <v>United States</v>
      </c>
      <c r="J659" s="2" t="str">
        <f t="shared" si="20"/>
        <v>Arabica</v>
      </c>
      <c r="K659" t="str">
        <f>_xlfn.XLOOKUP(D659,products!$A$2:$A$49,products!$B$2:$B$49,,0)</f>
        <v>Ara</v>
      </c>
      <c r="L659" t="str">
        <f t="shared" si="21"/>
        <v>Medium</v>
      </c>
      <c r="M659" t="str">
        <f>_xlfn.XLOOKUP(D659,products!$A$2:$A$49,products!$C$2:$C$49,,0)</f>
        <v>M</v>
      </c>
      <c r="N659" s="4">
        <f>_xlfn.XLOOKUP(D659,products!$A$2:$A$49,products!$D$2:$D$49,,0)</f>
        <v>0.5</v>
      </c>
      <c r="O659" s="6">
        <f>_xlfn.XLOOKUP(D659,products!$A$2:$A$49,products!$E$2:$E$49,,0)</f>
        <v>6.75</v>
      </c>
      <c r="P659" s="6">
        <f>O659*E659</f>
        <v>13.5</v>
      </c>
    </row>
    <row r="660" spans="1:16" x14ac:dyDescent="0.2">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_xlfn.XLOOKUP(Order_table[[#This Row],[Customer ID]],customers!$A$2:$A$1001,customers!$I$2:$I$1001,,0)</f>
        <v>Yes</v>
      </c>
      <c r="I660" s="2" t="str">
        <f>_xlfn.XLOOKUP(C660,customers!$A$2:$A$1001,customers!$G$2:$G$1001,,0)</f>
        <v>United States</v>
      </c>
      <c r="J660" s="2" t="str">
        <f t="shared" si="20"/>
        <v>Excelsa</v>
      </c>
      <c r="K660" t="str">
        <f>_xlfn.XLOOKUP(D660,products!$A$2:$A$49,products!$B$2:$B$49,,0)</f>
        <v>Exc</v>
      </c>
      <c r="L660" t="str">
        <f t="shared" si="21"/>
        <v>Medium</v>
      </c>
      <c r="M660" t="str">
        <f>_xlfn.XLOOKUP(D660,products!$A$2:$A$49,products!$C$2:$C$49,,0)</f>
        <v>M</v>
      </c>
      <c r="N660" s="4">
        <f>_xlfn.XLOOKUP(D660,products!$A$2:$A$49,products!$D$2:$D$49,,0)</f>
        <v>0.5</v>
      </c>
      <c r="O660" s="6">
        <f>_xlfn.XLOOKUP(D660,products!$A$2:$A$49,products!$E$2:$E$49,,0)</f>
        <v>8.25</v>
      </c>
      <c r="P660" s="6">
        <f>O660*E660</f>
        <v>24.75</v>
      </c>
    </row>
    <row r="661" spans="1:16" x14ac:dyDescent="0.2">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_xlfn.XLOOKUP(Order_table[[#This Row],[Customer ID]],customers!$A$2:$A$1001,customers!$I$2:$I$1001,,0)</f>
        <v>Yes</v>
      </c>
      <c r="I661" s="2" t="str">
        <f>_xlfn.XLOOKUP(C661,customers!$A$2:$A$1001,customers!$G$2:$G$1001,,0)</f>
        <v>Ireland</v>
      </c>
      <c r="J661" s="2" t="str">
        <f t="shared" si="20"/>
        <v>Arabica</v>
      </c>
      <c r="K661" t="str">
        <f>_xlfn.XLOOKUP(D661,products!$A$2:$A$49,products!$B$2:$B$49,,0)</f>
        <v>Ara</v>
      </c>
      <c r="L661" t="str">
        <f t="shared" si="21"/>
        <v>Dark</v>
      </c>
      <c r="M661" t="str">
        <f>_xlfn.XLOOKUP(D661,products!$A$2:$A$49,products!$C$2:$C$49,,0)</f>
        <v>D</v>
      </c>
      <c r="N661" s="4">
        <f>_xlfn.XLOOKUP(D661,products!$A$2:$A$49,products!$D$2:$D$49,,0)</f>
        <v>2.5</v>
      </c>
      <c r="O661" s="6">
        <f>_xlfn.XLOOKUP(D661,products!$A$2:$A$49,products!$E$2:$E$49,,0)</f>
        <v>22.884999999999998</v>
      </c>
      <c r="P661" s="6">
        <f>O661*E661</f>
        <v>45.769999999999996</v>
      </c>
    </row>
    <row r="662" spans="1:16" x14ac:dyDescent="0.2">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_xlfn.XLOOKUP(Order_table[[#This Row],[Customer ID]],customers!$A$2:$A$1001,customers!$I$2:$I$1001,,0)</f>
        <v>No</v>
      </c>
      <c r="I662" s="2" t="str">
        <f>_xlfn.XLOOKUP(C662,customers!$A$2:$A$1001,customers!$G$2:$G$1001,,0)</f>
        <v>United States</v>
      </c>
      <c r="J662" s="2" t="str">
        <f t="shared" si="20"/>
        <v>Excelsa</v>
      </c>
      <c r="K662" t="str">
        <f>_xlfn.XLOOKUP(D662,products!$A$2:$A$49,products!$B$2:$B$49,,0)</f>
        <v>Exc</v>
      </c>
      <c r="L662" t="str">
        <f t="shared" si="21"/>
        <v>Large</v>
      </c>
      <c r="M662" t="str">
        <f>_xlfn.XLOOKUP(D662,products!$A$2:$A$49,products!$C$2:$C$49,,0)</f>
        <v>L</v>
      </c>
      <c r="N662" s="4">
        <f>_xlfn.XLOOKUP(D662,products!$A$2:$A$49,products!$D$2:$D$49,,0)</f>
        <v>0.5</v>
      </c>
      <c r="O662" s="6">
        <f>_xlfn.XLOOKUP(D662,products!$A$2:$A$49,products!$E$2:$E$49,,0)</f>
        <v>8.91</v>
      </c>
      <c r="P662" s="6">
        <f>O662*E662</f>
        <v>53.46</v>
      </c>
    </row>
    <row r="663" spans="1:16" x14ac:dyDescent="0.2">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_xlfn.XLOOKUP(Order_table[[#This Row],[Customer ID]],customers!$A$2:$A$1001,customers!$I$2:$I$1001,,0)</f>
        <v>Yes</v>
      </c>
      <c r="I663" s="2" t="str">
        <f>_xlfn.XLOOKUP(C663,customers!$A$2:$A$1001,customers!$G$2:$G$1001,,0)</f>
        <v>United States</v>
      </c>
      <c r="J663" s="2" t="str">
        <f t="shared" si="20"/>
        <v>Arabica</v>
      </c>
      <c r="K663" t="str">
        <f>_xlfn.XLOOKUP(D663,products!$A$2:$A$49,products!$B$2:$B$49,,0)</f>
        <v>Ara</v>
      </c>
      <c r="L663" t="str">
        <f t="shared" si="21"/>
        <v>Medium</v>
      </c>
      <c r="M663" t="str">
        <f>_xlfn.XLOOKUP(D663,products!$A$2:$A$49,products!$C$2:$C$49,,0)</f>
        <v>M</v>
      </c>
      <c r="N663" s="4">
        <f>_xlfn.XLOOKUP(D663,products!$A$2:$A$49,products!$D$2:$D$49,,0)</f>
        <v>0.2</v>
      </c>
      <c r="O663" s="6">
        <f>_xlfn.XLOOKUP(D663,products!$A$2:$A$49,products!$E$2:$E$49,,0)</f>
        <v>3.375</v>
      </c>
      <c r="P663" s="6">
        <f>O663*E663</f>
        <v>20.25</v>
      </c>
    </row>
    <row r="664" spans="1:16" x14ac:dyDescent="0.2">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_xlfn.XLOOKUP(Order_table[[#This Row],[Customer ID]],customers!$A$2:$A$1001,customers!$I$2:$I$1001,,0)</f>
        <v>No</v>
      </c>
      <c r="I664" s="2" t="str">
        <f>_xlfn.XLOOKUP(C664,customers!$A$2:$A$1001,customers!$G$2:$G$1001,,0)</f>
        <v>United States</v>
      </c>
      <c r="J664" s="2" t="str">
        <f t="shared" si="20"/>
        <v>Librica</v>
      </c>
      <c r="K664" t="str">
        <f>_xlfn.XLOOKUP(D664,products!$A$2:$A$49,products!$B$2:$B$49,,0)</f>
        <v>Lib</v>
      </c>
      <c r="L664" t="str">
        <f t="shared" si="21"/>
        <v>Dark</v>
      </c>
      <c r="M664" t="str">
        <f>_xlfn.XLOOKUP(D664,products!$A$2:$A$49,products!$C$2:$C$49,,0)</f>
        <v>D</v>
      </c>
      <c r="N664" s="4">
        <f>_xlfn.XLOOKUP(D664,products!$A$2:$A$49,products!$D$2:$D$49,,0)</f>
        <v>2.5</v>
      </c>
      <c r="O664" s="6">
        <f>_xlfn.XLOOKUP(D664,products!$A$2:$A$49,products!$E$2:$E$49,,0)</f>
        <v>29.784999999999997</v>
      </c>
      <c r="P664" s="6">
        <f>O664*E664</f>
        <v>148.92499999999998</v>
      </c>
    </row>
    <row r="665" spans="1:16" x14ac:dyDescent="0.2">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_xlfn.XLOOKUP(Order_table[[#This Row],[Customer ID]],customers!$A$2:$A$1001,customers!$I$2:$I$1001,,0)</f>
        <v>No</v>
      </c>
      <c r="I665" s="2" t="str">
        <f>_xlfn.XLOOKUP(C665,customers!$A$2:$A$1001,customers!$G$2:$G$1001,,0)</f>
        <v>United States</v>
      </c>
      <c r="J665" s="2" t="str">
        <f t="shared" si="20"/>
        <v>Arabica</v>
      </c>
      <c r="K665" t="str">
        <f>_xlfn.XLOOKUP(D665,products!$A$2:$A$49,products!$B$2:$B$49,,0)</f>
        <v>Ara</v>
      </c>
      <c r="L665" t="str">
        <f t="shared" si="21"/>
        <v>Medium</v>
      </c>
      <c r="M665" t="str">
        <f>_xlfn.XLOOKUP(D665,products!$A$2:$A$49,products!$C$2:$C$49,,0)</f>
        <v>M</v>
      </c>
      <c r="N665" s="4">
        <f>_xlfn.XLOOKUP(D665,products!$A$2:$A$49,products!$D$2:$D$49,,0)</f>
        <v>1</v>
      </c>
      <c r="O665" s="6">
        <f>_xlfn.XLOOKUP(D665,products!$A$2:$A$49,products!$E$2:$E$49,,0)</f>
        <v>11.25</v>
      </c>
      <c r="P665" s="6">
        <f>O665*E665</f>
        <v>67.5</v>
      </c>
    </row>
    <row r="666" spans="1:16" x14ac:dyDescent="0.2">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_xlfn.XLOOKUP(Order_table[[#This Row],[Customer ID]],customers!$A$2:$A$1001,customers!$I$2:$I$1001,,0)</f>
        <v>No</v>
      </c>
      <c r="I666" s="2" t="str">
        <f>_xlfn.XLOOKUP(C666,customers!$A$2:$A$1001,customers!$G$2:$G$1001,,0)</f>
        <v>United States</v>
      </c>
      <c r="J666" s="2" t="str">
        <f t="shared" si="20"/>
        <v>Excelsa</v>
      </c>
      <c r="K666" t="str">
        <f>_xlfn.XLOOKUP(D666,products!$A$2:$A$49,products!$B$2:$B$49,,0)</f>
        <v>Exc</v>
      </c>
      <c r="L666" t="str">
        <f t="shared" si="21"/>
        <v>Dark</v>
      </c>
      <c r="M666" t="str">
        <f>_xlfn.XLOOKUP(D666,products!$A$2:$A$49,products!$C$2:$C$49,,0)</f>
        <v>D</v>
      </c>
      <c r="N666" s="4">
        <f>_xlfn.XLOOKUP(D666,products!$A$2:$A$49,products!$D$2:$D$49,,0)</f>
        <v>1</v>
      </c>
      <c r="O666" s="6">
        <f>_xlfn.XLOOKUP(D666,products!$A$2:$A$49,products!$E$2:$E$49,,0)</f>
        <v>12.15</v>
      </c>
      <c r="P666" s="6">
        <f>O666*E666</f>
        <v>72.900000000000006</v>
      </c>
    </row>
    <row r="667" spans="1:16" x14ac:dyDescent="0.2">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_xlfn.XLOOKUP(Order_table[[#This Row],[Customer ID]],customers!$A$2:$A$1001,customers!$I$2:$I$1001,,0)</f>
        <v>No</v>
      </c>
      <c r="I667" s="2" t="str">
        <f>_xlfn.XLOOKUP(C667,customers!$A$2:$A$1001,customers!$G$2:$G$1001,,0)</f>
        <v>United States</v>
      </c>
      <c r="J667" s="2" t="str">
        <f t="shared" si="20"/>
        <v>Librica</v>
      </c>
      <c r="K667" t="str">
        <f>_xlfn.XLOOKUP(D667,products!$A$2:$A$49,products!$B$2:$B$49,,0)</f>
        <v>Lib</v>
      </c>
      <c r="L667" t="str">
        <f t="shared" si="21"/>
        <v>Dark</v>
      </c>
      <c r="M667" t="str">
        <f>_xlfn.XLOOKUP(D667,products!$A$2:$A$49,products!$C$2:$C$49,,0)</f>
        <v>D</v>
      </c>
      <c r="N667" s="4">
        <f>_xlfn.XLOOKUP(D667,products!$A$2:$A$49,products!$D$2:$D$49,,0)</f>
        <v>0.2</v>
      </c>
      <c r="O667" s="6">
        <f>_xlfn.XLOOKUP(D667,products!$A$2:$A$49,products!$E$2:$E$49,,0)</f>
        <v>3.8849999999999998</v>
      </c>
      <c r="P667" s="6">
        <f>O667*E667</f>
        <v>7.77</v>
      </c>
    </row>
    <row r="668" spans="1:16" x14ac:dyDescent="0.2">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_xlfn.XLOOKUP(Order_table[[#This Row],[Customer ID]],customers!$A$2:$A$1001,customers!$I$2:$I$1001,,0)</f>
        <v>No</v>
      </c>
      <c r="I668" s="2" t="str">
        <f>_xlfn.XLOOKUP(C668,customers!$A$2:$A$1001,customers!$G$2:$G$1001,,0)</f>
        <v>United States</v>
      </c>
      <c r="J668" s="2" t="str">
        <f t="shared" si="20"/>
        <v>Arabica</v>
      </c>
      <c r="K668" t="str">
        <f>_xlfn.XLOOKUP(D668,products!$A$2:$A$49,products!$B$2:$B$49,,0)</f>
        <v>Ara</v>
      </c>
      <c r="L668" t="str">
        <f t="shared" si="21"/>
        <v>Dark</v>
      </c>
      <c r="M668" t="str">
        <f>_xlfn.XLOOKUP(D668,products!$A$2:$A$49,products!$C$2:$C$49,,0)</f>
        <v>D</v>
      </c>
      <c r="N668" s="4">
        <f>_xlfn.XLOOKUP(D668,products!$A$2:$A$49,products!$D$2:$D$49,,0)</f>
        <v>2.5</v>
      </c>
      <c r="O668" s="6">
        <f>_xlfn.XLOOKUP(D668,products!$A$2:$A$49,products!$E$2:$E$49,,0)</f>
        <v>22.884999999999998</v>
      </c>
      <c r="P668" s="6">
        <f>O668*E668</f>
        <v>91.539999999999992</v>
      </c>
    </row>
    <row r="669" spans="1:16" x14ac:dyDescent="0.2">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_xlfn.XLOOKUP(Order_table[[#This Row],[Customer ID]],customers!$A$2:$A$1001,customers!$I$2:$I$1001,,0)</f>
        <v>No</v>
      </c>
      <c r="I669" s="2" t="str">
        <f>_xlfn.XLOOKUP(C669,customers!$A$2:$A$1001,customers!$G$2:$G$1001,,0)</f>
        <v>Ireland</v>
      </c>
      <c r="J669" s="2" t="str">
        <f t="shared" si="20"/>
        <v>Arabica</v>
      </c>
      <c r="K669" t="str">
        <f>_xlfn.XLOOKUP(D669,products!$A$2:$A$49,products!$B$2:$B$49,,0)</f>
        <v>Ara</v>
      </c>
      <c r="L669" t="str">
        <f t="shared" si="21"/>
        <v>Dark</v>
      </c>
      <c r="M669" t="str">
        <f>_xlfn.XLOOKUP(D669,products!$A$2:$A$49,products!$C$2:$C$49,,0)</f>
        <v>D</v>
      </c>
      <c r="N669" s="4">
        <f>_xlfn.XLOOKUP(D669,products!$A$2:$A$49,products!$D$2:$D$49,,0)</f>
        <v>1</v>
      </c>
      <c r="O669" s="6">
        <f>_xlfn.XLOOKUP(D669,products!$A$2:$A$49,products!$E$2:$E$49,,0)</f>
        <v>9.9499999999999993</v>
      </c>
      <c r="P669" s="6">
        <f>O669*E669</f>
        <v>59.699999999999996</v>
      </c>
    </row>
    <row r="670" spans="1:16" x14ac:dyDescent="0.2">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_xlfn.XLOOKUP(Order_table[[#This Row],[Customer ID]],customers!$A$2:$A$1001,customers!$I$2:$I$1001,,0)</f>
        <v>Yes</v>
      </c>
      <c r="I670" s="2" t="str">
        <f>_xlfn.XLOOKUP(C670,customers!$A$2:$A$1001,customers!$G$2:$G$1001,,0)</f>
        <v>United States</v>
      </c>
      <c r="J670" s="2" t="str">
        <f t="shared" si="20"/>
        <v>Robusta</v>
      </c>
      <c r="K670" t="str">
        <f>_xlfn.XLOOKUP(D670,products!$A$2:$A$49,products!$B$2:$B$49,,0)</f>
        <v>Rob</v>
      </c>
      <c r="L670" t="str">
        <f t="shared" si="21"/>
        <v>Large</v>
      </c>
      <c r="M670" t="str">
        <f>_xlfn.XLOOKUP(D670,products!$A$2:$A$49,products!$C$2:$C$49,,0)</f>
        <v>L</v>
      </c>
      <c r="N670" s="4">
        <f>_xlfn.XLOOKUP(D670,products!$A$2:$A$49,products!$D$2:$D$49,,0)</f>
        <v>2.5</v>
      </c>
      <c r="O670" s="6">
        <f>_xlfn.XLOOKUP(D670,products!$A$2:$A$49,products!$E$2:$E$49,,0)</f>
        <v>27.484999999999996</v>
      </c>
      <c r="P670" s="6">
        <f>O670*E670</f>
        <v>137.42499999999998</v>
      </c>
    </row>
    <row r="671" spans="1:16" x14ac:dyDescent="0.2">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_xlfn.XLOOKUP(Order_table[[#This Row],[Customer ID]],customers!$A$2:$A$1001,customers!$I$2:$I$1001,,0)</f>
        <v>No</v>
      </c>
      <c r="I671" s="2" t="str">
        <f>_xlfn.XLOOKUP(C671,customers!$A$2:$A$1001,customers!$G$2:$G$1001,,0)</f>
        <v>United States</v>
      </c>
      <c r="J671" s="2" t="str">
        <f t="shared" si="20"/>
        <v>Librica</v>
      </c>
      <c r="K671" t="str">
        <f>_xlfn.XLOOKUP(D671,products!$A$2:$A$49,products!$B$2:$B$49,,0)</f>
        <v>Lib</v>
      </c>
      <c r="L671" t="str">
        <f t="shared" si="21"/>
        <v>Medium</v>
      </c>
      <c r="M671" t="str">
        <f>_xlfn.XLOOKUP(D671,products!$A$2:$A$49,products!$C$2:$C$49,,0)</f>
        <v>M</v>
      </c>
      <c r="N671" s="4">
        <f>_xlfn.XLOOKUP(D671,products!$A$2:$A$49,products!$D$2:$D$49,,0)</f>
        <v>2.5</v>
      </c>
      <c r="O671" s="6">
        <f>_xlfn.XLOOKUP(D671,products!$A$2:$A$49,products!$E$2:$E$49,,0)</f>
        <v>33.464999999999996</v>
      </c>
      <c r="P671" s="6">
        <f>O671*E671</f>
        <v>66.929999999999993</v>
      </c>
    </row>
    <row r="672" spans="1:16" x14ac:dyDescent="0.2">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_xlfn.XLOOKUP(Order_table[[#This Row],[Customer ID]],customers!$A$2:$A$1001,customers!$I$2:$I$1001,,0)</f>
        <v>Yes</v>
      </c>
      <c r="I672" s="2" t="str">
        <f>_xlfn.XLOOKUP(C672,customers!$A$2:$A$1001,customers!$G$2:$G$1001,,0)</f>
        <v>United States</v>
      </c>
      <c r="J672" s="2" t="str">
        <f t="shared" si="20"/>
        <v>Librica</v>
      </c>
      <c r="K672" t="str">
        <f>_xlfn.XLOOKUP(D672,products!$A$2:$A$49,products!$B$2:$B$49,,0)</f>
        <v>Lib</v>
      </c>
      <c r="L672" t="str">
        <f t="shared" si="21"/>
        <v>Medium</v>
      </c>
      <c r="M672" t="str">
        <f>_xlfn.XLOOKUP(D672,products!$A$2:$A$49,products!$C$2:$C$49,,0)</f>
        <v>M</v>
      </c>
      <c r="N672" s="4">
        <f>_xlfn.XLOOKUP(D672,products!$A$2:$A$49,products!$D$2:$D$49,,0)</f>
        <v>0.2</v>
      </c>
      <c r="O672" s="6">
        <f>_xlfn.XLOOKUP(D672,products!$A$2:$A$49,products!$E$2:$E$49,,0)</f>
        <v>4.3650000000000002</v>
      </c>
      <c r="P672" s="6">
        <f>O672*E672</f>
        <v>13.095000000000001</v>
      </c>
    </row>
    <row r="673" spans="1:16" x14ac:dyDescent="0.2">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_xlfn.XLOOKUP(Order_table[[#This Row],[Customer ID]],customers!$A$2:$A$1001,customers!$I$2:$I$1001,,0)</f>
        <v>No</v>
      </c>
      <c r="I673" s="2" t="str">
        <f>_xlfn.XLOOKUP(C673,customers!$A$2:$A$1001,customers!$G$2:$G$1001,,0)</f>
        <v>United States</v>
      </c>
      <c r="J673" s="2" t="str">
        <f t="shared" si="20"/>
        <v>Robusta</v>
      </c>
      <c r="K673" t="str">
        <f>_xlfn.XLOOKUP(D673,products!$A$2:$A$49,products!$B$2:$B$49,,0)</f>
        <v>Rob</v>
      </c>
      <c r="L673" t="str">
        <f t="shared" si="21"/>
        <v>Large</v>
      </c>
      <c r="M673" t="str">
        <f>_xlfn.XLOOKUP(D673,products!$A$2:$A$49,products!$C$2:$C$49,,0)</f>
        <v>L</v>
      </c>
      <c r="N673" s="4">
        <f>_xlfn.XLOOKUP(D673,products!$A$2:$A$49,products!$D$2:$D$49,,0)</f>
        <v>1</v>
      </c>
      <c r="O673" s="6">
        <f>_xlfn.XLOOKUP(D673,products!$A$2:$A$49,products!$E$2:$E$49,,0)</f>
        <v>11.95</v>
      </c>
      <c r="P673" s="6">
        <f>O673*E673</f>
        <v>59.75</v>
      </c>
    </row>
    <row r="674" spans="1:16" x14ac:dyDescent="0.2">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_xlfn.XLOOKUP(Order_table[[#This Row],[Customer ID]],customers!$A$2:$A$1001,customers!$I$2:$I$1001,,0)</f>
        <v>Yes</v>
      </c>
      <c r="I674" s="2" t="str">
        <f>_xlfn.XLOOKUP(C674,customers!$A$2:$A$1001,customers!$G$2:$G$1001,,0)</f>
        <v>United States</v>
      </c>
      <c r="J674" s="2" t="str">
        <f t="shared" si="20"/>
        <v>Librica</v>
      </c>
      <c r="K674" t="str">
        <f>_xlfn.XLOOKUP(D674,products!$A$2:$A$49,products!$B$2:$B$49,,0)</f>
        <v>Lib</v>
      </c>
      <c r="L674" t="str">
        <f t="shared" si="21"/>
        <v>Medium</v>
      </c>
      <c r="M674" t="str">
        <f>_xlfn.XLOOKUP(D674,products!$A$2:$A$49,products!$C$2:$C$49,,0)</f>
        <v>M</v>
      </c>
      <c r="N674" s="4">
        <f>_xlfn.XLOOKUP(D674,products!$A$2:$A$49,products!$D$2:$D$49,,0)</f>
        <v>0.5</v>
      </c>
      <c r="O674" s="6">
        <f>_xlfn.XLOOKUP(D674,products!$A$2:$A$49,products!$E$2:$E$49,,0)</f>
        <v>8.73</v>
      </c>
      <c r="P674" s="6">
        <f>O674*E674</f>
        <v>43.650000000000006</v>
      </c>
    </row>
    <row r="675" spans="1:16" x14ac:dyDescent="0.2">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_xlfn.XLOOKUP(Order_table[[#This Row],[Customer ID]],customers!$A$2:$A$1001,customers!$I$2:$I$1001,,0)</f>
        <v>Yes</v>
      </c>
      <c r="I675" s="2" t="str">
        <f>_xlfn.XLOOKUP(C675,customers!$A$2:$A$1001,customers!$G$2:$G$1001,,0)</f>
        <v>United States</v>
      </c>
      <c r="J675" s="2" t="str">
        <f t="shared" si="20"/>
        <v>Excelsa</v>
      </c>
      <c r="K675" t="str">
        <f>_xlfn.XLOOKUP(D675,products!$A$2:$A$49,products!$B$2:$B$49,,0)</f>
        <v>Exc</v>
      </c>
      <c r="L675" t="str">
        <f t="shared" si="21"/>
        <v>Medium</v>
      </c>
      <c r="M675" t="str">
        <f>_xlfn.XLOOKUP(D675,products!$A$2:$A$49,products!$C$2:$C$49,,0)</f>
        <v>M</v>
      </c>
      <c r="N675" s="4">
        <f>_xlfn.XLOOKUP(D675,products!$A$2:$A$49,products!$D$2:$D$49,,0)</f>
        <v>1</v>
      </c>
      <c r="O675" s="6">
        <f>_xlfn.XLOOKUP(D675,products!$A$2:$A$49,products!$E$2:$E$49,,0)</f>
        <v>13.75</v>
      </c>
      <c r="P675" s="6">
        <f>O675*E675</f>
        <v>82.5</v>
      </c>
    </row>
    <row r="676" spans="1:16" x14ac:dyDescent="0.2">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_xlfn.XLOOKUP(Order_table[[#This Row],[Customer ID]],customers!$A$2:$A$1001,customers!$I$2:$I$1001,,0)</f>
        <v>Yes</v>
      </c>
      <c r="I676" s="2" t="str">
        <f>_xlfn.XLOOKUP(C676,customers!$A$2:$A$1001,customers!$G$2:$G$1001,,0)</f>
        <v>United States</v>
      </c>
      <c r="J676" s="2" t="str">
        <f t="shared" si="20"/>
        <v>Arabica</v>
      </c>
      <c r="K676" t="str">
        <f>_xlfn.XLOOKUP(D676,products!$A$2:$A$49,products!$B$2:$B$49,,0)</f>
        <v>Ara</v>
      </c>
      <c r="L676" t="str">
        <f t="shared" si="21"/>
        <v>Large</v>
      </c>
      <c r="M676" t="str">
        <f>_xlfn.XLOOKUP(D676,products!$A$2:$A$49,products!$C$2:$C$49,,0)</f>
        <v>L</v>
      </c>
      <c r="N676" s="4">
        <f>_xlfn.XLOOKUP(D676,products!$A$2:$A$49,products!$D$2:$D$49,,0)</f>
        <v>2.5</v>
      </c>
      <c r="O676" s="6">
        <f>_xlfn.XLOOKUP(D676,products!$A$2:$A$49,products!$E$2:$E$49,,0)</f>
        <v>29.784999999999997</v>
      </c>
      <c r="P676" s="6">
        <f>O676*E676</f>
        <v>178.70999999999998</v>
      </c>
    </row>
    <row r="677" spans="1:16" x14ac:dyDescent="0.2">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_xlfn.XLOOKUP(Order_table[[#This Row],[Customer ID]],customers!$A$2:$A$1001,customers!$I$2:$I$1001,,0)</f>
        <v>Yes</v>
      </c>
      <c r="I677" s="2" t="str">
        <f>_xlfn.XLOOKUP(C677,customers!$A$2:$A$1001,customers!$G$2:$G$1001,,0)</f>
        <v>United States</v>
      </c>
      <c r="J677" s="2" t="str">
        <f t="shared" si="20"/>
        <v>Librica</v>
      </c>
      <c r="K677" t="str">
        <f>_xlfn.XLOOKUP(D677,products!$A$2:$A$49,products!$B$2:$B$49,,0)</f>
        <v>Lib</v>
      </c>
      <c r="L677" t="str">
        <f t="shared" si="21"/>
        <v>Dark</v>
      </c>
      <c r="M677" t="str">
        <f>_xlfn.XLOOKUP(D677,products!$A$2:$A$49,products!$C$2:$C$49,,0)</f>
        <v>D</v>
      </c>
      <c r="N677" s="4">
        <f>_xlfn.XLOOKUP(D677,products!$A$2:$A$49,products!$D$2:$D$49,,0)</f>
        <v>2.5</v>
      </c>
      <c r="O677" s="6">
        <f>_xlfn.XLOOKUP(D677,products!$A$2:$A$49,products!$E$2:$E$49,,0)</f>
        <v>29.784999999999997</v>
      </c>
      <c r="P677" s="6">
        <f>O677*E677</f>
        <v>119.13999999999999</v>
      </c>
    </row>
    <row r="678" spans="1:16" x14ac:dyDescent="0.2">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_xlfn.XLOOKUP(Order_table[[#This Row],[Customer ID]],customers!$A$2:$A$1001,customers!$I$2:$I$1001,,0)</f>
        <v>No</v>
      </c>
      <c r="I678" s="2" t="str">
        <f>_xlfn.XLOOKUP(C678,customers!$A$2:$A$1001,customers!$G$2:$G$1001,,0)</f>
        <v>United States</v>
      </c>
      <c r="J678" s="2" t="str">
        <f t="shared" si="20"/>
        <v>Librica</v>
      </c>
      <c r="K678" t="str">
        <f>_xlfn.XLOOKUP(D678,products!$A$2:$A$49,products!$B$2:$B$49,,0)</f>
        <v>Lib</v>
      </c>
      <c r="L678" t="str">
        <f t="shared" si="21"/>
        <v>Large</v>
      </c>
      <c r="M678" t="str">
        <f>_xlfn.XLOOKUP(D678,products!$A$2:$A$49,products!$C$2:$C$49,,0)</f>
        <v>L</v>
      </c>
      <c r="N678" s="4">
        <f>_xlfn.XLOOKUP(D678,products!$A$2:$A$49,products!$D$2:$D$49,,0)</f>
        <v>0.5</v>
      </c>
      <c r="O678" s="6">
        <f>_xlfn.XLOOKUP(D678,products!$A$2:$A$49,products!$E$2:$E$49,,0)</f>
        <v>9.51</v>
      </c>
      <c r="P678" s="6">
        <f>O678*E678</f>
        <v>47.55</v>
      </c>
    </row>
    <row r="679" spans="1:16" x14ac:dyDescent="0.2">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_xlfn.XLOOKUP(Order_table[[#This Row],[Customer ID]],customers!$A$2:$A$1001,customers!$I$2:$I$1001,,0)</f>
        <v>No</v>
      </c>
      <c r="I679" s="2" t="str">
        <f>_xlfn.XLOOKUP(C679,customers!$A$2:$A$1001,customers!$G$2:$G$1001,,0)</f>
        <v>Ireland</v>
      </c>
      <c r="J679" s="2" t="str">
        <f t="shared" si="20"/>
        <v>Librica</v>
      </c>
      <c r="K679" t="str">
        <f>_xlfn.XLOOKUP(D679,products!$A$2:$A$49,products!$B$2:$B$49,,0)</f>
        <v>Lib</v>
      </c>
      <c r="L679" t="str">
        <f t="shared" si="21"/>
        <v>Medium</v>
      </c>
      <c r="M679" t="str">
        <f>_xlfn.XLOOKUP(D679,products!$A$2:$A$49,products!$C$2:$C$49,,0)</f>
        <v>M</v>
      </c>
      <c r="N679" s="4">
        <f>_xlfn.XLOOKUP(D679,products!$A$2:$A$49,products!$D$2:$D$49,,0)</f>
        <v>0.5</v>
      </c>
      <c r="O679" s="6">
        <f>_xlfn.XLOOKUP(D679,products!$A$2:$A$49,products!$E$2:$E$49,,0)</f>
        <v>8.73</v>
      </c>
      <c r="P679" s="6">
        <f>O679*E679</f>
        <v>43.650000000000006</v>
      </c>
    </row>
    <row r="680" spans="1:16" x14ac:dyDescent="0.2">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_xlfn.XLOOKUP(Order_table[[#This Row],[Customer ID]],customers!$A$2:$A$1001,customers!$I$2:$I$1001,,0)</f>
        <v>Yes</v>
      </c>
      <c r="I680" s="2" t="str">
        <f>_xlfn.XLOOKUP(C680,customers!$A$2:$A$1001,customers!$G$2:$G$1001,,0)</f>
        <v>United States</v>
      </c>
      <c r="J680" s="2" t="str">
        <f t="shared" si="20"/>
        <v>Arabica</v>
      </c>
      <c r="K680" t="str">
        <f>_xlfn.XLOOKUP(D680,products!$A$2:$A$49,products!$B$2:$B$49,,0)</f>
        <v>Ara</v>
      </c>
      <c r="L680" t="str">
        <f t="shared" si="21"/>
        <v>Large</v>
      </c>
      <c r="M680" t="str">
        <f>_xlfn.XLOOKUP(D680,products!$A$2:$A$49,products!$C$2:$C$49,,0)</f>
        <v>L</v>
      </c>
      <c r="N680" s="4">
        <f>_xlfn.XLOOKUP(D680,products!$A$2:$A$49,products!$D$2:$D$49,,0)</f>
        <v>2.5</v>
      </c>
      <c r="O680" s="6">
        <f>_xlfn.XLOOKUP(D680,products!$A$2:$A$49,products!$E$2:$E$49,,0)</f>
        <v>29.784999999999997</v>
      </c>
      <c r="P680" s="6">
        <f>O680*E680</f>
        <v>178.70999999999998</v>
      </c>
    </row>
    <row r="681" spans="1:16" x14ac:dyDescent="0.2">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_xlfn.XLOOKUP(Order_table[[#This Row],[Customer ID]],customers!$A$2:$A$1001,customers!$I$2:$I$1001,,0)</f>
        <v>No</v>
      </c>
      <c r="I681" s="2" t="str">
        <f>_xlfn.XLOOKUP(C681,customers!$A$2:$A$1001,customers!$G$2:$G$1001,,0)</f>
        <v>United Kingdom</v>
      </c>
      <c r="J681" s="2" t="str">
        <f t="shared" si="20"/>
        <v>Robusta</v>
      </c>
      <c r="K681" t="str">
        <f>_xlfn.XLOOKUP(D681,products!$A$2:$A$49,products!$B$2:$B$49,,0)</f>
        <v>Rob</v>
      </c>
      <c r="L681" t="str">
        <f t="shared" si="21"/>
        <v>Large</v>
      </c>
      <c r="M681" t="str">
        <f>_xlfn.XLOOKUP(D681,products!$A$2:$A$49,products!$C$2:$C$49,,0)</f>
        <v>L</v>
      </c>
      <c r="N681" s="4">
        <f>_xlfn.XLOOKUP(D681,products!$A$2:$A$49,products!$D$2:$D$49,,0)</f>
        <v>2.5</v>
      </c>
      <c r="O681" s="6">
        <f>_xlfn.XLOOKUP(D681,products!$A$2:$A$49,products!$E$2:$E$49,,0)</f>
        <v>27.484999999999996</v>
      </c>
      <c r="P681" s="6">
        <f>O681*E681</f>
        <v>27.484999999999996</v>
      </c>
    </row>
    <row r="682" spans="1:16" x14ac:dyDescent="0.2">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_xlfn.XLOOKUP(Order_table[[#This Row],[Customer ID]],customers!$A$2:$A$1001,customers!$I$2:$I$1001,,0)</f>
        <v>No</v>
      </c>
      <c r="I682" s="2" t="str">
        <f>_xlfn.XLOOKUP(C682,customers!$A$2:$A$1001,customers!$G$2:$G$1001,,0)</f>
        <v>United States</v>
      </c>
      <c r="J682" s="2" t="str">
        <f t="shared" si="20"/>
        <v>Arabica</v>
      </c>
      <c r="K682" t="str">
        <f>_xlfn.XLOOKUP(D682,products!$A$2:$A$49,products!$B$2:$B$49,,0)</f>
        <v>Ara</v>
      </c>
      <c r="L682" t="str">
        <f t="shared" si="21"/>
        <v>Medium</v>
      </c>
      <c r="M682" t="str">
        <f>_xlfn.XLOOKUP(D682,products!$A$2:$A$49,products!$C$2:$C$49,,0)</f>
        <v>M</v>
      </c>
      <c r="N682" s="4">
        <f>_xlfn.XLOOKUP(D682,products!$A$2:$A$49,products!$D$2:$D$49,,0)</f>
        <v>1</v>
      </c>
      <c r="O682" s="6">
        <f>_xlfn.XLOOKUP(D682,products!$A$2:$A$49,products!$E$2:$E$49,,0)</f>
        <v>11.25</v>
      </c>
      <c r="P682" s="6">
        <f>O682*E682</f>
        <v>56.25</v>
      </c>
    </row>
    <row r="683" spans="1:16" x14ac:dyDescent="0.2">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_xlfn.XLOOKUP(Order_table[[#This Row],[Customer ID]],customers!$A$2:$A$1001,customers!$I$2:$I$1001,,0)</f>
        <v>Yes</v>
      </c>
      <c r="I683" s="2" t="str">
        <f>_xlfn.XLOOKUP(C683,customers!$A$2:$A$1001,customers!$G$2:$G$1001,,0)</f>
        <v>United Kingdom</v>
      </c>
      <c r="J683" s="2" t="str">
        <f t="shared" si="20"/>
        <v>Librica</v>
      </c>
      <c r="K683" t="str">
        <f>_xlfn.XLOOKUP(D683,products!$A$2:$A$49,products!$B$2:$B$49,,0)</f>
        <v>Lib</v>
      </c>
      <c r="L683" t="str">
        <f t="shared" si="21"/>
        <v>Large</v>
      </c>
      <c r="M683" t="str">
        <f>_xlfn.XLOOKUP(D683,products!$A$2:$A$49,products!$C$2:$C$49,,0)</f>
        <v>L</v>
      </c>
      <c r="N683" s="4">
        <f>_xlfn.XLOOKUP(D683,products!$A$2:$A$49,products!$D$2:$D$49,,0)</f>
        <v>0.2</v>
      </c>
      <c r="O683" s="6">
        <f>_xlfn.XLOOKUP(D683,products!$A$2:$A$49,products!$E$2:$E$49,,0)</f>
        <v>4.7549999999999999</v>
      </c>
      <c r="P683" s="6">
        <f>O683*E683</f>
        <v>9.51</v>
      </c>
    </row>
    <row r="684" spans="1:16" x14ac:dyDescent="0.2">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_xlfn.XLOOKUP(Order_table[[#This Row],[Customer ID]],customers!$A$2:$A$1001,customers!$I$2:$I$1001,,0)</f>
        <v>Yes</v>
      </c>
      <c r="I684" s="2" t="str">
        <f>_xlfn.XLOOKUP(C684,customers!$A$2:$A$1001,customers!$G$2:$G$1001,,0)</f>
        <v>United States</v>
      </c>
      <c r="J684" s="2" t="str">
        <f t="shared" si="20"/>
        <v>Excelsa</v>
      </c>
      <c r="K684" t="str">
        <f>_xlfn.XLOOKUP(D684,products!$A$2:$A$49,products!$B$2:$B$49,,0)</f>
        <v>Exc</v>
      </c>
      <c r="L684" t="str">
        <f t="shared" si="21"/>
        <v>Medium</v>
      </c>
      <c r="M684" t="str">
        <f>_xlfn.XLOOKUP(D684,products!$A$2:$A$49,products!$C$2:$C$49,,0)</f>
        <v>M</v>
      </c>
      <c r="N684" s="4">
        <f>_xlfn.XLOOKUP(D684,products!$A$2:$A$49,products!$D$2:$D$49,,0)</f>
        <v>0.2</v>
      </c>
      <c r="O684" s="6">
        <f>_xlfn.XLOOKUP(D684,products!$A$2:$A$49,products!$E$2:$E$49,,0)</f>
        <v>4.125</v>
      </c>
      <c r="P684" s="6">
        <f>O684*E684</f>
        <v>8.25</v>
      </c>
    </row>
    <row r="685" spans="1:16" x14ac:dyDescent="0.2">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_xlfn.XLOOKUP(Order_table[[#This Row],[Customer ID]],customers!$A$2:$A$1001,customers!$I$2:$I$1001,,0)</f>
        <v>No</v>
      </c>
      <c r="I685" s="2" t="str">
        <f>_xlfn.XLOOKUP(C685,customers!$A$2:$A$1001,customers!$G$2:$G$1001,,0)</f>
        <v>United States</v>
      </c>
      <c r="J685" s="2" t="str">
        <f t="shared" si="20"/>
        <v>Librica</v>
      </c>
      <c r="K685" t="str">
        <f>_xlfn.XLOOKUP(D685,products!$A$2:$A$49,products!$B$2:$B$49,,0)</f>
        <v>Lib</v>
      </c>
      <c r="L685" t="str">
        <f t="shared" si="21"/>
        <v>Dark</v>
      </c>
      <c r="M685" t="str">
        <f>_xlfn.XLOOKUP(D685,products!$A$2:$A$49,products!$C$2:$C$49,,0)</f>
        <v>D</v>
      </c>
      <c r="N685" s="4">
        <f>_xlfn.XLOOKUP(D685,products!$A$2:$A$49,products!$D$2:$D$49,,0)</f>
        <v>0.5</v>
      </c>
      <c r="O685" s="6">
        <f>_xlfn.XLOOKUP(D685,products!$A$2:$A$49,products!$E$2:$E$49,,0)</f>
        <v>7.77</v>
      </c>
      <c r="P685" s="6">
        <f>O685*E685</f>
        <v>46.62</v>
      </c>
    </row>
    <row r="686" spans="1:16" x14ac:dyDescent="0.2">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_xlfn.XLOOKUP(Order_table[[#This Row],[Customer ID]],customers!$A$2:$A$1001,customers!$I$2:$I$1001,,0)</f>
        <v>No</v>
      </c>
      <c r="I686" s="2" t="str">
        <f>_xlfn.XLOOKUP(C686,customers!$A$2:$A$1001,customers!$G$2:$G$1001,,0)</f>
        <v>United States</v>
      </c>
      <c r="J686" s="2" t="str">
        <f t="shared" si="20"/>
        <v>Robusta</v>
      </c>
      <c r="K686" t="str">
        <f>_xlfn.XLOOKUP(D686,products!$A$2:$A$49,products!$B$2:$B$49,,0)</f>
        <v>Rob</v>
      </c>
      <c r="L686" t="str">
        <f t="shared" si="21"/>
        <v>Large</v>
      </c>
      <c r="M686" t="str">
        <f>_xlfn.XLOOKUP(D686,products!$A$2:$A$49,products!$C$2:$C$49,,0)</f>
        <v>L</v>
      </c>
      <c r="N686" s="4">
        <f>_xlfn.XLOOKUP(D686,products!$A$2:$A$49,products!$D$2:$D$49,,0)</f>
        <v>1</v>
      </c>
      <c r="O686" s="6">
        <f>_xlfn.XLOOKUP(D686,products!$A$2:$A$49,products!$E$2:$E$49,,0)</f>
        <v>11.95</v>
      </c>
      <c r="P686" s="6">
        <f>O686*E686</f>
        <v>71.699999999999989</v>
      </c>
    </row>
    <row r="687" spans="1:16" x14ac:dyDescent="0.2">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_xlfn.XLOOKUP(Order_table[[#This Row],[Customer ID]],customers!$A$2:$A$1001,customers!$I$2:$I$1001,,0)</f>
        <v>Yes</v>
      </c>
      <c r="I687" s="2" t="str">
        <f>_xlfn.XLOOKUP(C687,customers!$A$2:$A$1001,customers!$G$2:$G$1001,,0)</f>
        <v>United States</v>
      </c>
      <c r="J687" s="2" t="str">
        <f t="shared" si="20"/>
        <v>Librica</v>
      </c>
      <c r="K687" t="str">
        <f>_xlfn.XLOOKUP(D687,products!$A$2:$A$49,products!$B$2:$B$49,,0)</f>
        <v>Lib</v>
      </c>
      <c r="L687" t="str">
        <f t="shared" si="21"/>
        <v>Large</v>
      </c>
      <c r="M687" t="str">
        <f>_xlfn.XLOOKUP(D687,products!$A$2:$A$49,products!$C$2:$C$49,,0)</f>
        <v>L</v>
      </c>
      <c r="N687" s="4">
        <f>_xlfn.XLOOKUP(D687,products!$A$2:$A$49,products!$D$2:$D$49,,0)</f>
        <v>2.5</v>
      </c>
      <c r="O687" s="6">
        <f>_xlfn.XLOOKUP(D687,products!$A$2:$A$49,products!$E$2:$E$49,,0)</f>
        <v>36.454999999999998</v>
      </c>
      <c r="P687" s="6">
        <f>O687*E687</f>
        <v>72.91</v>
      </c>
    </row>
    <row r="688" spans="1:16" x14ac:dyDescent="0.2">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_xlfn.XLOOKUP(Order_table[[#This Row],[Customer ID]],customers!$A$2:$A$1001,customers!$I$2:$I$1001,,0)</f>
        <v>Yes</v>
      </c>
      <c r="I688" s="2" t="str">
        <f>_xlfn.XLOOKUP(C688,customers!$A$2:$A$1001,customers!$G$2:$G$1001,,0)</f>
        <v>United States</v>
      </c>
      <c r="J688" s="2" t="str">
        <f t="shared" si="20"/>
        <v>Robusta</v>
      </c>
      <c r="K688" t="str">
        <f>_xlfn.XLOOKUP(D688,products!$A$2:$A$49,products!$B$2:$B$49,,0)</f>
        <v>Rob</v>
      </c>
      <c r="L688" t="str">
        <f t="shared" si="21"/>
        <v>Dark</v>
      </c>
      <c r="M688" t="str">
        <f>_xlfn.XLOOKUP(D688,products!$A$2:$A$49,products!$C$2:$C$49,,0)</f>
        <v>D</v>
      </c>
      <c r="N688" s="4">
        <f>_xlfn.XLOOKUP(D688,products!$A$2:$A$49,products!$D$2:$D$49,,0)</f>
        <v>0.2</v>
      </c>
      <c r="O688" s="6">
        <f>_xlfn.XLOOKUP(D688,products!$A$2:$A$49,products!$E$2:$E$49,,0)</f>
        <v>2.6849999999999996</v>
      </c>
      <c r="P688" s="6">
        <f>O688*E688</f>
        <v>8.0549999999999997</v>
      </c>
    </row>
    <row r="689" spans="1:16" x14ac:dyDescent="0.2">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_xlfn.XLOOKUP(Order_table[[#This Row],[Customer ID]],customers!$A$2:$A$1001,customers!$I$2:$I$1001,,0)</f>
        <v>No</v>
      </c>
      <c r="I689" s="2" t="str">
        <f>_xlfn.XLOOKUP(C689,customers!$A$2:$A$1001,customers!$G$2:$G$1001,,0)</f>
        <v>United States</v>
      </c>
      <c r="J689" s="2" t="str">
        <f t="shared" si="20"/>
        <v>Excelsa</v>
      </c>
      <c r="K689" t="str">
        <f>_xlfn.XLOOKUP(D689,products!$A$2:$A$49,products!$B$2:$B$49,,0)</f>
        <v>Exc</v>
      </c>
      <c r="L689" t="str">
        <f t="shared" si="21"/>
        <v>Medium</v>
      </c>
      <c r="M689" t="str">
        <f>_xlfn.XLOOKUP(D689,products!$A$2:$A$49,products!$C$2:$C$49,,0)</f>
        <v>M</v>
      </c>
      <c r="N689" s="4">
        <f>_xlfn.XLOOKUP(D689,products!$A$2:$A$49,products!$D$2:$D$49,,0)</f>
        <v>0.5</v>
      </c>
      <c r="O689" s="6">
        <f>_xlfn.XLOOKUP(D689,products!$A$2:$A$49,products!$E$2:$E$49,,0)</f>
        <v>8.25</v>
      </c>
      <c r="P689" s="6">
        <f>O689*E689</f>
        <v>16.5</v>
      </c>
    </row>
    <row r="690" spans="1:16" x14ac:dyDescent="0.2">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_xlfn.XLOOKUP(Order_table[[#This Row],[Customer ID]],customers!$A$2:$A$1001,customers!$I$2:$I$1001,,0)</f>
        <v>No</v>
      </c>
      <c r="I690" s="2" t="str">
        <f>_xlfn.XLOOKUP(C690,customers!$A$2:$A$1001,customers!$G$2:$G$1001,,0)</f>
        <v>Ireland</v>
      </c>
      <c r="J690" s="2" t="str">
        <f t="shared" si="20"/>
        <v>Arabica</v>
      </c>
      <c r="K690" t="str">
        <f>_xlfn.XLOOKUP(D690,products!$A$2:$A$49,products!$B$2:$B$49,,0)</f>
        <v>Ara</v>
      </c>
      <c r="L690" t="str">
        <f t="shared" si="21"/>
        <v>Large</v>
      </c>
      <c r="M690" t="str">
        <f>_xlfn.XLOOKUP(D690,products!$A$2:$A$49,products!$C$2:$C$49,,0)</f>
        <v>L</v>
      </c>
      <c r="N690" s="4">
        <f>_xlfn.XLOOKUP(D690,products!$A$2:$A$49,products!$D$2:$D$49,,0)</f>
        <v>1</v>
      </c>
      <c r="O690" s="6">
        <f>_xlfn.XLOOKUP(D690,products!$A$2:$A$49,products!$E$2:$E$49,,0)</f>
        <v>12.95</v>
      </c>
      <c r="P690" s="6">
        <f>O690*E690</f>
        <v>64.75</v>
      </c>
    </row>
    <row r="691" spans="1:16" x14ac:dyDescent="0.2">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_xlfn.XLOOKUP(Order_table[[#This Row],[Customer ID]],customers!$A$2:$A$1001,customers!$I$2:$I$1001,,0)</f>
        <v>No</v>
      </c>
      <c r="I691" s="2" t="str">
        <f>_xlfn.XLOOKUP(C691,customers!$A$2:$A$1001,customers!$G$2:$G$1001,,0)</f>
        <v>United States</v>
      </c>
      <c r="J691" s="2" t="str">
        <f t="shared" si="20"/>
        <v>Arabica</v>
      </c>
      <c r="K691" t="str">
        <f>_xlfn.XLOOKUP(D691,products!$A$2:$A$49,products!$B$2:$B$49,,0)</f>
        <v>Ara</v>
      </c>
      <c r="L691" t="str">
        <f t="shared" si="21"/>
        <v>Medium</v>
      </c>
      <c r="M691" t="str">
        <f>_xlfn.XLOOKUP(D691,products!$A$2:$A$49,products!$C$2:$C$49,,0)</f>
        <v>M</v>
      </c>
      <c r="N691" s="4">
        <f>_xlfn.XLOOKUP(D691,products!$A$2:$A$49,products!$D$2:$D$49,,0)</f>
        <v>0.5</v>
      </c>
      <c r="O691" s="6">
        <f>_xlfn.XLOOKUP(D691,products!$A$2:$A$49,products!$E$2:$E$49,,0)</f>
        <v>6.75</v>
      </c>
      <c r="P691" s="6">
        <f>O691*E691</f>
        <v>33.75</v>
      </c>
    </row>
    <row r="692" spans="1:16" x14ac:dyDescent="0.2">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_xlfn.XLOOKUP(Order_table[[#This Row],[Customer ID]],customers!$A$2:$A$1001,customers!$I$2:$I$1001,,0)</f>
        <v>No</v>
      </c>
      <c r="I692" s="2" t="str">
        <f>_xlfn.XLOOKUP(C692,customers!$A$2:$A$1001,customers!$G$2:$G$1001,,0)</f>
        <v>United States</v>
      </c>
      <c r="J692" s="2" t="str">
        <f t="shared" si="20"/>
        <v>Librica</v>
      </c>
      <c r="K692" t="str">
        <f>_xlfn.XLOOKUP(D692,products!$A$2:$A$49,products!$B$2:$B$49,,0)</f>
        <v>Lib</v>
      </c>
      <c r="L692" t="str">
        <f t="shared" si="21"/>
        <v>Dark</v>
      </c>
      <c r="M692" t="str">
        <f>_xlfn.XLOOKUP(D692,products!$A$2:$A$49,products!$C$2:$C$49,,0)</f>
        <v>D</v>
      </c>
      <c r="N692" s="4">
        <f>_xlfn.XLOOKUP(D692,products!$A$2:$A$49,products!$D$2:$D$49,,0)</f>
        <v>2.5</v>
      </c>
      <c r="O692" s="6">
        <f>_xlfn.XLOOKUP(D692,products!$A$2:$A$49,products!$E$2:$E$49,,0)</f>
        <v>29.784999999999997</v>
      </c>
      <c r="P692" s="6">
        <f>O692*E692</f>
        <v>178.70999999999998</v>
      </c>
    </row>
    <row r="693" spans="1:16" x14ac:dyDescent="0.2">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_xlfn.XLOOKUP(Order_table[[#This Row],[Customer ID]],customers!$A$2:$A$1001,customers!$I$2:$I$1001,,0)</f>
        <v>No</v>
      </c>
      <c r="I693" s="2" t="str">
        <f>_xlfn.XLOOKUP(C693,customers!$A$2:$A$1001,customers!$G$2:$G$1001,,0)</f>
        <v>Ireland</v>
      </c>
      <c r="J693" s="2" t="str">
        <f t="shared" si="20"/>
        <v>Arabica</v>
      </c>
      <c r="K693" t="str">
        <f>_xlfn.XLOOKUP(D693,products!$A$2:$A$49,products!$B$2:$B$49,,0)</f>
        <v>Ara</v>
      </c>
      <c r="L693" t="str">
        <f t="shared" si="21"/>
        <v>Medium</v>
      </c>
      <c r="M693" t="str">
        <f>_xlfn.XLOOKUP(D693,products!$A$2:$A$49,products!$C$2:$C$49,,0)</f>
        <v>M</v>
      </c>
      <c r="N693" s="4">
        <f>_xlfn.XLOOKUP(D693,products!$A$2:$A$49,products!$D$2:$D$49,,0)</f>
        <v>1</v>
      </c>
      <c r="O693" s="6">
        <f>_xlfn.XLOOKUP(D693,products!$A$2:$A$49,products!$E$2:$E$49,,0)</f>
        <v>11.25</v>
      </c>
      <c r="P693" s="6">
        <f>O693*E693</f>
        <v>22.5</v>
      </c>
    </row>
    <row r="694" spans="1:16" x14ac:dyDescent="0.2">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_xlfn.XLOOKUP(Order_table[[#This Row],[Customer ID]],customers!$A$2:$A$1001,customers!$I$2:$I$1001,,0)</f>
        <v>No</v>
      </c>
      <c r="I694" s="2" t="str">
        <f>_xlfn.XLOOKUP(C694,customers!$A$2:$A$1001,customers!$G$2:$G$1001,,0)</f>
        <v>United States</v>
      </c>
      <c r="J694" s="2" t="str">
        <f t="shared" si="20"/>
        <v>Librica</v>
      </c>
      <c r="K694" t="str">
        <f>_xlfn.XLOOKUP(D694,products!$A$2:$A$49,products!$B$2:$B$49,,0)</f>
        <v>Lib</v>
      </c>
      <c r="L694" t="str">
        <f t="shared" si="21"/>
        <v>Dark</v>
      </c>
      <c r="M694" t="str">
        <f>_xlfn.XLOOKUP(D694,products!$A$2:$A$49,products!$C$2:$C$49,,0)</f>
        <v>D</v>
      </c>
      <c r="N694" s="4">
        <f>_xlfn.XLOOKUP(D694,products!$A$2:$A$49,products!$D$2:$D$49,,0)</f>
        <v>1</v>
      </c>
      <c r="O694" s="6">
        <f>_xlfn.XLOOKUP(D694,products!$A$2:$A$49,products!$E$2:$E$49,,0)</f>
        <v>12.95</v>
      </c>
      <c r="P694" s="6">
        <f>O694*E694</f>
        <v>12.95</v>
      </c>
    </row>
    <row r="695" spans="1:16" x14ac:dyDescent="0.2">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_xlfn.XLOOKUP(Order_table[[#This Row],[Customer ID]],customers!$A$2:$A$1001,customers!$I$2:$I$1001,,0)</f>
        <v>Yes</v>
      </c>
      <c r="I695" s="2" t="str">
        <f>_xlfn.XLOOKUP(C695,customers!$A$2:$A$1001,customers!$G$2:$G$1001,,0)</f>
        <v>United States</v>
      </c>
      <c r="J695" s="2" t="str">
        <f t="shared" si="20"/>
        <v>Arabica</v>
      </c>
      <c r="K695" t="str">
        <f>_xlfn.XLOOKUP(D695,products!$A$2:$A$49,products!$B$2:$B$49,,0)</f>
        <v>Ara</v>
      </c>
      <c r="L695" t="str">
        <f t="shared" si="21"/>
        <v>Medium</v>
      </c>
      <c r="M695" t="str">
        <f>_xlfn.XLOOKUP(D695,products!$A$2:$A$49,products!$C$2:$C$49,,0)</f>
        <v>M</v>
      </c>
      <c r="N695" s="4">
        <f>_xlfn.XLOOKUP(D695,products!$A$2:$A$49,products!$D$2:$D$49,,0)</f>
        <v>2.5</v>
      </c>
      <c r="O695" s="6">
        <f>_xlfn.XLOOKUP(D695,products!$A$2:$A$49,products!$E$2:$E$49,,0)</f>
        <v>25.874999999999996</v>
      </c>
      <c r="P695" s="6">
        <f>O695*E695</f>
        <v>51.749999999999993</v>
      </c>
    </row>
    <row r="696" spans="1:16" x14ac:dyDescent="0.2">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_xlfn.XLOOKUP(Order_table[[#This Row],[Customer ID]],customers!$A$2:$A$1001,customers!$I$2:$I$1001,,0)</f>
        <v>No</v>
      </c>
      <c r="I696" s="2" t="str">
        <f>_xlfn.XLOOKUP(C696,customers!$A$2:$A$1001,customers!$G$2:$G$1001,,0)</f>
        <v>United States</v>
      </c>
      <c r="J696" s="2" t="str">
        <f t="shared" si="20"/>
        <v>Excelsa</v>
      </c>
      <c r="K696" t="str">
        <f>_xlfn.XLOOKUP(D696,products!$A$2:$A$49,products!$B$2:$B$49,,0)</f>
        <v>Exc</v>
      </c>
      <c r="L696" t="str">
        <f t="shared" si="21"/>
        <v>Dark</v>
      </c>
      <c r="M696" t="str">
        <f>_xlfn.XLOOKUP(D696,products!$A$2:$A$49,products!$C$2:$C$49,,0)</f>
        <v>D</v>
      </c>
      <c r="N696" s="4">
        <f>_xlfn.XLOOKUP(D696,products!$A$2:$A$49,products!$D$2:$D$49,,0)</f>
        <v>0.5</v>
      </c>
      <c r="O696" s="6">
        <f>_xlfn.XLOOKUP(D696,products!$A$2:$A$49,products!$E$2:$E$49,,0)</f>
        <v>7.29</v>
      </c>
      <c r="P696" s="6">
        <f>O696*E696</f>
        <v>36.450000000000003</v>
      </c>
    </row>
    <row r="697" spans="1:16" x14ac:dyDescent="0.2">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_xlfn.XLOOKUP(Order_table[[#This Row],[Customer ID]],customers!$A$2:$A$1001,customers!$I$2:$I$1001,,0)</f>
        <v>Yes</v>
      </c>
      <c r="I697" s="2" t="str">
        <f>_xlfn.XLOOKUP(C697,customers!$A$2:$A$1001,customers!$G$2:$G$1001,,0)</f>
        <v>United States</v>
      </c>
      <c r="J697" s="2" t="str">
        <f t="shared" si="20"/>
        <v>Librica</v>
      </c>
      <c r="K697" t="str">
        <f>_xlfn.XLOOKUP(D697,products!$A$2:$A$49,products!$B$2:$B$49,,0)</f>
        <v>Lib</v>
      </c>
      <c r="L697" t="str">
        <f t="shared" si="21"/>
        <v>Large</v>
      </c>
      <c r="M697" t="str">
        <f>_xlfn.XLOOKUP(D697,products!$A$2:$A$49,products!$C$2:$C$49,,0)</f>
        <v>L</v>
      </c>
      <c r="N697" s="4">
        <f>_xlfn.XLOOKUP(D697,products!$A$2:$A$49,products!$D$2:$D$49,,0)</f>
        <v>2.5</v>
      </c>
      <c r="O697" s="6">
        <f>_xlfn.XLOOKUP(D697,products!$A$2:$A$49,products!$E$2:$E$49,,0)</f>
        <v>36.454999999999998</v>
      </c>
      <c r="P697" s="6">
        <f>O697*E697</f>
        <v>182.27499999999998</v>
      </c>
    </row>
    <row r="698" spans="1:16" x14ac:dyDescent="0.2">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_xlfn.XLOOKUP(Order_table[[#This Row],[Customer ID]],customers!$A$2:$A$1001,customers!$I$2:$I$1001,,0)</f>
        <v>No</v>
      </c>
      <c r="I698" s="2" t="str">
        <f>_xlfn.XLOOKUP(C698,customers!$A$2:$A$1001,customers!$G$2:$G$1001,,0)</f>
        <v>United States</v>
      </c>
      <c r="J698" s="2" t="str">
        <f t="shared" si="20"/>
        <v>Librica</v>
      </c>
      <c r="K698" t="str">
        <f>_xlfn.XLOOKUP(D698,products!$A$2:$A$49,products!$B$2:$B$49,,0)</f>
        <v>Lib</v>
      </c>
      <c r="L698" t="str">
        <f t="shared" si="21"/>
        <v>Dark</v>
      </c>
      <c r="M698" t="str">
        <f>_xlfn.XLOOKUP(D698,products!$A$2:$A$49,products!$C$2:$C$49,,0)</f>
        <v>D</v>
      </c>
      <c r="N698" s="4">
        <f>_xlfn.XLOOKUP(D698,products!$A$2:$A$49,products!$D$2:$D$49,,0)</f>
        <v>0.5</v>
      </c>
      <c r="O698" s="6">
        <f>_xlfn.XLOOKUP(D698,products!$A$2:$A$49,products!$E$2:$E$49,,0)</f>
        <v>7.77</v>
      </c>
      <c r="P698" s="6">
        <f>O698*E698</f>
        <v>31.08</v>
      </c>
    </row>
    <row r="699" spans="1:16" x14ac:dyDescent="0.2">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_xlfn.XLOOKUP(Order_table[[#This Row],[Customer ID]],customers!$A$2:$A$1001,customers!$I$2:$I$1001,,0)</f>
        <v>No</v>
      </c>
      <c r="I699" s="2" t="str">
        <f>_xlfn.XLOOKUP(C699,customers!$A$2:$A$1001,customers!$G$2:$G$1001,,0)</f>
        <v>Ireland</v>
      </c>
      <c r="J699" s="2" t="str">
        <f t="shared" si="20"/>
        <v>Arabica</v>
      </c>
      <c r="K699" t="str">
        <f>_xlfn.XLOOKUP(D699,products!$A$2:$A$49,products!$B$2:$B$49,,0)</f>
        <v>Ara</v>
      </c>
      <c r="L699" t="str">
        <f t="shared" si="21"/>
        <v>Medium</v>
      </c>
      <c r="M699" t="str">
        <f>_xlfn.XLOOKUP(D699,products!$A$2:$A$49,products!$C$2:$C$49,,0)</f>
        <v>M</v>
      </c>
      <c r="N699" s="4">
        <f>_xlfn.XLOOKUP(D699,products!$A$2:$A$49,products!$D$2:$D$49,,0)</f>
        <v>0.5</v>
      </c>
      <c r="O699" s="6">
        <f>_xlfn.XLOOKUP(D699,products!$A$2:$A$49,products!$E$2:$E$49,,0)</f>
        <v>6.75</v>
      </c>
      <c r="P699" s="6">
        <f>O699*E699</f>
        <v>20.25</v>
      </c>
    </row>
    <row r="700" spans="1:16" x14ac:dyDescent="0.2">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_xlfn.XLOOKUP(Order_table[[#This Row],[Customer ID]],customers!$A$2:$A$1001,customers!$I$2:$I$1001,,0)</f>
        <v>No</v>
      </c>
      <c r="I700" s="2" t="str">
        <f>_xlfn.XLOOKUP(C700,customers!$A$2:$A$1001,customers!$G$2:$G$1001,,0)</f>
        <v>Ireland</v>
      </c>
      <c r="J700" s="2" t="str">
        <f t="shared" si="20"/>
        <v>Librica</v>
      </c>
      <c r="K700" t="str">
        <f>_xlfn.XLOOKUP(D700,products!$A$2:$A$49,products!$B$2:$B$49,,0)</f>
        <v>Lib</v>
      </c>
      <c r="L700" t="str">
        <f t="shared" si="21"/>
        <v>Dark</v>
      </c>
      <c r="M700" t="str">
        <f>_xlfn.XLOOKUP(D700,products!$A$2:$A$49,products!$C$2:$C$49,,0)</f>
        <v>D</v>
      </c>
      <c r="N700" s="4">
        <f>_xlfn.XLOOKUP(D700,products!$A$2:$A$49,products!$D$2:$D$49,,0)</f>
        <v>1</v>
      </c>
      <c r="O700" s="6">
        <f>_xlfn.XLOOKUP(D700,products!$A$2:$A$49,products!$E$2:$E$49,,0)</f>
        <v>12.95</v>
      </c>
      <c r="P700" s="6">
        <f>O700*E700</f>
        <v>25.9</v>
      </c>
    </row>
    <row r="701" spans="1:16" x14ac:dyDescent="0.2">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_xlfn.XLOOKUP(Order_table[[#This Row],[Customer ID]],customers!$A$2:$A$1001,customers!$I$2:$I$1001,,0)</f>
        <v>Yes</v>
      </c>
      <c r="I701" s="2" t="str">
        <f>_xlfn.XLOOKUP(C701,customers!$A$2:$A$1001,customers!$G$2:$G$1001,,0)</f>
        <v>United States</v>
      </c>
      <c r="J701" s="2" t="str">
        <f t="shared" si="20"/>
        <v>Arabica</v>
      </c>
      <c r="K701" t="str">
        <f>_xlfn.XLOOKUP(D701,products!$A$2:$A$49,products!$B$2:$B$49,,0)</f>
        <v>Ara</v>
      </c>
      <c r="L701" t="str">
        <f t="shared" si="21"/>
        <v>Dark</v>
      </c>
      <c r="M701" t="str">
        <f>_xlfn.XLOOKUP(D701,products!$A$2:$A$49,products!$C$2:$C$49,,0)</f>
        <v>D</v>
      </c>
      <c r="N701" s="4">
        <f>_xlfn.XLOOKUP(D701,products!$A$2:$A$49,products!$D$2:$D$49,,0)</f>
        <v>0.5</v>
      </c>
      <c r="O701" s="6">
        <f>_xlfn.XLOOKUP(D701,products!$A$2:$A$49,products!$E$2:$E$49,,0)</f>
        <v>5.97</v>
      </c>
      <c r="P701" s="6">
        <f>O701*E701</f>
        <v>23.88</v>
      </c>
    </row>
    <row r="702" spans="1:16" x14ac:dyDescent="0.2">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_xlfn.XLOOKUP(Order_table[[#This Row],[Customer ID]],customers!$A$2:$A$1001,customers!$I$2:$I$1001,,0)</f>
        <v>No</v>
      </c>
      <c r="I702" s="2" t="str">
        <f>_xlfn.XLOOKUP(C702,customers!$A$2:$A$1001,customers!$G$2:$G$1001,,0)</f>
        <v>United States</v>
      </c>
      <c r="J702" s="2" t="str">
        <f t="shared" si="20"/>
        <v>Librica</v>
      </c>
      <c r="K702" t="str">
        <f>_xlfn.XLOOKUP(D702,products!$A$2:$A$49,products!$B$2:$B$49,,0)</f>
        <v>Lib</v>
      </c>
      <c r="L702" t="str">
        <f t="shared" si="21"/>
        <v>Large</v>
      </c>
      <c r="M702" t="str">
        <f>_xlfn.XLOOKUP(D702,products!$A$2:$A$49,products!$C$2:$C$49,,0)</f>
        <v>L</v>
      </c>
      <c r="N702" s="4">
        <f>_xlfn.XLOOKUP(D702,products!$A$2:$A$49,products!$D$2:$D$49,,0)</f>
        <v>0.5</v>
      </c>
      <c r="O702" s="6">
        <f>_xlfn.XLOOKUP(D702,products!$A$2:$A$49,products!$E$2:$E$49,,0)</f>
        <v>9.51</v>
      </c>
      <c r="P702" s="6">
        <f>O702*E702</f>
        <v>19.02</v>
      </c>
    </row>
    <row r="703" spans="1:16" x14ac:dyDescent="0.2">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_xlfn.XLOOKUP(Order_table[[#This Row],[Customer ID]],customers!$A$2:$A$1001,customers!$I$2:$I$1001,,0)</f>
        <v>Yes</v>
      </c>
      <c r="I703" s="2" t="str">
        <f>_xlfn.XLOOKUP(C703,customers!$A$2:$A$1001,customers!$G$2:$G$1001,,0)</f>
        <v>Ireland</v>
      </c>
      <c r="J703" s="2" t="str">
        <f t="shared" si="20"/>
        <v>Arabica</v>
      </c>
      <c r="K703" t="str">
        <f>_xlfn.XLOOKUP(D703,products!$A$2:$A$49,products!$B$2:$B$49,,0)</f>
        <v>Ara</v>
      </c>
      <c r="L703" t="str">
        <f t="shared" si="21"/>
        <v>Dark</v>
      </c>
      <c r="M703" t="str">
        <f>_xlfn.XLOOKUP(D703,products!$A$2:$A$49,products!$C$2:$C$49,,0)</f>
        <v>D</v>
      </c>
      <c r="N703" s="4">
        <f>_xlfn.XLOOKUP(D703,products!$A$2:$A$49,products!$D$2:$D$49,,0)</f>
        <v>0.5</v>
      </c>
      <c r="O703" s="6">
        <f>_xlfn.XLOOKUP(D703,products!$A$2:$A$49,products!$E$2:$E$49,,0)</f>
        <v>5.97</v>
      </c>
      <c r="P703" s="6">
        <f>O703*E703</f>
        <v>29.849999999999998</v>
      </c>
    </row>
    <row r="704" spans="1:16" x14ac:dyDescent="0.2">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_xlfn.XLOOKUP(Order_table[[#This Row],[Customer ID]],customers!$A$2:$A$1001,customers!$I$2:$I$1001,,0)</f>
        <v>Yes</v>
      </c>
      <c r="I704" s="2" t="str">
        <f>_xlfn.XLOOKUP(C704,customers!$A$2:$A$1001,customers!$G$2:$G$1001,,0)</f>
        <v>United States</v>
      </c>
      <c r="J704" s="2" t="str">
        <f t="shared" si="20"/>
        <v>Arabica</v>
      </c>
      <c r="K704" t="str">
        <f>_xlfn.XLOOKUP(D704,products!$A$2:$A$49,products!$B$2:$B$49,,0)</f>
        <v>Ara</v>
      </c>
      <c r="L704" t="str">
        <f t="shared" si="21"/>
        <v>Large</v>
      </c>
      <c r="M704" t="str">
        <f>_xlfn.XLOOKUP(D704,products!$A$2:$A$49,products!$C$2:$C$49,,0)</f>
        <v>L</v>
      </c>
      <c r="N704" s="4">
        <f>_xlfn.XLOOKUP(D704,products!$A$2:$A$49,products!$D$2:$D$49,,0)</f>
        <v>0.5</v>
      </c>
      <c r="O704" s="6">
        <f>_xlfn.XLOOKUP(D704,products!$A$2:$A$49,products!$E$2:$E$49,,0)</f>
        <v>7.77</v>
      </c>
      <c r="P704" s="6">
        <f>O704*E704</f>
        <v>7.77</v>
      </c>
    </row>
    <row r="705" spans="1:16" x14ac:dyDescent="0.2">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_xlfn.XLOOKUP(Order_table[[#This Row],[Customer ID]],customers!$A$2:$A$1001,customers!$I$2:$I$1001,,0)</f>
        <v>Yes</v>
      </c>
      <c r="I705" s="2" t="str">
        <f>_xlfn.XLOOKUP(C705,customers!$A$2:$A$1001,customers!$G$2:$G$1001,,0)</f>
        <v>Ireland</v>
      </c>
      <c r="J705" s="2" t="str">
        <f t="shared" si="20"/>
        <v>Librica</v>
      </c>
      <c r="K705" t="str">
        <f>_xlfn.XLOOKUP(D705,products!$A$2:$A$49,products!$B$2:$B$49,,0)</f>
        <v>Lib</v>
      </c>
      <c r="L705" t="str">
        <f t="shared" si="21"/>
        <v>Dark</v>
      </c>
      <c r="M705" t="str">
        <f>_xlfn.XLOOKUP(D705,products!$A$2:$A$49,products!$C$2:$C$49,,0)</f>
        <v>D</v>
      </c>
      <c r="N705" s="4">
        <f>_xlfn.XLOOKUP(D705,products!$A$2:$A$49,products!$D$2:$D$49,,0)</f>
        <v>2.5</v>
      </c>
      <c r="O705" s="6">
        <f>_xlfn.XLOOKUP(D705,products!$A$2:$A$49,products!$E$2:$E$49,,0)</f>
        <v>29.784999999999997</v>
      </c>
      <c r="P705" s="6">
        <f>O705*E705</f>
        <v>119.13999999999999</v>
      </c>
    </row>
    <row r="706" spans="1:16" x14ac:dyDescent="0.2">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_xlfn.XLOOKUP(Order_table[[#This Row],[Customer ID]],customers!$A$2:$A$1001,customers!$I$2:$I$1001,,0)</f>
        <v>Yes</v>
      </c>
      <c r="I706" s="2" t="str">
        <f>_xlfn.XLOOKUP(C706,customers!$A$2:$A$1001,customers!$G$2:$G$1001,,0)</f>
        <v>United States</v>
      </c>
      <c r="J706" s="2" t="str">
        <f t="shared" si="20"/>
        <v>Excelsa</v>
      </c>
      <c r="K706" t="str">
        <f>_xlfn.XLOOKUP(D706,products!$A$2:$A$49,products!$B$2:$B$49,,0)</f>
        <v>Exc</v>
      </c>
      <c r="L706" t="str">
        <f t="shared" si="21"/>
        <v>Dark</v>
      </c>
      <c r="M706" t="str">
        <f>_xlfn.XLOOKUP(D706,products!$A$2:$A$49,products!$C$2:$C$49,,0)</f>
        <v>D</v>
      </c>
      <c r="N706" s="4">
        <f>_xlfn.XLOOKUP(D706,products!$A$2:$A$49,products!$D$2:$D$49,,0)</f>
        <v>0.2</v>
      </c>
      <c r="O706" s="6">
        <f>_xlfn.XLOOKUP(D706,products!$A$2:$A$49,products!$E$2:$E$49,,0)</f>
        <v>3.645</v>
      </c>
      <c r="P706" s="6">
        <f>O706*E706</f>
        <v>21.87</v>
      </c>
    </row>
    <row r="707" spans="1:16" x14ac:dyDescent="0.2">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_xlfn.XLOOKUP(Order_table[[#This Row],[Customer ID]],customers!$A$2:$A$1001,customers!$I$2:$I$1001,,0)</f>
        <v>No</v>
      </c>
      <c r="I707" s="2" t="str">
        <f>_xlfn.XLOOKUP(C707,customers!$A$2:$A$1001,customers!$G$2:$G$1001,,0)</f>
        <v>United States</v>
      </c>
      <c r="J707" s="2" t="str">
        <f t="shared" ref="J707:J770" si="22">IF(K707="Rob","Robusta",IF(K707="Lib","Librica",IF(K707="Exc","Excelsa",IF(K707="Ara","Arabica",""))))</f>
        <v>Excelsa</v>
      </c>
      <c r="K707" t="str">
        <f>_xlfn.XLOOKUP(D707,products!$A$2:$A$49,products!$B$2:$B$49,,0)</f>
        <v>Exc</v>
      </c>
      <c r="L707" t="str">
        <f t="shared" ref="L707:L770" si="23">IF(M707="M","Medium",IF(M707="L","Large",IF(M707="D","Dark","")))</f>
        <v>Large</v>
      </c>
      <c r="M707" t="str">
        <f>_xlfn.XLOOKUP(D707,products!$A$2:$A$49,products!$C$2:$C$49,,0)</f>
        <v>L</v>
      </c>
      <c r="N707" s="4">
        <f>_xlfn.XLOOKUP(D707,products!$A$2:$A$49,products!$D$2:$D$49,,0)</f>
        <v>0.5</v>
      </c>
      <c r="O707" s="6">
        <f>_xlfn.XLOOKUP(D707,products!$A$2:$A$49,products!$E$2:$E$49,,0)</f>
        <v>8.91</v>
      </c>
      <c r="P707" s="6">
        <f>O707*E707</f>
        <v>17.82</v>
      </c>
    </row>
    <row r="708" spans="1:16" x14ac:dyDescent="0.2">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_xlfn.XLOOKUP(Order_table[[#This Row],[Customer ID]],customers!$A$2:$A$1001,customers!$I$2:$I$1001,,0)</f>
        <v>No</v>
      </c>
      <c r="I708" s="2" t="str">
        <f>_xlfn.XLOOKUP(C708,customers!$A$2:$A$1001,customers!$G$2:$G$1001,,0)</f>
        <v>United States</v>
      </c>
      <c r="J708" s="2" t="str">
        <f t="shared" si="22"/>
        <v>Excelsa</v>
      </c>
      <c r="K708" t="str">
        <f>_xlfn.XLOOKUP(D708,products!$A$2:$A$49,products!$B$2:$B$49,,0)</f>
        <v>Exc</v>
      </c>
      <c r="L708" t="str">
        <f t="shared" si="23"/>
        <v>Medium</v>
      </c>
      <c r="M708" t="str">
        <f>_xlfn.XLOOKUP(D708,products!$A$2:$A$49,products!$C$2:$C$49,,0)</f>
        <v>M</v>
      </c>
      <c r="N708" s="4">
        <f>_xlfn.XLOOKUP(D708,products!$A$2:$A$49,products!$D$2:$D$49,,0)</f>
        <v>0.2</v>
      </c>
      <c r="O708" s="6">
        <f>_xlfn.XLOOKUP(D708,products!$A$2:$A$49,products!$E$2:$E$49,,0)</f>
        <v>4.125</v>
      </c>
      <c r="P708" s="6">
        <f>O708*E708</f>
        <v>12.375</v>
      </c>
    </row>
    <row r="709" spans="1:16" x14ac:dyDescent="0.2">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_xlfn.XLOOKUP(Order_table[[#This Row],[Customer ID]],customers!$A$2:$A$1001,customers!$I$2:$I$1001,,0)</f>
        <v>No</v>
      </c>
      <c r="I709" s="2" t="str">
        <f>_xlfn.XLOOKUP(C709,customers!$A$2:$A$1001,customers!$G$2:$G$1001,,0)</f>
        <v>Ireland</v>
      </c>
      <c r="J709" s="2" t="str">
        <f t="shared" si="22"/>
        <v>Librica</v>
      </c>
      <c r="K709" t="str">
        <f>_xlfn.XLOOKUP(D709,products!$A$2:$A$49,products!$B$2:$B$49,,0)</f>
        <v>Lib</v>
      </c>
      <c r="L709" t="str">
        <f t="shared" si="23"/>
        <v>Dark</v>
      </c>
      <c r="M709" t="str">
        <f>_xlfn.XLOOKUP(D709,products!$A$2:$A$49,products!$C$2:$C$49,,0)</f>
        <v>D</v>
      </c>
      <c r="N709" s="4">
        <f>_xlfn.XLOOKUP(D709,products!$A$2:$A$49,products!$D$2:$D$49,,0)</f>
        <v>1</v>
      </c>
      <c r="O709" s="6">
        <f>_xlfn.XLOOKUP(D709,products!$A$2:$A$49,products!$E$2:$E$49,,0)</f>
        <v>12.95</v>
      </c>
      <c r="P709" s="6">
        <f>O709*E709</f>
        <v>25.9</v>
      </c>
    </row>
    <row r="710" spans="1:16" x14ac:dyDescent="0.2">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_xlfn.XLOOKUP(Order_table[[#This Row],[Customer ID]],customers!$A$2:$A$1001,customers!$I$2:$I$1001,,0)</f>
        <v>Yes</v>
      </c>
      <c r="I710" s="2" t="str">
        <f>_xlfn.XLOOKUP(C710,customers!$A$2:$A$1001,customers!$G$2:$G$1001,,0)</f>
        <v>United States</v>
      </c>
      <c r="J710" s="2" t="str">
        <f t="shared" si="22"/>
        <v>Arabica</v>
      </c>
      <c r="K710" t="str">
        <f>_xlfn.XLOOKUP(D710,products!$A$2:$A$49,products!$B$2:$B$49,,0)</f>
        <v>Ara</v>
      </c>
      <c r="L710" t="str">
        <f t="shared" si="23"/>
        <v>Medium</v>
      </c>
      <c r="M710" t="str">
        <f>_xlfn.XLOOKUP(D710,products!$A$2:$A$49,products!$C$2:$C$49,,0)</f>
        <v>M</v>
      </c>
      <c r="N710" s="4">
        <f>_xlfn.XLOOKUP(D710,products!$A$2:$A$49,products!$D$2:$D$49,,0)</f>
        <v>0.5</v>
      </c>
      <c r="O710" s="6">
        <f>_xlfn.XLOOKUP(D710,products!$A$2:$A$49,products!$E$2:$E$49,,0)</f>
        <v>6.75</v>
      </c>
      <c r="P710" s="6">
        <f>O710*E710</f>
        <v>13.5</v>
      </c>
    </row>
    <row r="711" spans="1:16" x14ac:dyDescent="0.2">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_xlfn.XLOOKUP(Order_table[[#This Row],[Customer ID]],customers!$A$2:$A$1001,customers!$I$2:$I$1001,,0)</f>
        <v>Yes</v>
      </c>
      <c r="I711" s="2" t="str">
        <f>_xlfn.XLOOKUP(C711,customers!$A$2:$A$1001,customers!$G$2:$G$1001,,0)</f>
        <v>United States</v>
      </c>
      <c r="J711" s="2" t="str">
        <f t="shared" si="22"/>
        <v>Excelsa</v>
      </c>
      <c r="K711" t="str">
        <f>_xlfn.XLOOKUP(D711,products!$A$2:$A$49,products!$B$2:$B$49,,0)</f>
        <v>Exc</v>
      </c>
      <c r="L711" t="str">
        <f t="shared" si="23"/>
        <v>Large</v>
      </c>
      <c r="M711" t="str">
        <f>_xlfn.XLOOKUP(D711,products!$A$2:$A$49,products!$C$2:$C$49,,0)</f>
        <v>L</v>
      </c>
      <c r="N711" s="4">
        <f>_xlfn.XLOOKUP(D711,products!$A$2:$A$49,products!$D$2:$D$49,,0)</f>
        <v>0.5</v>
      </c>
      <c r="O711" s="6">
        <f>_xlfn.XLOOKUP(D711,products!$A$2:$A$49,products!$E$2:$E$49,,0)</f>
        <v>8.91</v>
      </c>
      <c r="P711" s="6">
        <f>O711*E711</f>
        <v>17.82</v>
      </c>
    </row>
    <row r="712" spans="1:16" x14ac:dyDescent="0.2">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_xlfn.XLOOKUP(Order_table[[#This Row],[Customer ID]],customers!$A$2:$A$1001,customers!$I$2:$I$1001,,0)</f>
        <v>No</v>
      </c>
      <c r="I712" s="2" t="str">
        <f>_xlfn.XLOOKUP(C712,customers!$A$2:$A$1001,customers!$G$2:$G$1001,,0)</f>
        <v>United States</v>
      </c>
      <c r="J712" s="2" t="str">
        <f t="shared" si="22"/>
        <v>Excelsa</v>
      </c>
      <c r="K712" t="str">
        <f>_xlfn.XLOOKUP(D712,products!$A$2:$A$49,products!$B$2:$B$49,,0)</f>
        <v>Exc</v>
      </c>
      <c r="L712" t="str">
        <f t="shared" si="23"/>
        <v>Medium</v>
      </c>
      <c r="M712" t="str">
        <f>_xlfn.XLOOKUP(D712,products!$A$2:$A$49,products!$C$2:$C$49,,0)</f>
        <v>M</v>
      </c>
      <c r="N712" s="4">
        <f>_xlfn.XLOOKUP(D712,products!$A$2:$A$49,products!$D$2:$D$49,,0)</f>
        <v>0.5</v>
      </c>
      <c r="O712" s="6">
        <f>_xlfn.XLOOKUP(D712,products!$A$2:$A$49,products!$E$2:$E$49,,0)</f>
        <v>8.25</v>
      </c>
      <c r="P712" s="6">
        <f>O712*E712</f>
        <v>24.75</v>
      </c>
    </row>
    <row r="713" spans="1:16" x14ac:dyDescent="0.2">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_xlfn.XLOOKUP(Order_table[[#This Row],[Customer ID]],customers!$A$2:$A$1001,customers!$I$2:$I$1001,,0)</f>
        <v>No</v>
      </c>
      <c r="I713" s="2" t="str">
        <f>_xlfn.XLOOKUP(C713,customers!$A$2:$A$1001,customers!$G$2:$G$1001,,0)</f>
        <v>United States</v>
      </c>
      <c r="J713" s="2" t="str">
        <f t="shared" si="22"/>
        <v>Robusta</v>
      </c>
      <c r="K713" t="str">
        <f>_xlfn.XLOOKUP(D713,products!$A$2:$A$49,products!$B$2:$B$49,,0)</f>
        <v>Rob</v>
      </c>
      <c r="L713" t="str">
        <f t="shared" si="23"/>
        <v>Medium</v>
      </c>
      <c r="M713" t="str">
        <f>_xlfn.XLOOKUP(D713,products!$A$2:$A$49,products!$C$2:$C$49,,0)</f>
        <v>M</v>
      </c>
      <c r="N713" s="4">
        <f>_xlfn.XLOOKUP(D713,products!$A$2:$A$49,products!$D$2:$D$49,,0)</f>
        <v>0.2</v>
      </c>
      <c r="O713" s="6">
        <f>_xlfn.XLOOKUP(D713,products!$A$2:$A$49,products!$E$2:$E$49,,0)</f>
        <v>2.9849999999999999</v>
      </c>
      <c r="P713" s="6">
        <f>O713*E713</f>
        <v>17.91</v>
      </c>
    </row>
    <row r="714" spans="1:16" x14ac:dyDescent="0.2">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_xlfn.XLOOKUP(Order_table[[#This Row],[Customer ID]],customers!$A$2:$A$1001,customers!$I$2:$I$1001,,0)</f>
        <v>No</v>
      </c>
      <c r="I714" s="2" t="str">
        <f>_xlfn.XLOOKUP(C714,customers!$A$2:$A$1001,customers!$G$2:$G$1001,,0)</f>
        <v>United Kingdom</v>
      </c>
      <c r="J714" s="2" t="str">
        <f t="shared" si="22"/>
        <v>Excelsa</v>
      </c>
      <c r="K714" t="str">
        <f>_xlfn.XLOOKUP(D714,products!$A$2:$A$49,products!$B$2:$B$49,,0)</f>
        <v>Exc</v>
      </c>
      <c r="L714" t="str">
        <f t="shared" si="23"/>
        <v>Medium</v>
      </c>
      <c r="M714" t="str">
        <f>_xlfn.XLOOKUP(D714,products!$A$2:$A$49,products!$C$2:$C$49,,0)</f>
        <v>M</v>
      </c>
      <c r="N714" s="4">
        <f>_xlfn.XLOOKUP(D714,products!$A$2:$A$49,products!$D$2:$D$49,,0)</f>
        <v>0.5</v>
      </c>
      <c r="O714" s="6">
        <f>_xlfn.XLOOKUP(D714,products!$A$2:$A$49,products!$E$2:$E$49,,0)</f>
        <v>8.25</v>
      </c>
      <c r="P714" s="6">
        <f>O714*E714</f>
        <v>16.5</v>
      </c>
    </row>
    <row r="715" spans="1:16" x14ac:dyDescent="0.2">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_xlfn.XLOOKUP(Order_table[[#This Row],[Customer ID]],customers!$A$2:$A$1001,customers!$I$2:$I$1001,,0)</f>
        <v>No</v>
      </c>
      <c r="I715" s="2" t="str">
        <f>_xlfn.XLOOKUP(C715,customers!$A$2:$A$1001,customers!$G$2:$G$1001,,0)</f>
        <v>United States</v>
      </c>
      <c r="J715" s="2" t="str">
        <f t="shared" si="22"/>
        <v>Robusta</v>
      </c>
      <c r="K715" t="str">
        <f>_xlfn.XLOOKUP(D715,products!$A$2:$A$49,products!$B$2:$B$49,,0)</f>
        <v>Rob</v>
      </c>
      <c r="L715" t="str">
        <f t="shared" si="23"/>
        <v>Medium</v>
      </c>
      <c r="M715" t="str">
        <f>_xlfn.XLOOKUP(D715,products!$A$2:$A$49,products!$C$2:$C$49,,0)</f>
        <v>M</v>
      </c>
      <c r="N715" s="4">
        <f>_xlfn.XLOOKUP(D715,products!$A$2:$A$49,products!$D$2:$D$49,,0)</f>
        <v>0.2</v>
      </c>
      <c r="O715" s="6">
        <f>_xlfn.XLOOKUP(D715,products!$A$2:$A$49,products!$E$2:$E$49,,0)</f>
        <v>2.9849999999999999</v>
      </c>
      <c r="P715" s="6">
        <f>O715*E715</f>
        <v>2.9849999999999999</v>
      </c>
    </row>
    <row r="716" spans="1:16" x14ac:dyDescent="0.2">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_xlfn.XLOOKUP(Order_table[[#This Row],[Customer ID]],customers!$A$2:$A$1001,customers!$I$2:$I$1001,,0)</f>
        <v>Yes</v>
      </c>
      <c r="I716" s="2" t="str">
        <f>_xlfn.XLOOKUP(C716,customers!$A$2:$A$1001,customers!$G$2:$G$1001,,0)</f>
        <v>Ireland</v>
      </c>
      <c r="J716" s="2" t="str">
        <f t="shared" si="22"/>
        <v>Excelsa</v>
      </c>
      <c r="K716" t="str">
        <f>_xlfn.XLOOKUP(D716,products!$A$2:$A$49,products!$B$2:$B$49,,0)</f>
        <v>Exc</v>
      </c>
      <c r="L716" t="str">
        <f t="shared" si="23"/>
        <v>Dark</v>
      </c>
      <c r="M716" t="str">
        <f>_xlfn.XLOOKUP(D716,products!$A$2:$A$49,products!$C$2:$C$49,,0)</f>
        <v>D</v>
      </c>
      <c r="N716" s="4">
        <f>_xlfn.XLOOKUP(D716,products!$A$2:$A$49,products!$D$2:$D$49,,0)</f>
        <v>0.2</v>
      </c>
      <c r="O716" s="6">
        <f>_xlfn.XLOOKUP(D716,products!$A$2:$A$49,products!$E$2:$E$49,,0)</f>
        <v>3.645</v>
      </c>
      <c r="P716" s="6">
        <f>O716*E716</f>
        <v>14.58</v>
      </c>
    </row>
    <row r="717" spans="1:16" x14ac:dyDescent="0.2">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_xlfn.XLOOKUP(Order_table[[#This Row],[Customer ID]],customers!$A$2:$A$1001,customers!$I$2:$I$1001,,0)</f>
        <v>No</v>
      </c>
      <c r="I717" s="2" t="str">
        <f>_xlfn.XLOOKUP(C717,customers!$A$2:$A$1001,customers!$G$2:$G$1001,,0)</f>
        <v>United States</v>
      </c>
      <c r="J717" s="2" t="str">
        <f t="shared" si="22"/>
        <v>Excelsa</v>
      </c>
      <c r="K717" t="str">
        <f>_xlfn.XLOOKUP(D717,products!$A$2:$A$49,products!$B$2:$B$49,,0)</f>
        <v>Exc</v>
      </c>
      <c r="L717" t="str">
        <f t="shared" si="23"/>
        <v>Large</v>
      </c>
      <c r="M717" t="str">
        <f>_xlfn.XLOOKUP(D717,products!$A$2:$A$49,products!$C$2:$C$49,,0)</f>
        <v>L</v>
      </c>
      <c r="N717" s="4">
        <f>_xlfn.XLOOKUP(D717,products!$A$2:$A$49,products!$D$2:$D$49,,0)</f>
        <v>1</v>
      </c>
      <c r="O717" s="6">
        <f>_xlfn.XLOOKUP(D717,products!$A$2:$A$49,products!$E$2:$E$49,,0)</f>
        <v>14.85</v>
      </c>
      <c r="P717" s="6">
        <f>O717*E717</f>
        <v>89.1</v>
      </c>
    </row>
    <row r="718" spans="1:16" x14ac:dyDescent="0.2">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_xlfn.XLOOKUP(Order_table[[#This Row],[Customer ID]],customers!$A$2:$A$1001,customers!$I$2:$I$1001,,0)</f>
        <v>No</v>
      </c>
      <c r="I718" s="2" t="str">
        <f>_xlfn.XLOOKUP(C718,customers!$A$2:$A$1001,customers!$G$2:$G$1001,,0)</f>
        <v>Ireland</v>
      </c>
      <c r="J718" s="2" t="str">
        <f t="shared" si="22"/>
        <v>Robusta</v>
      </c>
      <c r="K718" t="str">
        <f>_xlfn.XLOOKUP(D718,products!$A$2:$A$49,products!$B$2:$B$49,,0)</f>
        <v>Rob</v>
      </c>
      <c r="L718" t="str">
        <f t="shared" si="23"/>
        <v>Large</v>
      </c>
      <c r="M718" t="str">
        <f>_xlfn.XLOOKUP(D718,products!$A$2:$A$49,products!$C$2:$C$49,,0)</f>
        <v>L</v>
      </c>
      <c r="N718" s="4">
        <f>_xlfn.XLOOKUP(D718,products!$A$2:$A$49,products!$D$2:$D$49,,0)</f>
        <v>1</v>
      </c>
      <c r="O718" s="6">
        <f>_xlfn.XLOOKUP(D718,products!$A$2:$A$49,products!$E$2:$E$49,,0)</f>
        <v>11.95</v>
      </c>
      <c r="P718" s="6">
        <f>O718*E718</f>
        <v>35.849999999999994</v>
      </c>
    </row>
    <row r="719" spans="1:16" x14ac:dyDescent="0.2">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_xlfn.XLOOKUP(Order_table[[#This Row],[Customer ID]],customers!$A$2:$A$1001,customers!$I$2:$I$1001,,0)</f>
        <v>No</v>
      </c>
      <c r="I719" s="2" t="str">
        <f>_xlfn.XLOOKUP(C719,customers!$A$2:$A$1001,customers!$G$2:$G$1001,,0)</f>
        <v>United States</v>
      </c>
      <c r="J719" s="2" t="str">
        <f t="shared" si="22"/>
        <v>Arabica</v>
      </c>
      <c r="K719" t="str">
        <f>_xlfn.XLOOKUP(D719,products!$A$2:$A$49,products!$B$2:$B$49,,0)</f>
        <v>Ara</v>
      </c>
      <c r="L719" t="str">
        <f t="shared" si="23"/>
        <v>Dark</v>
      </c>
      <c r="M719" t="str">
        <f>_xlfn.XLOOKUP(D719,products!$A$2:$A$49,products!$C$2:$C$49,,0)</f>
        <v>D</v>
      </c>
      <c r="N719" s="4">
        <f>_xlfn.XLOOKUP(D719,products!$A$2:$A$49,products!$D$2:$D$49,,0)</f>
        <v>2.5</v>
      </c>
      <c r="O719" s="6">
        <f>_xlfn.XLOOKUP(D719,products!$A$2:$A$49,products!$E$2:$E$49,,0)</f>
        <v>22.884999999999998</v>
      </c>
      <c r="P719" s="6">
        <f>O719*E719</f>
        <v>68.655000000000001</v>
      </c>
    </row>
    <row r="720" spans="1:16" x14ac:dyDescent="0.2">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_xlfn.XLOOKUP(Order_table[[#This Row],[Customer ID]],customers!$A$2:$A$1001,customers!$I$2:$I$1001,,0)</f>
        <v>No</v>
      </c>
      <c r="I720" s="2" t="str">
        <f>_xlfn.XLOOKUP(C720,customers!$A$2:$A$1001,customers!$G$2:$G$1001,,0)</f>
        <v>United States</v>
      </c>
      <c r="J720" s="2" t="str">
        <f t="shared" si="22"/>
        <v>Librica</v>
      </c>
      <c r="K720" t="str">
        <f>_xlfn.XLOOKUP(D720,products!$A$2:$A$49,products!$B$2:$B$49,,0)</f>
        <v>Lib</v>
      </c>
      <c r="L720" t="str">
        <f t="shared" si="23"/>
        <v>Dark</v>
      </c>
      <c r="M720" t="str">
        <f>_xlfn.XLOOKUP(D720,products!$A$2:$A$49,products!$C$2:$C$49,,0)</f>
        <v>D</v>
      </c>
      <c r="N720" s="4">
        <f>_xlfn.XLOOKUP(D720,products!$A$2:$A$49,products!$D$2:$D$49,,0)</f>
        <v>1</v>
      </c>
      <c r="O720" s="6">
        <f>_xlfn.XLOOKUP(D720,products!$A$2:$A$49,products!$E$2:$E$49,,0)</f>
        <v>12.95</v>
      </c>
      <c r="P720" s="6">
        <f>O720*E720</f>
        <v>38.849999999999994</v>
      </c>
    </row>
    <row r="721" spans="1:16" x14ac:dyDescent="0.2">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_xlfn.XLOOKUP(Order_table[[#This Row],[Customer ID]],customers!$A$2:$A$1001,customers!$I$2:$I$1001,,0)</f>
        <v>Yes</v>
      </c>
      <c r="I721" s="2" t="str">
        <f>_xlfn.XLOOKUP(C721,customers!$A$2:$A$1001,customers!$G$2:$G$1001,,0)</f>
        <v>United States</v>
      </c>
      <c r="J721" s="2" t="str">
        <f t="shared" si="22"/>
        <v>Librica</v>
      </c>
      <c r="K721" t="str">
        <f>_xlfn.XLOOKUP(D721,products!$A$2:$A$49,products!$B$2:$B$49,,0)</f>
        <v>Lib</v>
      </c>
      <c r="L721" t="str">
        <f t="shared" si="23"/>
        <v>Large</v>
      </c>
      <c r="M721" t="str">
        <f>_xlfn.XLOOKUP(D721,products!$A$2:$A$49,products!$C$2:$C$49,,0)</f>
        <v>L</v>
      </c>
      <c r="N721" s="4">
        <f>_xlfn.XLOOKUP(D721,products!$A$2:$A$49,products!$D$2:$D$49,,0)</f>
        <v>1</v>
      </c>
      <c r="O721" s="6">
        <f>_xlfn.XLOOKUP(D721,products!$A$2:$A$49,products!$E$2:$E$49,,0)</f>
        <v>15.85</v>
      </c>
      <c r="P721" s="6">
        <f>O721*E721</f>
        <v>79.25</v>
      </c>
    </row>
    <row r="722" spans="1:16" x14ac:dyDescent="0.2">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_xlfn.XLOOKUP(Order_table[[#This Row],[Customer ID]],customers!$A$2:$A$1001,customers!$I$2:$I$1001,,0)</f>
        <v>Yes</v>
      </c>
      <c r="I722" s="2" t="str">
        <f>_xlfn.XLOOKUP(C722,customers!$A$2:$A$1001,customers!$G$2:$G$1001,,0)</f>
        <v>United States</v>
      </c>
      <c r="J722" s="2" t="str">
        <f t="shared" si="22"/>
        <v>Excelsa</v>
      </c>
      <c r="K722" t="str">
        <f>_xlfn.XLOOKUP(D722,products!$A$2:$A$49,products!$B$2:$B$49,,0)</f>
        <v>Exc</v>
      </c>
      <c r="L722" t="str">
        <f t="shared" si="23"/>
        <v>Dark</v>
      </c>
      <c r="M722" t="str">
        <f>_xlfn.XLOOKUP(D722,products!$A$2:$A$49,products!$C$2:$C$49,,0)</f>
        <v>D</v>
      </c>
      <c r="N722" s="4">
        <f>_xlfn.XLOOKUP(D722,products!$A$2:$A$49,products!$D$2:$D$49,,0)</f>
        <v>0.5</v>
      </c>
      <c r="O722" s="6">
        <f>_xlfn.XLOOKUP(D722,products!$A$2:$A$49,products!$E$2:$E$49,,0)</f>
        <v>7.29</v>
      </c>
      <c r="P722" s="6">
        <f>O722*E722</f>
        <v>36.450000000000003</v>
      </c>
    </row>
    <row r="723" spans="1:16" x14ac:dyDescent="0.2">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_xlfn.XLOOKUP(Order_table[[#This Row],[Customer ID]],customers!$A$2:$A$1001,customers!$I$2:$I$1001,,0)</f>
        <v>Yes</v>
      </c>
      <c r="I723" s="2" t="str">
        <f>_xlfn.XLOOKUP(C723,customers!$A$2:$A$1001,customers!$G$2:$G$1001,,0)</f>
        <v>United States</v>
      </c>
      <c r="J723" s="2" t="str">
        <f t="shared" si="22"/>
        <v>Robusta</v>
      </c>
      <c r="K723" t="str">
        <f>_xlfn.XLOOKUP(D723,products!$A$2:$A$49,products!$B$2:$B$49,,0)</f>
        <v>Rob</v>
      </c>
      <c r="L723" t="str">
        <f t="shared" si="23"/>
        <v>Medium</v>
      </c>
      <c r="M723" t="str">
        <f>_xlfn.XLOOKUP(D723,products!$A$2:$A$49,products!$C$2:$C$49,,0)</f>
        <v>M</v>
      </c>
      <c r="N723" s="4">
        <f>_xlfn.XLOOKUP(D723,products!$A$2:$A$49,products!$D$2:$D$49,,0)</f>
        <v>0.2</v>
      </c>
      <c r="O723" s="6">
        <f>_xlfn.XLOOKUP(D723,products!$A$2:$A$49,products!$E$2:$E$49,,0)</f>
        <v>2.9849999999999999</v>
      </c>
      <c r="P723" s="6">
        <f>O723*E723</f>
        <v>8.9550000000000001</v>
      </c>
    </row>
    <row r="724" spans="1:16" x14ac:dyDescent="0.2">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_xlfn.XLOOKUP(Order_table[[#This Row],[Customer ID]],customers!$A$2:$A$1001,customers!$I$2:$I$1001,,0)</f>
        <v>No</v>
      </c>
      <c r="I724" s="2" t="str">
        <f>_xlfn.XLOOKUP(C724,customers!$A$2:$A$1001,customers!$G$2:$G$1001,,0)</f>
        <v>United States</v>
      </c>
      <c r="J724" s="2" t="str">
        <f t="shared" si="22"/>
        <v>Excelsa</v>
      </c>
      <c r="K724" t="str">
        <f>_xlfn.XLOOKUP(D724,products!$A$2:$A$49,products!$B$2:$B$49,,0)</f>
        <v>Exc</v>
      </c>
      <c r="L724" t="str">
        <f t="shared" si="23"/>
        <v>Dark</v>
      </c>
      <c r="M724" t="str">
        <f>_xlfn.XLOOKUP(D724,products!$A$2:$A$49,products!$C$2:$C$49,,0)</f>
        <v>D</v>
      </c>
      <c r="N724" s="4">
        <f>_xlfn.XLOOKUP(D724,products!$A$2:$A$49,products!$D$2:$D$49,,0)</f>
        <v>1</v>
      </c>
      <c r="O724" s="6">
        <f>_xlfn.XLOOKUP(D724,products!$A$2:$A$49,products!$E$2:$E$49,,0)</f>
        <v>12.15</v>
      </c>
      <c r="P724" s="6">
        <f>O724*E724</f>
        <v>24.3</v>
      </c>
    </row>
    <row r="725" spans="1:16" x14ac:dyDescent="0.2">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_xlfn.XLOOKUP(Order_table[[#This Row],[Customer ID]],customers!$A$2:$A$1001,customers!$I$2:$I$1001,,0)</f>
        <v>No</v>
      </c>
      <c r="I725" s="2" t="str">
        <f>_xlfn.XLOOKUP(C725,customers!$A$2:$A$1001,customers!$G$2:$G$1001,,0)</f>
        <v>United States</v>
      </c>
      <c r="J725" s="2" t="str">
        <f t="shared" si="22"/>
        <v>Excelsa</v>
      </c>
      <c r="K725" t="str">
        <f>_xlfn.XLOOKUP(D725,products!$A$2:$A$49,products!$B$2:$B$49,,0)</f>
        <v>Exc</v>
      </c>
      <c r="L725" t="str">
        <f t="shared" si="23"/>
        <v>Medium</v>
      </c>
      <c r="M725" t="str">
        <f>_xlfn.XLOOKUP(D725,products!$A$2:$A$49,products!$C$2:$C$49,,0)</f>
        <v>M</v>
      </c>
      <c r="N725" s="4">
        <f>_xlfn.XLOOKUP(D725,products!$A$2:$A$49,products!$D$2:$D$49,,0)</f>
        <v>2.5</v>
      </c>
      <c r="O725" s="6">
        <f>_xlfn.XLOOKUP(D725,products!$A$2:$A$49,products!$E$2:$E$49,,0)</f>
        <v>31.624999999999996</v>
      </c>
      <c r="P725" s="6">
        <f>O725*E725</f>
        <v>63.249999999999993</v>
      </c>
    </row>
    <row r="726" spans="1:16" x14ac:dyDescent="0.2">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_xlfn.XLOOKUP(Order_table[[#This Row],[Customer ID]],customers!$A$2:$A$1001,customers!$I$2:$I$1001,,0)</f>
        <v>Yes</v>
      </c>
      <c r="I726" s="2" t="str">
        <f>_xlfn.XLOOKUP(C726,customers!$A$2:$A$1001,customers!$G$2:$G$1001,,0)</f>
        <v>United States</v>
      </c>
      <c r="J726" s="2" t="str">
        <f t="shared" si="22"/>
        <v>Arabica</v>
      </c>
      <c r="K726" t="str">
        <f>_xlfn.XLOOKUP(D726,products!$A$2:$A$49,products!$B$2:$B$49,,0)</f>
        <v>Ara</v>
      </c>
      <c r="L726" t="str">
        <f t="shared" si="23"/>
        <v>Medium</v>
      </c>
      <c r="M726" t="str">
        <f>_xlfn.XLOOKUP(D726,products!$A$2:$A$49,products!$C$2:$C$49,,0)</f>
        <v>M</v>
      </c>
      <c r="N726" s="4">
        <f>_xlfn.XLOOKUP(D726,products!$A$2:$A$49,products!$D$2:$D$49,,0)</f>
        <v>0.2</v>
      </c>
      <c r="O726" s="6">
        <f>_xlfn.XLOOKUP(D726,products!$A$2:$A$49,products!$E$2:$E$49,,0)</f>
        <v>3.375</v>
      </c>
      <c r="P726" s="6">
        <f>O726*E726</f>
        <v>6.75</v>
      </c>
    </row>
    <row r="727" spans="1:16" x14ac:dyDescent="0.2">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_xlfn.XLOOKUP(Order_table[[#This Row],[Customer ID]],customers!$A$2:$A$1001,customers!$I$2:$I$1001,,0)</f>
        <v>No</v>
      </c>
      <c r="I727" s="2" t="str">
        <f>_xlfn.XLOOKUP(C727,customers!$A$2:$A$1001,customers!$G$2:$G$1001,,0)</f>
        <v>United States</v>
      </c>
      <c r="J727" s="2" t="str">
        <f t="shared" si="22"/>
        <v>Arabica</v>
      </c>
      <c r="K727" t="str">
        <f>_xlfn.XLOOKUP(D727,products!$A$2:$A$49,products!$B$2:$B$49,,0)</f>
        <v>Ara</v>
      </c>
      <c r="L727" t="str">
        <f t="shared" si="23"/>
        <v>Large</v>
      </c>
      <c r="M727" t="str">
        <f>_xlfn.XLOOKUP(D727,products!$A$2:$A$49,products!$C$2:$C$49,,0)</f>
        <v>L</v>
      </c>
      <c r="N727" s="4">
        <f>_xlfn.XLOOKUP(D727,products!$A$2:$A$49,products!$D$2:$D$49,,0)</f>
        <v>0.2</v>
      </c>
      <c r="O727" s="6">
        <f>_xlfn.XLOOKUP(D727,products!$A$2:$A$49,products!$E$2:$E$49,,0)</f>
        <v>3.8849999999999998</v>
      </c>
      <c r="P727" s="6">
        <f>O727*E727</f>
        <v>23.31</v>
      </c>
    </row>
    <row r="728" spans="1:16" x14ac:dyDescent="0.2">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_xlfn.XLOOKUP(Order_table[[#This Row],[Customer ID]],customers!$A$2:$A$1001,customers!$I$2:$I$1001,,0)</f>
        <v>No</v>
      </c>
      <c r="I728" s="2" t="str">
        <f>_xlfn.XLOOKUP(C728,customers!$A$2:$A$1001,customers!$G$2:$G$1001,,0)</f>
        <v>United States</v>
      </c>
      <c r="J728" s="2" t="str">
        <f t="shared" si="22"/>
        <v>Librica</v>
      </c>
      <c r="K728" t="str">
        <f>_xlfn.XLOOKUP(D728,products!$A$2:$A$49,products!$B$2:$B$49,,0)</f>
        <v>Lib</v>
      </c>
      <c r="L728" t="str">
        <f t="shared" si="23"/>
        <v>Large</v>
      </c>
      <c r="M728" t="str">
        <f>_xlfn.XLOOKUP(D728,products!$A$2:$A$49,products!$C$2:$C$49,,0)</f>
        <v>L</v>
      </c>
      <c r="N728" s="4">
        <f>_xlfn.XLOOKUP(D728,products!$A$2:$A$49,products!$D$2:$D$49,,0)</f>
        <v>2.5</v>
      </c>
      <c r="O728" s="6">
        <f>_xlfn.XLOOKUP(D728,products!$A$2:$A$49,products!$E$2:$E$49,,0)</f>
        <v>36.454999999999998</v>
      </c>
      <c r="P728" s="6">
        <f>O728*E728</f>
        <v>145.82</v>
      </c>
    </row>
    <row r="729" spans="1:16" x14ac:dyDescent="0.2">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_xlfn.XLOOKUP(Order_table[[#This Row],[Customer ID]],customers!$A$2:$A$1001,customers!$I$2:$I$1001,,0)</f>
        <v>Yes</v>
      </c>
      <c r="I729" s="2" t="str">
        <f>_xlfn.XLOOKUP(C729,customers!$A$2:$A$1001,customers!$G$2:$G$1001,,0)</f>
        <v>Ireland</v>
      </c>
      <c r="J729" s="2" t="str">
        <f t="shared" si="22"/>
        <v>Robusta</v>
      </c>
      <c r="K729" t="str">
        <f>_xlfn.XLOOKUP(D729,products!$A$2:$A$49,products!$B$2:$B$49,,0)</f>
        <v>Rob</v>
      </c>
      <c r="L729" t="str">
        <f t="shared" si="23"/>
        <v>Medium</v>
      </c>
      <c r="M729" t="str">
        <f>_xlfn.XLOOKUP(D729,products!$A$2:$A$49,products!$C$2:$C$49,,0)</f>
        <v>M</v>
      </c>
      <c r="N729" s="4">
        <f>_xlfn.XLOOKUP(D729,products!$A$2:$A$49,products!$D$2:$D$49,,0)</f>
        <v>0.5</v>
      </c>
      <c r="O729" s="6">
        <f>_xlfn.XLOOKUP(D729,products!$A$2:$A$49,products!$E$2:$E$49,,0)</f>
        <v>5.97</v>
      </c>
      <c r="P729" s="6">
        <f>O729*E729</f>
        <v>29.849999999999998</v>
      </c>
    </row>
    <row r="730" spans="1:16" x14ac:dyDescent="0.2">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_xlfn.XLOOKUP(Order_table[[#This Row],[Customer ID]],customers!$A$2:$A$1001,customers!$I$2:$I$1001,,0)</f>
        <v>Yes</v>
      </c>
      <c r="I730" s="2" t="str">
        <f>_xlfn.XLOOKUP(C730,customers!$A$2:$A$1001,customers!$G$2:$G$1001,,0)</f>
        <v>United States</v>
      </c>
      <c r="J730" s="2" t="str">
        <f t="shared" si="22"/>
        <v>Excelsa</v>
      </c>
      <c r="K730" t="str">
        <f>_xlfn.XLOOKUP(D730,products!$A$2:$A$49,products!$B$2:$B$49,,0)</f>
        <v>Exc</v>
      </c>
      <c r="L730" t="str">
        <f t="shared" si="23"/>
        <v>Dark</v>
      </c>
      <c r="M730" t="str">
        <f>_xlfn.XLOOKUP(D730,products!$A$2:$A$49,products!$C$2:$C$49,,0)</f>
        <v>D</v>
      </c>
      <c r="N730" s="4">
        <f>_xlfn.XLOOKUP(D730,products!$A$2:$A$49,products!$D$2:$D$49,,0)</f>
        <v>0.5</v>
      </c>
      <c r="O730" s="6">
        <f>_xlfn.XLOOKUP(D730,products!$A$2:$A$49,products!$E$2:$E$49,,0)</f>
        <v>7.29</v>
      </c>
      <c r="P730" s="6">
        <f>O730*E730</f>
        <v>21.87</v>
      </c>
    </row>
    <row r="731" spans="1:16" x14ac:dyDescent="0.2">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_xlfn.XLOOKUP(Order_table[[#This Row],[Customer ID]],customers!$A$2:$A$1001,customers!$I$2:$I$1001,,0)</f>
        <v>No</v>
      </c>
      <c r="I731" s="2" t="str">
        <f>_xlfn.XLOOKUP(C731,customers!$A$2:$A$1001,customers!$G$2:$G$1001,,0)</f>
        <v>United Kingdom</v>
      </c>
      <c r="J731" s="2" t="str">
        <f t="shared" si="22"/>
        <v>Librica</v>
      </c>
      <c r="K731" t="str">
        <f>_xlfn.XLOOKUP(D731,products!$A$2:$A$49,products!$B$2:$B$49,,0)</f>
        <v>Lib</v>
      </c>
      <c r="L731" t="str">
        <f t="shared" si="23"/>
        <v>Medium</v>
      </c>
      <c r="M731" t="str">
        <f>_xlfn.XLOOKUP(D731,products!$A$2:$A$49,products!$C$2:$C$49,,0)</f>
        <v>M</v>
      </c>
      <c r="N731" s="4">
        <f>_xlfn.XLOOKUP(D731,products!$A$2:$A$49,products!$D$2:$D$49,,0)</f>
        <v>0.2</v>
      </c>
      <c r="O731" s="6">
        <f>_xlfn.XLOOKUP(D731,products!$A$2:$A$49,products!$E$2:$E$49,,0)</f>
        <v>4.3650000000000002</v>
      </c>
      <c r="P731" s="6">
        <f>O731*E731</f>
        <v>4.3650000000000002</v>
      </c>
    </row>
    <row r="732" spans="1:16" x14ac:dyDescent="0.2">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_xlfn.XLOOKUP(Order_table[[#This Row],[Customer ID]],customers!$A$2:$A$1001,customers!$I$2:$I$1001,,0)</f>
        <v>No</v>
      </c>
      <c r="I732" s="2" t="str">
        <f>_xlfn.XLOOKUP(C732,customers!$A$2:$A$1001,customers!$G$2:$G$1001,,0)</f>
        <v>United States</v>
      </c>
      <c r="J732" s="2" t="str">
        <f t="shared" si="22"/>
        <v>Librica</v>
      </c>
      <c r="K732" t="str">
        <f>_xlfn.XLOOKUP(D732,products!$A$2:$A$49,products!$B$2:$B$49,,0)</f>
        <v>Lib</v>
      </c>
      <c r="L732" t="str">
        <f t="shared" si="23"/>
        <v>Large</v>
      </c>
      <c r="M732" t="str">
        <f>_xlfn.XLOOKUP(D732,products!$A$2:$A$49,products!$C$2:$C$49,,0)</f>
        <v>L</v>
      </c>
      <c r="N732" s="4">
        <f>_xlfn.XLOOKUP(D732,products!$A$2:$A$49,products!$D$2:$D$49,,0)</f>
        <v>2.5</v>
      </c>
      <c r="O732" s="6">
        <f>_xlfn.XLOOKUP(D732,products!$A$2:$A$49,products!$E$2:$E$49,,0)</f>
        <v>36.454999999999998</v>
      </c>
      <c r="P732" s="6">
        <f>O732*E732</f>
        <v>36.454999999999998</v>
      </c>
    </row>
    <row r="733" spans="1:16" x14ac:dyDescent="0.2">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_xlfn.XLOOKUP(Order_table[[#This Row],[Customer ID]],customers!$A$2:$A$1001,customers!$I$2:$I$1001,,0)</f>
        <v>Yes</v>
      </c>
      <c r="I733" s="2" t="str">
        <f>_xlfn.XLOOKUP(C733,customers!$A$2:$A$1001,customers!$G$2:$G$1001,,0)</f>
        <v>United States</v>
      </c>
      <c r="J733" s="2" t="str">
        <f t="shared" si="22"/>
        <v>Librica</v>
      </c>
      <c r="K733" t="str">
        <f>_xlfn.XLOOKUP(D733,products!$A$2:$A$49,products!$B$2:$B$49,,0)</f>
        <v>Lib</v>
      </c>
      <c r="L733" t="str">
        <f t="shared" si="23"/>
        <v>Dark</v>
      </c>
      <c r="M733" t="str">
        <f>_xlfn.XLOOKUP(D733,products!$A$2:$A$49,products!$C$2:$C$49,,0)</f>
        <v>D</v>
      </c>
      <c r="N733" s="4">
        <f>_xlfn.XLOOKUP(D733,products!$A$2:$A$49,products!$D$2:$D$49,,0)</f>
        <v>0.2</v>
      </c>
      <c r="O733" s="6">
        <f>_xlfn.XLOOKUP(D733,products!$A$2:$A$49,products!$E$2:$E$49,,0)</f>
        <v>3.8849999999999998</v>
      </c>
      <c r="P733" s="6">
        <f>O733*E733</f>
        <v>15.54</v>
      </c>
    </row>
    <row r="734" spans="1:16" x14ac:dyDescent="0.2">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_xlfn.XLOOKUP(Order_table[[#This Row],[Customer ID]],customers!$A$2:$A$1001,customers!$I$2:$I$1001,,0)</f>
        <v>No</v>
      </c>
      <c r="I734" s="2" t="str">
        <f>_xlfn.XLOOKUP(C734,customers!$A$2:$A$1001,customers!$G$2:$G$1001,,0)</f>
        <v>United States</v>
      </c>
      <c r="J734" s="2" t="str">
        <f t="shared" si="22"/>
        <v>Excelsa</v>
      </c>
      <c r="K734" t="str">
        <f>_xlfn.XLOOKUP(D734,products!$A$2:$A$49,products!$B$2:$B$49,,0)</f>
        <v>Exc</v>
      </c>
      <c r="L734" t="str">
        <f t="shared" si="23"/>
        <v>Large</v>
      </c>
      <c r="M734" t="str">
        <f>_xlfn.XLOOKUP(D734,products!$A$2:$A$49,products!$C$2:$C$49,,0)</f>
        <v>L</v>
      </c>
      <c r="N734" s="4">
        <f>_xlfn.XLOOKUP(D734,products!$A$2:$A$49,products!$D$2:$D$49,,0)</f>
        <v>0.2</v>
      </c>
      <c r="O734" s="6">
        <f>_xlfn.XLOOKUP(D734,products!$A$2:$A$49,products!$E$2:$E$49,,0)</f>
        <v>4.4550000000000001</v>
      </c>
      <c r="P734" s="6">
        <f>O734*E734</f>
        <v>8.91</v>
      </c>
    </row>
    <row r="735" spans="1:16" x14ac:dyDescent="0.2">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_xlfn.XLOOKUP(Order_table[[#This Row],[Customer ID]],customers!$A$2:$A$1001,customers!$I$2:$I$1001,,0)</f>
        <v>Yes</v>
      </c>
      <c r="I735" s="2" t="str">
        <f>_xlfn.XLOOKUP(C735,customers!$A$2:$A$1001,customers!$G$2:$G$1001,,0)</f>
        <v>United States</v>
      </c>
      <c r="J735" s="2" t="str">
        <f t="shared" si="22"/>
        <v>Librica</v>
      </c>
      <c r="K735" t="str">
        <f>_xlfn.XLOOKUP(D735,products!$A$2:$A$49,products!$B$2:$B$49,,0)</f>
        <v>Lib</v>
      </c>
      <c r="L735" t="str">
        <f t="shared" si="23"/>
        <v>Medium</v>
      </c>
      <c r="M735" t="str">
        <f>_xlfn.XLOOKUP(D735,products!$A$2:$A$49,products!$C$2:$C$49,,0)</f>
        <v>M</v>
      </c>
      <c r="N735" s="4">
        <f>_xlfn.XLOOKUP(D735,products!$A$2:$A$49,products!$D$2:$D$49,,0)</f>
        <v>2.5</v>
      </c>
      <c r="O735" s="6">
        <f>_xlfn.XLOOKUP(D735,products!$A$2:$A$49,products!$E$2:$E$49,,0)</f>
        <v>33.464999999999996</v>
      </c>
      <c r="P735" s="6">
        <f>O735*E735</f>
        <v>100.39499999999998</v>
      </c>
    </row>
    <row r="736" spans="1:16" x14ac:dyDescent="0.2">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_xlfn.XLOOKUP(Order_table[[#This Row],[Customer ID]],customers!$A$2:$A$1001,customers!$I$2:$I$1001,,0)</f>
        <v>No</v>
      </c>
      <c r="I736" s="2" t="str">
        <f>_xlfn.XLOOKUP(C736,customers!$A$2:$A$1001,customers!$G$2:$G$1001,,0)</f>
        <v>United States</v>
      </c>
      <c r="J736" s="2" t="str">
        <f t="shared" si="22"/>
        <v>Robusta</v>
      </c>
      <c r="K736" t="str">
        <f>_xlfn.XLOOKUP(D736,products!$A$2:$A$49,products!$B$2:$B$49,,0)</f>
        <v>Rob</v>
      </c>
      <c r="L736" t="str">
        <f t="shared" si="23"/>
        <v>Dark</v>
      </c>
      <c r="M736" t="str">
        <f>_xlfn.XLOOKUP(D736,products!$A$2:$A$49,products!$C$2:$C$49,,0)</f>
        <v>D</v>
      </c>
      <c r="N736" s="4">
        <f>_xlfn.XLOOKUP(D736,products!$A$2:$A$49,products!$D$2:$D$49,,0)</f>
        <v>0.2</v>
      </c>
      <c r="O736" s="6">
        <f>_xlfn.XLOOKUP(D736,products!$A$2:$A$49,products!$E$2:$E$49,,0)</f>
        <v>2.6849999999999996</v>
      </c>
      <c r="P736" s="6">
        <f>O736*E736</f>
        <v>13.424999999999997</v>
      </c>
    </row>
    <row r="737" spans="1:16" x14ac:dyDescent="0.2">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_xlfn.XLOOKUP(Order_table[[#This Row],[Customer ID]],customers!$A$2:$A$1001,customers!$I$2:$I$1001,,0)</f>
        <v>No</v>
      </c>
      <c r="I737" s="2" t="str">
        <f>_xlfn.XLOOKUP(C737,customers!$A$2:$A$1001,customers!$G$2:$G$1001,,0)</f>
        <v>United States</v>
      </c>
      <c r="J737" s="2" t="str">
        <f t="shared" si="22"/>
        <v>Excelsa</v>
      </c>
      <c r="K737" t="str">
        <f>_xlfn.XLOOKUP(D737,products!$A$2:$A$49,products!$B$2:$B$49,,0)</f>
        <v>Exc</v>
      </c>
      <c r="L737" t="str">
        <f t="shared" si="23"/>
        <v>Dark</v>
      </c>
      <c r="M737" t="str">
        <f>_xlfn.XLOOKUP(D737,products!$A$2:$A$49,products!$C$2:$C$49,,0)</f>
        <v>D</v>
      </c>
      <c r="N737" s="4">
        <f>_xlfn.XLOOKUP(D737,products!$A$2:$A$49,products!$D$2:$D$49,,0)</f>
        <v>0.2</v>
      </c>
      <c r="O737" s="6">
        <f>_xlfn.XLOOKUP(D737,products!$A$2:$A$49,products!$E$2:$E$49,,0)</f>
        <v>3.645</v>
      </c>
      <c r="P737" s="6">
        <f>O737*E737</f>
        <v>21.87</v>
      </c>
    </row>
    <row r="738" spans="1:16" x14ac:dyDescent="0.2">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_xlfn.XLOOKUP(Order_table[[#This Row],[Customer ID]],customers!$A$2:$A$1001,customers!$I$2:$I$1001,,0)</f>
        <v>Yes</v>
      </c>
      <c r="I738" s="2" t="str">
        <f>_xlfn.XLOOKUP(C738,customers!$A$2:$A$1001,customers!$G$2:$G$1001,,0)</f>
        <v>Ireland</v>
      </c>
      <c r="J738" s="2" t="str">
        <f t="shared" si="22"/>
        <v>Librica</v>
      </c>
      <c r="K738" t="str">
        <f>_xlfn.XLOOKUP(D738,products!$A$2:$A$49,products!$B$2:$B$49,,0)</f>
        <v>Lib</v>
      </c>
      <c r="L738" t="str">
        <f t="shared" si="23"/>
        <v>Dark</v>
      </c>
      <c r="M738" t="str">
        <f>_xlfn.XLOOKUP(D738,products!$A$2:$A$49,products!$C$2:$C$49,,0)</f>
        <v>D</v>
      </c>
      <c r="N738" s="4">
        <f>_xlfn.XLOOKUP(D738,products!$A$2:$A$49,products!$D$2:$D$49,,0)</f>
        <v>1</v>
      </c>
      <c r="O738" s="6">
        <f>_xlfn.XLOOKUP(D738,products!$A$2:$A$49,products!$E$2:$E$49,,0)</f>
        <v>12.95</v>
      </c>
      <c r="P738" s="6">
        <f>O738*E738</f>
        <v>25.9</v>
      </c>
    </row>
    <row r="739" spans="1:16" x14ac:dyDescent="0.2">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_xlfn.XLOOKUP(Order_table[[#This Row],[Customer ID]],customers!$A$2:$A$1001,customers!$I$2:$I$1001,,0)</f>
        <v>No</v>
      </c>
      <c r="I739" s="2" t="str">
        <f>_xlfn.XLOOKUP(C739,customers!$A$2:$A$1001,customers!$G$2:$G$1001,,0)</f>
        <v>United States</v>
      </c>
      <c r="J739" s="2" t="str">
        <f t="shared" si="22"/>
        <v>Arabica</v>
      </c>
      <c r="K739" t="str">
        <f>_xlfn.XLOOKUP(D739,products!$A$2:$A$49,products!$B$2:$B$49,,0)</f>
        <v>Ara</v>
      </c>
      <c r="L739" t="str">
        <f t="shared" si="23"/>
        <v>Medium</v>
      </c>
      <c r="M739" t="str">
        <f>_xlfn.XLOOKUP(D739,products!$A$2:$A$49,products!$C$2:$C$49,,0)</f>
        <v>M</v>
      </c>
      <c r="N739" s="4">
        <f>_xlfn.XLOOKUP(D739,products!$A$2:$A$49,products!$D$2:$D$49,,0)</f>
        <v>1</v>
      </c>
      <c r="O739" s="6">
        <f>_xlfn.XLOOKUP(D739,products!$A$2:$A$49,products!$E$2:$E$49,,0)</f>
        <v>11.25</v>
      </c>
      <c r="P739" s="6">
        <f>O739*E739</f>
        <v>56.25</v>
      </c>
    </row>
    <row r="740" spans="1:16" x14ac:dyDescent="0.2">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_xlfn.XLOOKUP(Order_table[[#This Row],[Customer ID]],customers!$A$2:$A$1001,customers!$I$2:$I$1001,,0)</f>
        <v>No</v>
      </c>
      <c r="I740" s="2" t="str">
        <f>_xlfn.XLOOKUP(C740,customers!$A$2:$A$1001,customers!$G$2:$G$1001,,0)</f>
        <v>United Kingdom</v>
      </c>
      <c r="J740" s="2" t="str">
        <f t="shared" si="22"/>
        <v>Robusta</v>
      </c>
      <c r="K740" t="str">
        <f>_xlfn.XLOOKUP(D740,products!$A$2:$A$49,products!$B$2:$B$49,,0)</f>
        <v>Rob</v>
      </c>
      <c r="L740" t="str">
        <f t="shared" si="23"/>
        <v>Large</v>
      </c>
      <c r="M740" t="str">
        <f>_xlfn.XLOOKUP(D740,products!$A$2:$A$49,products!$C$2:$C$49,,0)</f>
        <v>L</v>
      </c>
      <c r="N740" s="4">
        <f>_xlfn.XLOOKUP(D740,products!$A$2:$A$49,products!$D$2:$D$49,,0)</f>
        <v>0.2</v>
      </c>
      <c r="O740" s="6">
        <f>_xlfn.XLOOKUP(D740,products!$A$2:$A$49,products!$E$2:$E$49,,0)</f>
        <v>3.5849999999999995</v>
      </c>
      <c r="P740" s="6">
        <f>O740*E740</f>
        <v>10.754999999999999</v>
      </c>
    </row>
    <row r="741" spans="1:16" x14ac:dyDescent="0.2">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_xlfn.XLOOKUP(Order_table[[#This Row],[Customer ID]],customers!$A$2:$A$1001,customers!$I$2:$I$1001,,0)</f>
        <v>No</v>
      </c>
      <c r="I741" s="2" t="str">
        <f>_xlfn.XLOOKUP(C741,customers!$A$2:$A$1001,customers!$G$2:$G$1001,,0)</f>
        <v>Ireland</v>
      </c>
      <c r="J741" s="2" t="str">
        <f t="shared" si="22"/>
        <v>Excelsa</v>
      </c>
      <c r="K741" t="str">
        <f>_xlfn.XLOOKUP(D741,products!$A$2:$A$49,products!$B$2:$B$49,,0)</f>
        <v>Exc</v>
      </c>
      <c r="L741" t="str">
        <f t="shared" si="23"/>
        <v>Dark</v>
      </c>
      <c r="M741" t="str">
        <f>_xlfn.XLOOKUP(D741,products!$A$2:$A$49,products!$C$2:$C$49,,0)</f>
        <v>D</v>
      </c>
      <c r="N741" s="4">
        <f>_xlfn.XLOOKUP(D741,products!$A$2:$A$49,products!$D$2:$D$49,,0)</f>
        <v>0.2</v>
      </c>
      <c r="O741" s="6">
        <f>_xlfn.XLOOKUP(D741,products!$A$2:$A$49,products!$E$2:$E$49,,0)</f>
        <v>3.645</v>
      </c>
      <c r="P741" s="6">
        <f>O741*E741</f>
        <v>18.225000000000001</v>
      </c>
    </row>
    <row r="742" spans="1:16" x14ac:dyDescent="0.2">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_xlfn.XLOOKUP(Order_table[[#This Row],[Customer ID]],customers!$A$2:$A$1001,customers!$I$2:$I$1001,,0)</f>
        <v>No</v>
      </c>
      <c r="I742" s="2" t="str">
        <f>_xlfn.XLOOKUP(C742,customers!$A$2:$A$1001,customers!$G$2:$G$1001,,0)</f>
        <v>Ireland</v>
      </c>
      <c r="J742" s="2" t="str">
        <f t="shared" si="22"/>
        <v>Robusta</v>
      </c>
      <c r="K742" t="str">
        <f>_xlfn.XLOOKUP(D742,products!$A$2:$A$49,products!$B$2:$B$49,,0)</f>
        <v>Rob</v>
      </c>
      <c r="L742" t="str">
        <f t="shared" si="23"/>
        <v>Large</v>
      </c>
      <c r="M742" t="str">
        <f>_xlfn.XLOOKUP(D742,products!$A$2:$A$49,products!$C$2:$C$49,,0)</f>
        <v>L</v>
      </c>
      <c r="N742" s="4">
        <f>_xlfn.XLOOKUP(D742,products!$A$2:$A$49,products!$D$2:$D$49,,0)</f>
        <v>0.5</v>
      </c>
      <c r="O742" s="6">
        <f>_xlfn.XLOOKUP(D742,products!$A$2:$A$49,products!$E$2:$E$49,,0)</f>
        <v>7.169999999999999</v>
      </c>
      <c r="P742" s="6">
        <f>O742*E742</f>
        <v>28.679999999999996</v>
      </c>
    </row>
    <row r="743" spans="1:16" x14ac:dyDescent="0.2">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_xlfn.XLOOKUP(Order_table[[#This Row],[Customer ID]],customers!$A$2:$A$1001,customers!$I$2:$I$1001,,0)</f>
        <v>No</v>
      </c>
      <c r="I743" s="2" t="str">
        <f>_xlfn.XLOOKUP(C743,customers!$A$2:$A$1001,customers!$G$2:$G$1001,,0)</f>
        <v>United States</v>
      </c>
      <c r="J743" s="2" t="str">
        <f t="shared" si="22"/>
        <v>Librica</v>
      </c>
      <c r="K743" t="str">
        <f>_xlfn.XLOOKUP(D743,products!$A$2:$A$49,products!$B$2:$B$49,,0)</f>
        <v>Lib</v>
      </c>
      <c r="L743" t="str">
        <f t="shared" si="23"/>
        <v>Medium</v>
      </c>
      <c r="M743" t="str">
        <f>_xlfn.XLOOKUP(D743,products!$A$2:$A$49,products!$C$2:$C$49,,0)</f>
        <v>M</v>
      </c>
      <c r="N743" s="4">
        <f>_xlfn.XLOOKUP(D743,products!$A$2:$A$49,products!$D$2:$D$49,,0)</f>
        <v>0.2</v>
      </c>
      <c r="O743" s="6">
        <f>_xlfn.XLOOKUP(D743,products!$A$2:$A$49,products!$E$2:$E$49,,0)</f>
        <v>4.3650000000000002</v>
      </c>
      <c r="P743" s="6">
        <f>O743*E743</f>
        <v>8.73</v>
      </c>
    </row>
    <row r="744" spans="1:16" x14ac:dyDescent="0.2">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_xlfn.XLOOKUP(Order_table[[#This Row],[Customer ID]],customers!$A$2:$A$1001,customers!$I$2:$I$1001,,0)</f>
        <v>No</v>
      </c>
      <c r="I744" s="2" t="str">
        <f>_xlfn.XLOOKUP(C744,customers!$A$2:$A$1001,customers!$G$2:$G$1001,,0)</f>
        <v>United States</v>
      </c>
      <c r="J744" s="2" t="str">
        <f t="shared" si="22"/>
        <v>Librica</v>
      </c>
      <c r="K744" t="str">
        <f>_xlfn.XLOOKUP(D744,products!$A$2:$A$49,products!$B$2:$B$49,,0)</f>
        <v>Lib</v>
      </c>
      <c r="L744" t="str">
        <f t="shared" si="23"/>
        <v>Medium</v>
      </c>
      <c r="M744" t="str">
        <f>_xlfn.XLOOKUP(D744,products!$A$2:$A$49,products!$C$2:$C$49,,0)</f>
        <v>M</v>
      </c>
      <c r="N744" s="4">
        <f>_xlfn.XLOOKUP(D744,products!$A$2:$A$49,products!$D$2:$D$49,,0)</f>
        <v>1</v>
      </c>
      <c r="O744" s="6">
        <f>_xlfn.XLOOKUP(D744,products!$A$2:$A$49,products!$E$2:$E$49,,0)</f>
        <v>14.55</v>
      </c>
      <c r="P744" s="6">
        <f>O744*E744</f>
        <v>58.2</v>
      </c>
    </row>
    <row r="745" spans="1:16" x14ac:dyDescent="0.2">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_xlfn.XLOOKUP(Order_table[[#This Row],[Customer ID]],customers!$A$2:$A$1001,customers!$I$2:$I$1001,,0)</f>
        <v>No</v>
      </c>
      <c r="I745" s="2" t="str">
        <f>_xlfn.XLOOKUP(C745,customers!$A$2:$A$1001,customers!$G$2:$G$1001,,0)</f>
        <v>United States</v>
      </c>
      <c r="J745" s="2" t="str">
        <f t="shared" si="22"/>
        <v>Arabica</v>
      </c>
      <c r="K745" t="str">
        <f>_xlfn.XLOOKUP(D745,products!$A$2:$A$49,products!$B$2:$B$49,,0)</f>
        <v>Ara</v>
      </c>
      <c r="L745" t="str">
        <f t="shared" si="23"/>
        <v>Dark</v>
      </c>
      <c r="M745" t="str">
        <f>_xlfn.XLOOKUP(D745,products!$A$2:$A$49,products!$C$2:$C$49,,0)</f>
        <v>D</v>
      </c>
      <c r="N745" s="4">
        <f>_xlfn.XLOOKUP(D745,products!$A$2:$A$49,products!$D$2:$D$49,,0)</f>
        <v>0.5</v>
      </c>
      <c r="O745" s="6">
        <f>_xlfn.XLOOKUP(D745,products!$A$2:$A$49,products!$E$2:$E$49,,0)</f>
        <v>5.97</v>
      </c>
      <c r="P745" s="6">
        <f>O745*E745</f>
        <v>17.91</v>
      </c>
    </row>
    <row r="746" spans="1:16" x14ac:dyDescent="0.2">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_xlfn.XLOOKUP(Order_table[[#This Row],[Customer ID]],customers!$A$2:$A$1001,customers!$I$2:$I$1001,,0)</f>
        <v>Yes</v>
      </c>
      <c r="I746" s="2" t="str">
        <f>_xlfn.XLOOKUP(C746,customers!$A$2:$A$1001,customers!$G$2:$G$1001,,0)</f>
        <v>United States</v>
      </c>
      <c r="J746" s="2" t="str">
        <f t="shared" si="22"/>
        <v>Robusta</v>
      </c>
      <c r="K746" t="str">
        <f>_xlfn.XLOOKUP(D746,products!$A$2:$A$49,products!$B$2:$B$49,,0)</f>
        <v>Rob</v>
      </c>
      <c r="L746" t="str">
        <f t="shared" si="23"/>
        <v>Medium</v>
      </c>
      <c r="M746" t="str">
        <f>_xlfn.XLOOKUP(D746,products!$A$2:$A$49,products!$C$2:$C$49,,0)</f>
        <v>M</v>
      </c>
      <c r="N746" s="4">
        <f>_xlfn.XLOOKUP(D746,products!$A$2:$A$49,products!$D$2:$D$49,,0)</f>
        <v>0.2</v>
      </c>
      <c r="O746" s="6">
        <f>_xlfn.XLOOKUP(D746,products!$A$2:$A$49,products!$E$2:$E$49,,0)</f>
        <v>2.9849999999999999</v>
      </c>
      <c r="P746" s="6">
        <f>O746*E746</f>
        <v>17.91</v>
      </c>
    </row>
    <row r="747" spans="1:16" x14ac:dyDescent="0.2">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_xlfn.XLOOKUP(Order_table[[#This Row],[Customer ID]],customers!$A$2:$A$1001,customers!$I$2:$I$1001,,0)</f>
        <v>No</v>
      </c>
      <c r="I747" s="2" t="str">
        <f>_xlfn.XLOOKUP(C747,customers!$A$2:$A$1001,customers!$G$2:$G$1001,,0)</f>
        <v>Ireland</v>
      </c>
      <c r="J747" s="2" t="str">
        <f t="shared" si="22"/>
        <v>Excelsa</v>
      </c>
      <c r="K747" t="str">
        <f>_xlfn.XLOOKUP(D747,products!$A$2:$A$49,products!$B$2:$B$49,,0)</f>
        <v>Exc</v>
      </c>
      <c r="L747" t="str">
        <f t="shared" si="23"/>
        <v>Dark</v>
      </c>
      <c r="M747" t="str">
        <f>_xlfn.XLOOKUP(D747,products!$A$2:$A$49,products!$C$2:$C$49,,0)</f>
        <v>D</v>
      </c>
      <c r="N747" s="4">
        <f>_xlfn.XLOOKUP(D747,products!$A$2:$A$49,products!$D$2:$D$49,,0)</f>
        <v>0.5</v>
      </c>
      <c r="O747" s="6">
        <f>_xlfn.XLOOKUP(D747,products!$A$2:$A$49,products!$E$2:$E$49,,0)</f>
        <v>7.29</v>
      </c>
      <c r="P747" s="6">
        <f>O747*E747</f>
        <v>14.58</v>
      </c>
    </row>
    <row r="748" spans="1:16" x14ac:dyDescent="0.2">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_xlfn.XLOOKUP(Order_table[[#This Row],[Customer ID]],customers!$A$2:$A$1001,customers!$I$2:$I$1001,,0)</f>
        <v>No</v>
      </c>
      <c r="I748" s="2" t="str">
        <f>_xlfn.XLOOKUP(C748,customers!$A$2:$A$1001,customers!$G$2:$G$1001,,0)</f>
        <v>Ireland</v>
      </c>
      <c r="J748" s="2" t="str">
        <f t="shared" si="22"/>
        <v>Arabica</v>
      </c>
      <c r="K748" t="str">
        <f>_xlfn.XLOOKUP(D748,products!$A$2:$A$49,products!$B$2:$B$49,,0)</f>
        <v>Ara</v>
      </c>
      <c r="L748" t="str">
        <f t="shared" si="23"/>
        <v>Medium</v>
      </c>
      <c r="M748" t="str">
        <f>_xlfn.XLOOKUP(D748,products!$A$2:$A$49,products!$C$2:$C$49,,0)</f>
        <v>M</v>
      </c>
      <c r="N748" s="4">
        <f>_xlfn.XLOOKUP(D748,products!$A$2:$A$49,products!$D$2:$D$49,,0)</f>
        <v>1</v>
      </c>
      <c r="O748" s="6">
        <f>_xlfn.XLOOKUP(D748,products!$A$2:$A$49,products!$E$2:$E$49,,0)</f>
        <v>11.25</v>
      </c>
      <c r="P748" s="6">
        <f>O748*E748</f>
        <v>33.75</v>
      </c>
    </row>
    <row r="749" spans="1:16" x14ac:dyDescent="0.2">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_xlfn.XLOOKUP(Order_table[[#This Row],[Customer ID]],customers!$A$2:$A$1001,customers!$I$2:$I$1001,,0)</f>
        <v>Yes</v>
      </c>
      <c r="I749" s="2" t="str">
        <f>_xlfn.XLOOKUP(C749,customers!$A$2:$A$1001,customers!$G$2:$G$1001,,0)</f>
        <v>Ireland</v>
      </c>
      <c r="J749" s="2" t="str">
        <f t="shared" si="22"/>
        <v>Librica</v>
      </c>
      <c r="K749" t="str">
        <f>_xlfn.XLOOKUP(D749,products!$A$2:$A$49,products!$B$2:$B$49,,0)</f>
        <v>Lib</v>
      </c>
      <c r="L749" t="str">
        <f t="shared" si="23"/>
        <v>Medium</v>
      </c>
      <c r="M749" t="str">
        <f>_xlfn.XLOOKUP(D749,products!$A$2:$A$49,products!$C$2:$C$49,,0)</f>
        <v>M</v>
      </c>
      <c r="N749" s="4">
        <f>_xlfn.XLOOKUP(D749,products!$A$2:$A$49,products!$D$2:$D$49,,0)</f>
        <v>0.5</v>
      </c>
      <c r="O749" s="6">
        <f>_xlfn.XLOOKUP(D749,products!$A$2:$A$49,products!$E$2:$E$49,,0)</f>
        <v>8.73</v>
      </c>
      <c r="P749" s="6">
        <f>O749*E749</f>
        <v>34.92</v>
      </c>
    </row>
    <row r="750" spans="1:16" x14ac:dyDescent="0.2">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_xlfn.XLOOKUP(Order_table[[#This Row],[Customer ID]],customers!$A$2:$A$1001,customers!$I$2:$I$1001,,0)</f>
        <v>No</v>
      </c>
      <c r="I750" s="2" t="str">
        <f>_xlfn.XLOOKUP(C750,customers!$A$2:$A$1001,customers!$G$2:$G$1001,,0)</f>
        <v>United States</v>
      </c>
      <c r="J750" s="2" t="str">
        <f t="shared" si="22"/>
        <v>Excelsa</v>
      </c>
      <c r="K750" t="str">
        <f>_xlfn.XLOOKUP(D750,products!$A$2:$A$49,products!$B$2:$B$49,,0)</f>
        <v>Exc</v>
      </c>
      <c r="L750" t="str">
        <f t="shared" si="23"/>
        <v>Dark</v>
      </c>
      <c r="M750" t="str">
        <f>_xlfn.XLOOKUP(D750,products!$A$2:$A$49,products!$C$2:$C$49,,0)</f>
        <v>D</v>
      </c>
      <c r="N750" s="4">
        <f>_xlfn.XLOOKUP(D750,products!$A$2:$A$49,products!$D$2:$D$49,,0)</f>
        <v>0.5</v>
      </c>
      <c r="O750" s="6">
        <f>_xlfn.XLOOKUP(D750,products!$A$2:$A$49,products!$E$2:$E$49,,0)</f>
        <v>7.29</v>
      </c>
      <c r="P750" s="6">
        <f>O750*E750</f>
        <v>14.58</v>
      </c>
    </row>
    <row r="751" spans="1:16" x14ac:dyDescent="0.2">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_xlfn.XLOOKUP(Order_table[[#This Row],[Customer ID]],customers!$A$2:$A$1001,customers!$I$2:$I$1001,,0)</f>
        <v>Yes</v>
      </c>
      <c r="I751" s="2" t="str">
        <f>_xlfn.XLOOKUP(C751,customers!$A$2:$A$1001,customers!$G$2:$G$1001,,0)</f>
        <v>Ireland</v>
      </c>
      <c r="J751" s="2" t="str">
        <f t="shared" si="22"/>
        <v>Robusta</v>
      </c>
      <c r="K751" t="str">
        <f>_xlfn.XLOOKUP(D751,products!$A$2:$A$49,products!$B$2:$B$49,,0)</f>
        <v>Rob</v>
      </c>
      <c r="L751" t="str">
        <f t="shared" si="23"/>
        <v>Dark</v>
      </c>
      <c r="M751" t="str">
        <f>_xlfn.XLOOKUP(D751,products!$A$2:$A$49,products!$C$2:$C$49,,0)</f>
        <v>D</v>
      </c>
      <c r="N751" s="4">
        <f>_xlfn.XLOOKUP(D751,products!$A$2:$A$49,products!$D$2:$D$49,,0)</f>
        <v>0.2</v>
      </c>
      <c r="O751" s="6">
        <f>_xlfn.XLOOKUP(D751,products!$A$2:$A$49,products!$E$2:$E$49,,0)</f>
        <v>2.6849999999999996</v>
      </c>
      <c r="P751" s="6">
        <f>O751*E751</f>
        <v>5.3699999999999992</v>
      </c>
    </row>
    <row r="752" spans="1:16" x14ac:dyDescent="0.2">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_xlfn.XLOOKUP(Order_table[[#This Row],[Customer ID]],customers!$A$2:$A$1001,customers!$I$2:$I$1001,,0)</f>
        <v>Yes</v>
      </c>
      <c r="I752" s="2" t="str">
        <f>_xlfn.XLOOKUP(C752,customers!$A$2:$A$1001,customers!$G$2:$G$1001,,0)</f>
        <v>United States</v>
      </c>
      <c r="J752" s="2" t="str">
        <f t="shared" si="22"/>
        <v>Robusta</v>
      </c>
      <c r="K752" t="str">
        <f>_xlfn.XLOOKUP(D752,products!$A$2:$A$49,products!$B$2:$B$49,,0)</f>
        <v>Rob</v>
      </c>
      <c r="L752" t="str">
        <f t="shared" si="23"/>
        <v>Medium</v>
      </c>
      <c r="M752" t="str">
        <f>_xlfn.XLOOKUP(D752,products!$A$2:$A$49,products!$C$2:$C$49,,0)</f>
        <v>M</v>
      </c>
      <c r="N752" s="4">
        <f>_xlfn.XLOOKUP(D752,products!$A$2:$A$49,products!$D$2:$D$49,,0)</f>
        <v>0.5</v>
      </c>
      <c r="O752" s="6">
        <f>_xlfn.XLOOKUP(D752,products!$A$2:$A$49,products!$E$2:$E$49,,0)</f>
        <v>5.97</v>
      </c>
      <c r="P752" s="6">
        <f>O752*E752</f>
        <v>5.97</v>
      </c>
    </row>
    <row r="753" spans="1:16" x14ac:dyDescent="0.2">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_xlfn.XLOOKUP(Order_table[[#This Row],[Customer ID]],customers!$A$2:$A$1001,customers!$I$2:$I$1001,,0)</f>
        <v>No</v>
      </c>
      <c r="I753" s="2" t="str">
        <f>_xlfn.XLOOKUP(C753,customers!$A$2:$A$1001,customers!$G$2:$G$1001,,0)</f>
        <v>United States</v>
      </c>
      <c r="J753" s="2" t="str">
        <f t="shared" si="22"/>
        <v>Librica</v>
      </c>
      <c r="K753" t="str">
        <f>_xlfn.XLOOKUP(D753,products!$A$2:$A$49,products!$B$2:$B$49,,0)</f>
        <v>Lib</v>
      </c>
      <c r="L753" t="str">
        <f t="shared" si="23"/>
        <v>Large</v>
      </c>
      <c r="M753" t="str">
        <f>_xlfn.XLOOKUP(D753,products!$A$2:$A$49,products!$C$2:$C$49,,0)</f>
        <v>L</v>
      </c>
      <c r="N753" s="4">
        <f>_xlfn.XLOOKUP(D753,products!$A$2:$A$49,products!$D$2:$D$49,,0)</f>
        <v>0.5</v>
      </c>
      <c r="O753" s="6">
        <f>_xlfn.XLOOKUP(D753,products!$A$2:$A$49,products!$E$2:$E$49,,0)</f>
        <v>9.51</v>
      </c>
      <c r="P753" s="6">
        <f>O753*E753</f>
        <v>19.02</v>
      </c>
    </row>
    <row r="754" spans="1:16" x14ac:dyDescent="0.2">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_xlfn.XLOOKUP(Order_table[[#This Row],[Customer ID]],customers!$A$2:$A$1001,customers!$I$2:$I$1001,,0)</f>
        <v>Yes</v>
      </c>
      <c r="I754" s="2" t="str">
        <f>_xlfn.XLOOKUP(C754,customers!$A$2:$A$1001,customers!$G$2:$G$1001,,0)</f>
        <v>United States</v>
      </c>
      <c r="J754" s="2" t="str">
        <f t="shared" si="22"/>
        <v>Excelsa</v>
      </c>
      <c r="K754" t="str">
        <f>_xlfn.XLOOKUP(D754,products!$A$2:$A$49,products!$B$2:$B$49,,0)</f>
        <v>Exc</v>
      </c>
      <c r="L754" t="str">
        <f t="shared" si="23"/>
        <v>Medium</v>
      </c>
      <c r="M754" t="str">
        <f>_xlfn.XLOOKUP(D754,products!$A$2:$A$49,products!$C$2:$C$49,,0)</f>
        <v>M</v>
      </c>
      <c r="N754" s="4">
        <f>_xlfn.XLOOKUP(D754,products!$A$2:$A$49,products!$D$2:$D$49,,0)</f>
        <v>1</v>
      </c>
      <c r="O754" s="6">
        <f>_xlfn.XLOOKUP(D754,products!$A$2:$A$49,products!$E$2:$E$49,,0)</f>
        <v>13.75</v>
      </c>
      <c r="P754" s="6">
        <f>O754*E754</f>
        <v>27.5</v>
      </c>
    </row>
    <row r="755" spans="1:16" x14ac:dyDescent="0.2">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_xlfn.XLOOKUP(Order_table[[#This Row],[Customer ID]],customers!$A$2:$A$1001,customers!$I$2:$I$1001,,0)</f>
        <v>No</v>
      </c>
      <c r="I755" s="2" t="str">
        <f>_xlfn.XLOOKUP(C755,customers!$A$2:$A$1001,customers!$G$2:$G$1001,,0)</f>
        <v>United States</v>
      </c>
      <c r="J755" s="2" t="str">
        <f t="shared" si="22"/>
        <v>Arabica</v>
      </c>
      <c r="K755" t="str">
        <f>_xlfn.XLOOKUP(D755,products!$A$2:$A$49,products!$B$2:$B$49,,0)</f>
        <v>Ara</v>
      </c>
      <c r="L755" t="str">
        <f t="shared" si="23"/>
        <v>Dark</v>
      </c>
      <c r="M755" t="str">
        <f>_xlfn.XLOOKUP(D755,products!$A$2:$A$49,products!$C$2:$C$49,,0)</f>
        <v>D</v>
      </c>
      <c r="N755" s="4">
        <f>_xlfn.XLOOKUP(D755,products!$A$2:$A$49,products!$D$2:$D$49,,0)</f>
        <v>0.5</v>
      </c>
      <c r="O755" s="6">
        <f>_xlfn.XLOOKUP(D755,products!$A$2:$A$49,products!$E$2:$E$49,,0)</f>
        <v>5.97</v>
      </c>
      <c r="P755" s="6">
        <f>O755*E755</f>
        <v>29.849999999999998</v>
      </c>
    </row>
    <row r="756" spans="1:16" x14ac:dyDescent="0.2">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_xlfn.XLOOKUP(Order_table[[#This Row],[Customer ID]],customers!$A$2:$A$1001,customers!$I$2:$I$1001,,0)</f>
        <v>No</v>
      </c>
      <c r="I756" s="2" t="str">
        <f>_xlfn.XLOOKUP(C756,customers!$A$2:$A$1001,customers!$G$2:$G$1001,,0)</f>
        <v>Ireland</v>
      </c>
      <c r="J756" s="2" t="str">
        <f t="shared" si="22"/>
        <v>Arabica</v>
      </c>
      <c r="K756" t="str">
        <f>_xlfn.XLOOKUP(D756,products!$A$2:$A$49,products!$B$2:$B$49,,0)</f>
        <v>Ara</v>
      </c>
      <c r="L756" t="str">
        <f t="shared" si="23"/>
        <v>Dark</v>
      </c>
      <c r="M756" t="str">
        <f>_xlfn.XLOOKUP(D756,products!$A$2:$A$49,products!$C$2:$C$49,,0)</f>
        <v>D</v>
      </c>
      <c r="N756" s="4">
        <f>_xlfn.XLOOKUP(D756,products!$A$2:$A$49,products!$D$2:$D$49,,0)</f>
        <v>0.2</v>
      </c>
      <c r="O756" s="6">
        <f>_xlfn.XLOOKUP(D756,products!$A$2:$A$49,products!$E$2:$E$49,,0)</f>
        <v>2.9849999999999999</v>
      </c>
      <c r="P756" s="6">
        <f>O756*E756</f>
        <v>17.91</v>
      </c>
    </row>
    <row r="757" spans="1:16" x14ac:dyDescent="0.2">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_xlfn.XLOOKUP(Order_table[[#This Row],[Customer ID]],customers!$A$2:$A$1001,customers!$I$2:$I$1001,,0)</f>
        <v>No</v>
      </c>
      <c r="I757" s="2" t="str">
        <f>_xlfn.XLOOKUP(C757,customers!$A$2:$A$1001,customers!$G$2:$G$1001,,0)</f>
        <v>United States</v>
      </c>
      <c r="J757" s="2" t="str">
        <f t="shared" si="22"/>
        <v>Librica</v>
      </c>
      <c r="K757" t="str">
        <f>_xlfn.XLOOKUP(D757,products!$A$2:$A$49,products!$B$2:$B$49,,0)</f>
        <v>Lib</v>
      </c>
      <c r="L757" t="str">
        <f t="shared" si="23"/>
        <v>Large</v>
      </c>
      <c r="M757" t="str">
        <f>_xlfn.XLOOKUP(D757,products!$A$2:$A$49,products!$C$2:$C$49,,0)</f>
        <v>L</v>
      </c>
      <c r="N757" s="4">
        <f>_xlfn.XLOOKUP(D757,products!$A$2:$A$49,products!$D$2:$D$49,,0)</f>
        <v>0.2</v>
      </c>
      <c r="O757" s="6">
        <f>_xlfn.XLOOKUP(D757,products!$A$2:$A$49,products!$E$2:$E$49,,0)</f>
        <v>4.7549999999999999</v>
      </c>
      <c r="P757" s="6">
        <f>O757*E757</f>
        <v>28.53</v>
      </c>
    </row>
    <row r="758" spans="1:16" x14ac:dyDescent="0.2">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_xlfn.XLOOKUP(Order_table[[#This Row],[Customer ID]],customers!$A$2:$A$1001,customers!$I$2:$I$1001,,0)</f>
        <v>Yes</v>
      </c>
      <c r="I758" s="2" t="str">
        <f>_xlfn.XLOOKUP(C758,customers!$A$2:$A$1001,customers!$G$2:$G$1001,,0)</f>
        <v>United States</v>
      </c>
      <c r="J758" s="2" t="str">
        <f t="shared" si="22"/>
        <v>Robusta</v>
      </c>
      <c r="K758" t="str">
        <f>_xlfn.XLOOKUP(D758,products!$A$2:$A$49,products!$B$2:$B$49,,0)</f>
        <v>Rob</v>
      </c>
      <c r="L758" t="str">
        <f t="shared" si="23"/>
        <v>Dark</v>
      </c>
      <c r="M758" t="str">
        <f>_xlfn.XLOOKUP(D758,products!$A$2:$A$49,products!$C$2:$C$49,,0)</f>
        <v>D</v>
      </c>
      <c r="N758" s="4">
        <f>_xlfn.XLOOKUP(D758,products!$A$2:$A$49,products!$D$2:$D$49,,0)</f>
        <v>1</v>
      </c>
      <c r="O758" s="6">
        <f>_xlfn.XLOOKUP(D758,products!$A$2:$A$49,products!$E$2:$E$49,,0)</f>
        <v>8.9499999999999993</v>
      </c>
      <c r="P758" s="6">
        <f>O758*E758</f>
        <v>35.799999999999997</v>
      </c>
    </row>
    <row r="759" spans="1:16" x14ac:dyDescent="0.2">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_xlfn.XLOOKUP(Order_table[[#This Row],[Customer ID]],customers!$A$2:$A$1001,customers!$I$2:$I$1001,,0)</f>
        <v>Yes</v>
      </c>
      <c r="I759" s="2" t="str">
        <f>_xlfn.XLOOKUP(C759,customers!$A$2:$A$1001,customers!$G$2:$G$1001,,0)</f>
        <v>United States</v>
      </c>
      <c r="J759" s="2" t="str">
        <f t="shared" si="22"/>
        <v>Arabica</v>
      </c>
      <c r="K759" t="str">
        <f>_xlfn.XLOOKUP(D759,products!$A$2:$A$49,products!$B$2:$B$49,,0)</f>
        <v>Ara</v>
      </c>
      <c r="L759" t="str">
        <f t="shared" si="23"/>
        <v>Dark</v>
      </c>
      <c r="M759" t="str">
        <f>_xlfn.XLOOKUP(D759,products!$A$2:$A$49,products!$C$2:$C$49,,0)</f>
        <v>D</v>
      </c>
      <c r="N759" s="4">
        <f>_xlfn.XLOOKUP(D759,products!$A$2:$A$49,products!$D$2:$D$49,,0)</f>
        <v>0.5</v>
      </c>
      <c r="O759" s="6">
        <f>_xlfn.XLOOKUP(D759,products!$A$2:$A$49,products!$E$2:$E$49,,0)</f>
        <v>5.97</v>
      </c>
      <c r="P759" s="6">
        <f>O759*E759</f>
        <v>17.91</v>
      </c>
    </row>
    <row r="760" spans="1:16" x14ac:dyDescent="0.2">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_xlfn.XLOOKUP(Order_table[[#This Row],[Customer ID]],customers!$A$2:$A$1001,customers!$I$2:$I$1001,,0)</f>
        <v>No</v>
      </c>
      <c r="I760" s="2" t="str">
        <f>_xlfn.XLOOKUP(C760,customers!$A$2:$A$1001,customers!$G$2:$G$1001,,0)</f>
        <v>United States</v>
      </c>
      <c r="J760" s="2" t="str">
        <f t="shared" si="22"/>
        <v>Robusta</v>
      </c>
      <c r="K760" t="str">
        <f>_xlfn.XLOOKUP(D760,products!$A$2:$A$49,products!$B$2:$B$49,,0)</f>
        <v>Rob</v>
      </c>
      <c r="L760" t="str">
        <f t="shared" si="23"/>
        <v>Dark</v>
      </c>
      <c r="M760" t="str">
        <f>_xlfn.XLOOKUP(D760,products!$A$2:$A$49,products!$C$2:$C$49,,0)</f>
        <v>D</v>
      </c>
      <c r="N760" s="4">
        <f>_xlfn.XLOOKUP(D760,products!$A$2:$A$49,products!$D$2:$D$49,,0)</f>
        <v>1</v>
      </c>
      <c r="O760" s="6">
        <f>_xlfn.XLOOKUP(D760,products!$A$2:$A$49,products!$E$2:$E$49,,0)</f>
        <v>8.9499999999999993</v>
      </c>
      <c r="P760" s="6">
        <f>O760*E760</f>
        <v>8.9499999999999993</v>
      </c>
    </row>
    <row r="761" spans="1:16" x14ac:dyDescent="0.2">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_xlfn.XLOOKUP(Order_table[[#This Row],[Customer ID]],customers!$A$2:$A$1001,customers!$I$2:$I$1001,,0)</f>
        <v>Yes</v>
      </c>
      <c r="I761" s="2" t="str">
        <f>_xlfn.XLOOKUP(C761,customers!$A$2:$A$1001,customers!$G$2:$G$1001,,0)</f>
        <v>United States</v>
      </c>
      <c r="J761" s="2" t="str">
        <f t="shared" si="22"/>
        <v>Librica</v>
      </c>
      <c r="K761" t="str">
        <f>_xlfn.XLOOKUP(D761,products!$A$2:$A$49,products!$B$2:$B$49,,0)</f>
        <v>Lib</v>
      </c>
      <c r="L761" t="str">
        <f t="shared" si="23"/>
        <v>Dark</v>
      </c>
      <c r="M761" t="str">
        <f>_xlfn.XLOOKUP(D761,products!$A$2:$A$49,products!$C$2:$C$49,,0)</f>
        <v>D</v>
      </c>
      <c r="N761" s="4">
        <f>_xlfn.XLOOKUP(D761,products!$A$2:$A$49,products!$D$2:$D$49,,0)</f>
        <v>2.5</v>
      </c>
      <c r="O761" s="6">
        <f>_xlfn.XLOOKUP(D761,products!$A$2:$A$49,products!$E$2:$E$49,,0)</f>
        <v>29.784999999999997</v>
      </c>
      <c r="P761" s="6">
        <f>O761*E761</f>
        <v>29.784999999999997</v>
      </c>
    </row>
    <row r="762" spans="1:16" x14ac:dyDescent="0.2">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_xlfn.XLOOKUP(Order_table[[#This Row],[Customer ID]],customers!$A$2:$A$1001,customers!$I$2:$I$1001,,0)</f>
        <v>No</v>
      </c>
      <c r="I762" s="2" t="str">
        <f>_xlfn.XLOOKUP(C762,customers!$A$2:$A$1001,customers!$G$2:$G$1001,,0)</f>
        <v>United States</v>
      </c>
      <c r="J762" s="2" t="str">
        <f t="shared" si="22"/>
        <v>Excelsa</v>
      </c>
      <c r="K762" t="str">
        <f>_xlfn.XLOOKUP(D762,products!$A$2:$A$49,products!$B$2:$B$49,,0)</f>
        <v>Exc</v>
      </c>
      <c r="L762" t="str">
        <f t="shared" si="23"/>
        <v>Large</v>
      </c>
      <c r="M762" t="str">
        <f>_xlfn.XLOOKUP(D762,products!$A$2:$A$49,products!$C$2:$C$49,,0)</f>
        <v>L</v>
      </c>
      <c r="N762" s="4">
        <f>_xlfn.XLOOKUP(D762,products!$A$2:$A$49,products!$D$2:$D$49,,0)</f>
        <v>0.5</v>
      </c>
      <c r="O762" s="6">
        <f>_xlfn.XLOOKUP(D762,products!$A$2:$A$49,products!$E$2:$E$49,,0)</f>
        <v>8.91</v>
      </c>
      <c r="P762" s="6">
        <f>O762*E762</f>
        <v>44.55</v>
      </c>
    </row>
    <row r="763" spans="1:16" x14ac:dyDescent="0.2">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_xlfn.XLOOKUP(Order_table[[#This Row],[Customer ID]],customers!$A$2:$A$1001,customers!$I$2:$I$1001,,0)</f>
        <v>Yes</v>
      </c>
      <c r="I763" s="2" t="str">
        <f>_xlfn.XLOOKUP(C763,customers!$A$2:$A$1001,customers!$G$2:$G$1001,,0)</f>
        <v>United States</v>
      </c>
      <c r="J763" s="2" t="str">
        <f t="shared" si="22"/>
        <v>Excelsa</v>
      </c>
      <c r="K763" t="str">
        <f>_xlfn.XLOOKUP(D763,products!$A$2:$A$49,products!$B$2:$B$49,,0)</f>
        <v>Exc</v>
      </c>
      <c r="L763" t="str">
        <f t="shared" si="23"/>
        <v>Large</v>
      </c>
      <c r="M763" t="str">
        <f>_xlfn.XLOOKUP(D763,products!$A$2:$A$49,products!$C$2:$C$49,,0)</f>
        <v>L</v>
      </c>
      <c r="N763" s="4">
        <f>_xlfn.XLOOKUP(D763,products!$A$2:$A$49,products!$D$2:$D$49,,0)</f>
        <v>1</v>
      </c>
      <c r="O763" s="6">
        <f>_xlfn.XLOOKUP(D763,products!$A$2:$A$49,products!$E$2:$E$49,,0)</f>
        <v>14.85</v>
      </c>
      <c r="P763" s="6">
        <f>O763*E763</f>
        <v>89.1</v>
      </c>
    </row>
    <row r="764" spans="1:16" x14ac:dyDescent="0.2">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_xlfn.XLOOKUP(Order_table[[#This Row],[Customer ID]],customers!$A$2:$A$1001,customers!$I$2:$I$1001,,0)</f>
        <v>No</v>
      </c>
      <c r="I764" s="2" t="str">
        <f>_xlfn.XLOOKUP(C764,customers!$A$2:$A$1001,customers!$G$2:$G$1001,,0)</f>
        <v>United Kingdom</v>
      </c>
      <c r="J764" s="2" t="str">
        <f t="shared" si="22"/>
        <v>Librica</v>
      </c>
      <c r="K764" t="str">
        <f>_xlfn.XLOOKUP(D764,products!$A$2:$A$49,products!$B$2:$B$49,,0)</f>
        <v>Lib</v>
      </c>
      <c r="L764" t="str">
        <f t="shared" si="23"/>
        <v>Medium</v>
      </c>
      <c r="M764" t="str">
        <f>_xlfn.XLOOKUP(D764,products!$A$2:$A$49,products!$C$2:$C$49,,0)</f>
        <v>M</v>
      </c>
      <c r="N764" s="4">
        <f>_xlfn.XLOOKUP(D764,products!$A$2:$A$49,products!$D$2:$D$49,,0)</f>
        <v>0.5</v>
      </c>
      <c r="O764" s="6">
        <f>_xlfn.XLOOKUP(D764,products!$A$2:$A$49,products!$E$2:$E$49,,0)</f>
        <v>8.73</v>
      </c>
      <c r="P764" s="6">
        <f>O764*E764</f>
        <v>43.650000000000006</v>
      </c>
    </row>
    <row r="765" spans="1:16" x14ac:dyDescent="0.2">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_xlfn.XLOOKUP(Order_table[[#This Row],[Customer ID]],customers!$A$2:$A$1001,customers!$I$2:$I$1001,,0)</f>
        <v>No</v>
      </c>
      <c r="I765" s="2" t="str">
        <f>_xlfn.XLOOKUP(C765,customers!$A$2:$A$1001,customers!$G$2:$G$1001,,0)</f>
        <v>United States</v>
      </c>
      <c r="J765" s="2" t="str">
        <f t="shared" si="22"/>
        <v>Arabica</v>
      </c>
      <c r="K765" t="str">
        <f>_xlfn.XLOOKUP(D765,products!$A$2:$A$49,products!$B$2:$B$49,,0)</f>
        <v>Ara</v>
      </c>
      <c r="L765" t="str">
        <f t="shared" si="23"/>
        <v>Large</v>
      </c>
      <c r="M765" t="str">
        <f>_xlfn.XLOOKUP(D765,products!$A$2:$A$49,products!$C$2:$C$49,,0)</f>
        <v>L</v>
      </c>
      <c r="N765" s="4">
        <f>_xlfn.XLOOKUP(D765,products!$A$2:$A$49,products!$D$2:$D$49,,0)</f>
        <v>0.5</v>
      </c>
      <c r="O765" s="6">
        <f>_xlfn.XLOOKUP(D765,products!$A$2:$A$49,products!$E$2:$E$49,,0)</f>
        <v>7.77</v>
      </c>
      <c r="P765" s="6">
        <f>O765*E765</f>
        <v>23.31</v>
      </c>
    </row>
    <row r="766" spans="1:16" x14ac:dyDescent="0.2">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_xlfn.XLOOKUP(Order_table[[#This Row],[Customer ID]],customers!$A$2:$A$1001,customers!$I$2:$I$1001,,0)</f>
        <v>Yes</v>
      </c>
      <c r="I766" s="2" t="str">
        <f>_xlfn.XLOOKUP(C766,customers!$A$2:$A$1001,customers!$G$2:$G$1001,,0)</f>
        <v>United States</v>
      </c>
      <c r="J766" s="2" t="str">
        <f t="shared" si="22"/>
        <v>Arabica</v>
      </c>
      <c r="K766" t="str">
        <f>_xlfn.XLOOKUP(D766,products!$A$2:$A$49,products!$B$2:$B$49,,0)</f>
        <v>Ara</v>
      </c>
      <c r="L766" t="str">
        <f t="shared" si="23"/>
        <v>Large</v>
      </c>
      <c r="M766" t="str">
        <f>_xlfn.XLOOKUP(D766,products!$A$2:$A$49,products!$C$2:$C$49,,0)</f>
        <v>L</v>
      </c>
      <c r="N766" s="4">
        <f>_xlfn.XLOOKUP(D766,products!$A$2:$A$49,products!$D$2:$D$49,,0)</f>
        <v>2.5</v>
      </c>
      <c r="O766" s="6">
        <f>_xlfn.XLOOKUP(D766,products!$A$2:$A$49,products!$E$2:$E$49,,0)</f>
        <v>29.784999999999997</v>
      </c>
      <c r="P766" s="6">
        <f>O766*E766</f>
        <v>178.70999999999998</v>
      </c>
    </row>
    <row r="767" spans="1:16" x14ac:dyDescent="0.2">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_xlfn.XLOOKUP(Order_table[[#This Row],[Customer ID]],customers!$A$2:$A$1001,customers!$I$2:$I$1001,,0)</f>
        <v>Yes</v>
      </c>
      <c r="I767" s="2" t="str">
        <f>_xlfn.XLOOKUP(C767,customers!$A$2:$A$1001,customers!$G$2:$G$1001,,0)</f>
        <v>United States</v>
      </c>
      <c r="J767" s="2" t="str">
        <f t="shared" si="22"/>
        <v>Robusta</v>
      </c>
      <c r="K767" t="str">
        <f>_xlfn.XLOOKUP(D767,products!$A$2:$A$49,products!$B$2:$B$49,,0)</f>
        <v>Rob</v>
      </c>
      <c r="L767" t="str">
        <f t="shared" si="23"/>
        <v>Medium</v>
      </c>
      <c r="M767" t="str">
        <f>_xlfn.XLOOKUP(D767,products!$A$2:$A$49,products!$C$2:$C$49,,0)</f>
        <v>M</v>
      </c>
      <c r="N767" s="4">
        <f>_xlfn.XLOOKUP(D767,products!$A$2:$A$49,products!$D$2:$D$49,,0)</f>
        <v>1</v>
      </c>
      <c r="O767" s="6">
        <f>_xlfn.XLOOKUP(D767,products!$A$2:$A$49,products!$E$2:$E$49,,0)</f>
        <v>9.9499999999999993</v>
      </c>
      <c r="P767" s="6">
        <f>O767*E767</f>
        <v>59.699999999999996</v>
      </c>
    </row>
    <row r="768" spans="1:16" x14ac:dyDescent="0.2">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_xlfn.XLOOKUP(Order_table[[#This Row],[Customer ID]],customers!$A$2:$A$1001,customers!$I$2:$I$1001,,0)</f>
        <v>Yes</v>
      </c>
      <c r="I768" s="2" t="str">
        <f>_xlfn.XLOOKUP(C768,customers!$A$2:$A$1001,customers!$G$2:$G$1001,,0)</f>
        <v>United States</v>
      </c>
      <c r="J768" s="2" t="str">
        <f t="shared" si="22"/>
        <v>Arabica</v>
      </c>
      <c r="K768" t="str">
        <f>_xlfn.XLOOKUP(D768,products!$A$2:$A$49,products!$B$2:$B$49,,0)</f>
        <v>Ara</v>
      </c>
      <c r="L768" t="str">
        <f t="shared" si="23"/>
        <v>Large</v>
      </c>
      <c r="M768" t="str">
        <f>_xlfn.XLOOKUP(D768,products!$A$2:$A$49,products!$C$2:$C$49,,0)</f>
        <v>L</v>
      </c>
      <c r="N768" s="4">
        <f>_xlfn.XLOOKUP(D768,products!$A$2:$A$49,products!$D$2:$D$49,,0)</f>
        <v>0.5</v>
      </c>
      <c r="O768" s="6">
        <f>_xlfn.XLOOKUP(D768,products!$A$2:$A$49,products!$E$2:$E$49,,0)</f>
        <v>7.77</v>
      </c>
      <c r="P768" s="6">
        <f>O768*E768</f>
        <v>15.54</v>
      </c>
    </row>
    <row r="769" spans="1:16" x14ac:dyDescent="0.2">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_xlfn.XLOOKUP(Order_table[[#This Row],[Customer ID]],customers!$A$2:$A$1001,customers!$I$2:$I$1001,,0)</f>
        <v>No</v>
      </c>
      <c r="I769" s="2" t="str">
        <f>_xlfn.XLOOKUP(C769,customers!$A$2:$A$1001,customers!$G$2:$G$1001,,0)</f>
        <v>United States</v>
      </c>
      <c r="J769" s="2" t="str">
        <f t="shared" si="22"/>
        <v>Arabica</v>
      </c>
      <c r="K769" t="str">
        <f>_xlfn.XLOOKUP(D769,products!$A$2:$A$49,products!$B$2:$B$49,,0)</f>
        <v>Ara</v>
      </c>
      <c r="L769" t="str">
        <f t="shared" si="23"/>
        <v>Large</v>
      </c>
      <c r="M769" t="str">
        <f>_xlfn.XLOOKUP(D769,products!$A$2:$A$49,products!$C$2:$C$49,,0)</f>
        <v>L</v>
      </c>
      <c r="N769" s="4">
        <f>_xlfn.XLOOKUP(D769,products!$A$2:$A$49,products!$D$2:$D$49,,0)</f>
        <v>2.5</v>
      </c>
      <c r="O769" s="6">
        <f>_xlfn.XLOOKUP(D769,products!$A$2:$A$49,products!$E$2:$E$49,,0)</f>
        <v>29.784999999999997</v>
      </c>
      <c r="P769" s="6">
        <f>O769*E769</f>
        <v>89.35499999999999</v>
      </c>
    </row>
    <row r="770" spans="1:16" x14ac:dyDescent="0.2">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_xlfn.XLOOKUP(Order_table[[#This Row],[Customer ID]],customers!$A$2:$A$1001,customers!$I$2:$I$1001,,0)</f>
        <v>No</v>
      </c>
      <c r="I770" s="2" t="str">
        <f>_xlfn.XLOOKUP(C770,customers!$A$2:$A$1001,customers!$G$2:$G$1001,,0)</f>
        <v>United States</v>
      </c>
      <c r="J770" s="2" t="str">
        <f t="shared" si="22"/>
        <v>Robusta</v>
      </c>
      <c r="K770" t="str">
        <f>_xlfn.XLOOKUP(D770,products!$A$2:$A$49,products!$B$2:$B$49,,0)</f>
        <v>Rob</v>
      </c>
      <c r="L770" t="str">
        <f t="shared" si="23"/>
        <v>Large</v>
      </c>
      <c r="M770" t="str">
        <f>_xlfn.XLOOKUP(D770,products!$A$2:$A$49,products!$C$2:$C$49,,0)</f>
        <v>L</v>
      </c>
      <c r="N770" s="4">
        <f>_xlfn.XLOOKUP(D770,products!$A$2:$A$49,products!$D$2:$D$49,,0)</f>
        <v>1</v>
      </c>
      <c r="O770" s="6">
        <f>_xlfn.XLOOKUP(D770,products!$A$2:$A$49,products!$E$2:$E$49,,0)</f>
        <v>11.95</v>
      </c>
      <c r="P770" s="6">
        <f>O770*E770</f>
        <v>23.9</v>
      </c>
    </row>
    <row r="771" spans="1:16" x14ac:dyDescent="0.2">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_xlfn.XLOOKUP(Order_table[[#This Row],[Customer ID]],customers!$A$2:$A$1001,customers!$I$2:$I$1001,,0)</f>
        <v>No</v>
      </c>
      <c r="I771" s="2" t="str">
        <f>_xlfn.XLOOKUP(C771,customers!$A$2:$A$1001,customers!$G$2:$G$1001,,0)</f>
        <v>United Kingdom</v>
      </c>
      <c r="J771" s="2" t="str">
        <f t="shared" ref="J771:J834" si="24">IF(K771="Rob","Robusta",IF(K771="Lib","Librica",IF(K771="Exc","Excelsa",IF(K771="Ara","Arabica",""))))</f>
        <v>Robusta</v>
      </c>
      <c r="K771" t="str">
        <f>_xlfn.XLOOKUP(D771,products!$A$2:$A$49,products!$B$2:$B$49,,0)</f>
        <v>Rob</v>
      </c>
      <c r="L771" t="str">
        <f t="shared" ref="L771:L834" si="25">IF(M771="M","Medium",IF(M771="L","Large",IF(M771="D","Dark","")))</f>
        <v>Medium</v>
      </c>
      <c r="M771" t="str">
        <f>_xlfn.XLOOKUP(D771,products!$A$2:$A$49,products!$C$2:$C$49,,0)</f>
        <v>M</v>
      </c>
      <c r="N771" s="4">
        <f>_xlfn.XLOOKUP(D771,products!$A$2:$A$49,products!$D$2:$D$49,,0)</f>
        <v>2.5</v>
      </c>
      <c r="O771" s="6">
        <f>_xlfn.XLOOKUP(D771,products!$A$2:$A$49,products!$E$2:$E$49,,0)</f>
        <v>22.884999999999998</v>
      </c>
      <c r="P771" s="6">
        <f>O771*E771</f>
        <v>137.31</v>
      </c>
    </row>
    <row r="772" spans="1:16" x14ac:dyDescent="0.2">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_xlfn.XLOOKUP(Order_table[[#This Row],[Customer ID]],customers!$A$2:$A$1001,customers!$I$2:$I$1001,,0)</f>
        <v>No</v>
      </c>
      <c r="I772" s="2" t="str">
        <f>_xlfn.XLOOKUP(C772,customers!$A$2:$A$1001,customers!$G$2:$G$1001,,0)</f>
        <v>United States</v>
      </c>
      <c r="J772" s="2" t="str">
        <f t="shared" si="24"/>
        <v>Arabica</v>
      </c>
      <c r="K772" t="str">
        <f>_xlfn.XLOOKUP(D772,products!$A$2:$A$49,products!$B$2:$B$49,,0)</f>
        <v>Ara</v>
      </c>
      <c r="L772" t="str">
        <f t="shared" si="25"/>
        <v>Dark</v>
      </c>
      <c r="M772" t="str">
        <f>_xlfn.XLOOKUP(D772,products!$A$2:$A$49,products!$C$2:$C$49,,0)</f>
        <v>D</v>
      </c>
      <c r="N772" s="4">
        <f>_xlfn.XLOOKUP(D772,products!$A$2:$A$49,products!$D$2:$D$49,,0)</f>
        <v>1</v>
      </c>
      <c r="O772" s="6">
        <f>_xlfn.XLOOKUP(D772,products!$A$2:$A$49,products!$E$2:$E$49,,0)</f>
        <v>9.9499999999999993</v>
      </c>
      <c r="P772" s="6">
        <f>O772*E772</f>
        <v>9.9499999999999993</v>
      </c>
    </row>
    <row r="773" spans="1:16" x14ac:dyDescent="0.2">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_xlfn.XLOOKUP(Order_table[[#This Row],[Customer ID]],customers!$A$2:$A$1001,customers!$I$2:$I$1001,,0)</f>
        <v>No</v>
      </c>
      <c r="I773" s="2" t="str">
        <f>_xlfn.XLOOKUP(C773,customers!$A$2:$A$1001,customers!$G$2:$G$1001,,0)</f>
        <v>United States</v>
      </c>
      <c r="J773" s="2" t="str">
        <f t="shared" si="24"/>
        <v>Robusta</v>
      </c>
      <c r="K773" t="str">
        <f>_xlfn.XLOOKUP(D773,products!$A$2:$A$49,products!$B$2:$B$49,,0)</f>
        <v>Rob</v>
      </c>
      <c r="L773" t="str">
        <f t="shared" si="25"/>
        <v>Large</v>
      </c>
      <c r="M773" t="str">
        <f>_xlfn.XLOOKUP(D773,products!$A$2:$A$49,products!$C$2:$C$49,,0)</f>
        <v>L</v>
      </c>
      <c r="N773" s="4">
        <f>_xlfn.XLOOKUP(D773,products!$A$2:$A$49,products!$D$2:$D$49,,0)</f>
        <v>0.5</v>
      </c>
      <c r="O773" s="6">
        <f>_xlfn.XLOOKUP(D773,products!$A$2:$A$49,products!$E$2:$E$49,,0)</f>
        <v>7.169999999999999</v>
      </c>
      <c r="P773" s="6">
        <f>O773*E773</f>
        <v>21.509999999999998</v>
      </c>
    </row>
    <row r="774" spans="1:16" x14ac:dyDescent="0.2">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_xlfn.XLOOKUP(Order_table[[#This Row],[Customer ID]],customers!$A$2:$A$1001,customers!$I$2:$I$1001,,0)</f>
        <v>No</v>
      </c>
      <c r="I774" s="2" t="str">
        <f>_xlfn.XLOOKUP(C774,customers!$A$2:$A$1001,customers!$G$2:$G$1001,,0)</f>
        <v>United States</v>
      </c>
      <c r="J774" s="2" t="str">
        <f t="shared" si="24"/>
        <v>Excelsa</v>
      </c>
      <c r="K774" t="str">
        <f>_xlfn.XLOOKUP(D774,products!$A$2:$A$49,products!$B$2:$B$49,,0)</f>
        <v>Exc</v>
      </c>
      <c r="L774" t="str">
        <f t="shared" si="25"/>
        <v>Medium</v>
      </c>
      <c r="M774" t="str">
        <f>_xlfn.XLOOKUP(D774,products!$A$2:$A$49,products!$C$2:$C$49,,0)</f>
        <v>M</v>
      </c>
      <c r="N774" s="4">
        <f>_xlfn.XLOOKUP(D774,products!$A$2:$A$49,products!$D$2:$D$49,,0)</f>
        <v>1</v>
      </c>
      <c r="O774" s="6">
        <f>_xlfn.XLOOKUP(D774,products!$A$2:$A$49,products!$E$2:$E$49,,0)</f>
        <v>13.75</v>
      </c>
      <c r="P774" s="6">
        <f>O774*E774</f>
        <v>82.5</v>
      </c>
    </row>
    <row r="775" spans="1:16" x14ac:dyDescent="0.2">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_xlfn.XLOOKUP(Order_table[[#This Row],[Customer ID]],customers!$A$2:$A$1001,customers!$I$2:$I$1001,,0)</f>
        <v>No</v>
      </c>
      <c r="I775" s="2" t="str">
        <f>_xlfn.XLOOKUP(C775,customers!$A$2:$A$1001,customers!$G$2:$G$1001,,0)</f>
        <v>Ireland</v>
      </c>
      <c r="J775" s="2" t="str">
        <f t="shared" si="24"/>
        <v>Librica</v>
      </c>
      <c r="K775" t="str">
        <f>_xlfn.XLOOKUP(D775,products!$A$2:$A$49,products!$B$2:$B$49,,0)</f>
        <v>Lib</v>
      </c>
      <c r="L775" t="str">
        <f t="shared" si="25"/>
        <v>Medium</v>
      </c>
      <c r="M775" t="str">
        <f>_xlfn.XLOOKUP(D775,products!$A$2:$A$49,products!$C$2:$C$49,,0)</f>
        <v>M</v>
      </c>
      <c r="N775" s="4">
        <f>_xlfn.XLOOKUP(D775,products!$A$2:$A$49,products!$D$2:$D$49,,0)</f>
        <v>0.2</v>
      </c>
      <c r="O775" s="6">
        <f>_xlfn.XLOOKUP(D775,products!$A$2:$A$49,products!$E$2:$E$49,,0)</f>
        <v>4.3650000000000002</v>
      </c>
      <c r="P775" s="6">
        <f>O775*E775</f>
        <v>8.73</v>
      </c>
    </row>
    <row r="776" spans="1:16" x14ac:dyDescent="0.2">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_xlfn.XLOOKUP(Order_table[[#This Row],[Customer ID]],customers!$A$2:$A$1001,customers!$I$2:$I$1001,,0)</f>
        <v>Yes</v>
      </c>
      <c r="I776" s="2" t="str">
        <f>_xlfn.XLOOKUP(C776,customers!$A$2:$A$1001,customers!$G$2:$G$1001,,0)</f>
        <v>United States</v>
      </c>
      <c r="J776" s="2" t="str">
        <f t="shared" si="24"/>
        <v>Robusta</v>
      </c>
      <c r="K776" t="str">
        <f>_xlfn.XLOOKUP(D776,products!$A$2:$A$49,products!$B$2:$B$49,,0)</f>
        <v>Rob</v>
      </c>
      <c r="L776" t="str">
        <f t="shared" si="25"/>
        <v>Medium</v>
      </c>
      <c r="M776" t="str">
        <f>_xlfn.XLOOKUP(D776,products!$A$2:$A$49,products!$C$2:$C$49,,0)</f>
        <v>M</v>
      </c>
      <c r="N776" s="4">
        <f>_xlfn.XLOOKUP(D776,products!$A$2:$A$49,products!$D$2:$D$49,,0)</f>
        <v>1</v>
      </c>
      <c r="O776" s="6">
        <f>_xlfn.XLOOKUP(D776,products!$A$2:$A$49,products!$E$2:$E$49,,0)</f>
        <v>9.9499999999999993</v>
      </c>
      <c r="P776" s="6">
        <f>O776*E776</f>
        <v>19.899999999999999</v>
      </c>
    </row>
    <row r="777" spans="1:16" x14ac:dyDescent="0.2">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_xlfn.XLOOKUP(Order_table[[#This Row],[Customer ID]],customers!$A$2:$A$1001,customers!$I$2:$I$1001,,0)</f>
        <v>Yes</v>
      </c>
      <c r="I777" s="2" t="str">
        <f>_xlfn.XLOOKUP(C777,customers!$A$2:$A$1001,customers!$G$2:$G$1001,,0)</f>
        <v>United States</v>
      </c>
      <c r="J777" s="2" t="str">
        <f t="shared" si="24"/>
        <v>Excelsa</v>
      </c>
      <c r="K777" t="str">
        <f>_xlfn.XLOOKUP(D777,products!$A$2:$A$49,products!$B$2:$B$49,,0)</f>
        <v>Exc</v>
      </c>
      <c r="L777" t="str">
        <f t="shared" si="25"/>
        <v>Large</v>
      </c>
      <c r="M777" t="str">
        <f>_xlfn.XLOOKUP(D777,products!$A$2:$A$49,products!$C$2:$C$49,,0)</f>
        <v>L</v>
      </c>
      <c r="N777" s="4">
        <f>_xlfn.XLOOKUP(D777,products!$A$2:$A$49,products!$D$2:$D$49,,0)</f>
        <v>0.5</v>
      </c>
      <c r="O777" s="6">
        <f>_xlfn.XLOOKUP(D777,products!$A$2:$A$49,products!$E$2:$E$49,,0)</f>
        <v>8.91</v>
      </c>
      <c r="P777" s="6">
        <f>O777*E777</f>
        <v>17.82</v>
      </c>
    </row>
    <row r="778" spans="1:16" x14ac:dyDescent="0.2">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_xlfn.XLOOKUP(Order_table[[#This Row],[Customer ID]],customers!$A$2:$A$1001,customers!$I$2:$I$1001,,0)</f>
        <v>No</v>
      </c>
      <c r="I778" s="2" t="str">
        <f>_xlfn.XLOOKUP(C778,customers!$A$2:$A$1001,customers!$G$2:$G$1001,,0)</f>
        <v>United States</v>
      </c>
      <c r="J778" s="2" t="str">
        <f t="shared" si="24"/>
        <v>Arabica</v>
      </c>
      <c r="K778" t="str">
        <f>_xlfn.XLOOKUP(D778,products!$A$2:$A$49,products!$B$2:$B$49,,0)</f>
        <v>Ara</v>
      </c>
      <c r="L778" t="str">
        <f t="shared" si="25"/>
        <v>Medium</v>
      </c>
      <c r="M778" t="str">
        <f>_xlfn.XLOOKUP(D778,products!$A$2:$A$49,products!$C$2:$C$49,,0)</f>
        <v>M</v>
      </c>
      <c r="N778" s="4">
        <f>_xlfn.XLOOKUP(D778,products!$A$2:$A$49,products!$D$2:$D$49,,0)</f>
        <v>0.5</v>
      </c>
      <c r="O778" s="6">
        <f>_xlfn.XLOOKUP(D778,products!$A$2:$A$49,products!$E$2:$E$49,,0)</f>
        <v>6.75</v>
      </c>
      <c r="P778" s="6">
        <f>O778*E778</f>
        <v>20.25</v>
      </c>
    </row>
    <row r="779" spans="1:16" x14ac:dyDescent="0.2">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_xlfn.XLOOKUP(Order_table[[#This Row],[Customer ID]],customers!$A$2:$A$1001,customers!$I$2:$I$1001,,0)</f>
        <v>No</v>
      </c>
      <c r="I779" s="2" t="str">
        <f>_xlfn.XLOOKUP(C779,customers!$A$2:$A$1001,customers!$G$2:$G$1001,,0)</f>
        <v>United States</v>
      </c>
      <c r="J779" s="2" t="str">
        <f t="shared" si="24"/>
        <v>Arabica</v>
      </c>
      <c r="K779" t="str">
        <f>_xlfn.XLOOKUP(D779,products!$A$2:$A$49,products!$B$2:$B$49,,0)</f>
        <v>Ara</v>
      </c>
      <c r="L779" t="str">
        <f t="shared" si="25"/>
        <v>Large</v>
      </c>
      <c r="M779" t="str">
        <f>_xlfn.XLOOKUP(D779,products!$A$2:$A$49,products!$C$2:$C$49,,0)</f>
        <v>L</v>
      </c>
      <c r="N779" s="4">
        <f>_xlfn.XLOOKUP(D779,products!$A$2:$A$49,products!$D$2:$D$49,,0)</f>
        <v>2.5</v>
      </c>
      <c r="O779" s="6">
        <f>_xlfn.XLOOKUP(D779,products!$A$2:$A$49,products!$E$2:$E$49,,0)</f>
        <v>29.784999999999997</v>
      </c>
      <c r="P779" s="6">
        <f>O779*E779</f>
        <v>59.569999999999993</v>
      </c>
    </row>
    <row r="780" spans="1:16" x14ac:dyDescent="0.2">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_xlfn.XLOOKUP(Order_table[[#This Row],[Customer ID]],customers!$A$2:$A$1001,customers!$I$2:$I$1001,,0)</f>
        <v>Yes</v>
      </c>
      <c r="I780" s="2" t="str">
        <f>_xlfn.XLOOKUP(C780,customers!$A$2:$A$1001,customers!$G$2:$G$1001,,0)</f>
        <v>United States</v>
      </c>
      <c r="J780" s="2" t="str">
        <f t="shared" si="24"/>
        <v>Librica</v>
      </c>
      <c r="K780" t="str">
        <f>_xlfn.XLOOKUP(D780,products!$A$2:$A$49,products!$B$2:$B$49,,0)</f>
        <v>Lib</v>
      </c>
      <c r="L780" t="str">
        <f t="shared" si="25"/>
        <v>Large</v>
      </c>
      <c r="M780" t="str">
        <f>_xlfn.XLOOKUP(D780,products!$A$2:$A$49,products!$C$2:$C$49,,0)</f>
        <v>L</v>
      </c>
      <c r="N780" s="4">
        <f>_xlfn.XLOOKUP(D780,products!$A$2:$A$49,products!$D$2:$D$49,,0)</f>
        <v>0.5</v>
      </c>
      <c r="O780" s="6">
        <f>_xlfn.XLOOKUP(D780,products!$A$2:$A$49,products!$E$2:$E$49,,0)</f>
        <v>9.51</v>
      </c>
      <c r="P780" s="6">
        <f>O780*E780</f>
        <v>19.02</v>
      </c>
    </row>
    <row r="781" spans="1:16" x14ac:dyDescent="0.2">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_xlfn.XLOOKUP(Order_table[[#This Row],[Customer ID]],customers!$A$2:$A$1001,customers!$I$2:$I$1001,,0)</f>
        <v>Yes</v>
      </c>
      <c r="I781" s="2" t="str">
        <f>_xlfn.XLOOKUP(C781,customers!$A$2:$A$1001,customers!$G$2:$G$1001,,0)</f>
        <v>United States</v>
      </c>
      <c r="J781" s="2" t="str">
        <f t="shared" si="24"/>
        <v>Librica</v>
      </c>
      <c r="K781" t="str">
        <f>_xlfn.XLOOKUP(D781,products!$A$2:$A$49,products!$B$2:$B$49,,0)</f>
        <v>Lib</v>
      </c>
      <c r="L781" t="str">
        <f t="shared" si="25"/>
        <v>Dark</v>
      </c>
      <c r="M781" t="str">
        <f>_xlfn.XLOOKUP(D781,products!$A$2:$A$49,products!$C$2:$C$49,,0)</f>
        <v>D</v>
      </c>
      <c r="N781" s="4">
        <f>_xlfn.XLOOKUP(D781,products!$A$2:$A$49,products!$D$2:$D$49,,0)</f>
        <v>1</v>
      </c>
      <c r="O781" s="6">
        <f>_xlfn.XLOOKUP(D781,products!$A$2:$A$49,products!$E$2:$E$49,,0)</f>
        <v>12.95</v>
      </c>
      <c r="P781" s="6">
        <f>O781*E781</f>
        <v>77.699999999999989</v>
      </c>
    </row>
    <row r="782" spans="1:16" x14ac:dyDescent="0.2">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_xlfn.XLOOKUP(Order_table[[#This Row],[Customer ID]],customers!$A$2:$A$1001,customers!$I$2:$I$1001,,0)</f>
        <v>No</v>
      </c>
      <c r="I782" s="2" t="str">
        <f>_xlfn.XLOOKUP(C782,customers!$A$2:$A$1001,customers!$G$2:$G$1001,,0)</f>
        <v>United States</v>
      </c>
      <c r="J782" s="2" t="str">
        <f t="shared" si="24"/>
        <v>Excelsa</v>
      </c>
      <c r="K782" t="str">
        <f>_xlfn.XLOOKUP(D782,products!$A$2:$A$49,products!$B$2:$B$49,,0)</f>
        <v>Exc</v>
      </c>
      <c r="L782" t="str">
        <f t="shared" si="25"/>
        <v>Medium</v>
      </c>
      <c r="M782" t="str">
        <f>_xlfn.XLOOKUP(D782,products!$A$2:$A$49,products!$C$2:$C$49,,0)</f>
        <v>M</v>
      </c>
      <c r="N782" s="4">
        <f>_xlfn.XLOOKUP(D782,products!$A$2:$A$49,products!$D$2:$D$49,,0)</f>
        <v>1</v>
      </c>
      <c r="O782" s="6">
        <f>_xlfn.XLOOKUP(D782,products!$A$2:$A$49,products!$E$2:$E$49,,0)</f>
        <v>13.75</v>
      </c>
      <c r="P782" s="6">
        <f>O782*E782</f>
        <v>41.25</v>
      </c>
    </row>
    <row r="783" spans="1:16" x14ac:dyDescent="0.2">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_xlfn.XLOOKUP(Order_table[[#This Row],[Customer ID]],customers!$A$2:$A$1001,customers!$I$2:$I$1001,,0)</f>
        <v>No</v>
      </c>
      <c r="I783" s="2" t="str">
        <f>_xlfn.XLOOKUP(C783,customers!$A$2:$A$1001,customers!$G$2:$G$1001,,0)</f>
        <v>United States</v>
      </c>
      <c r="J783" s="2" t="str">
        <f t="shared" si="24"/>
        <v>Librica</v>
      </c>
      <c r="K783" t="str">
        <f>_xlfn.XLOOKUP(D783,products!$A$2:$A$49,products!$B$2:$B$49,,0)</f>
        <v>Lib</v>
      </c>
      <c r="L783" t="str">
        <f t="shared" si="25"/>
        <v>Large</v>
      </c>
      <c r="M783" t="str">
        <f>_xlfn.XLOOKUP(D783,products!$A$2:$A$49,products!$C$2:$C$49,,0)</f>
        <v>L</v>
      </c>
      <c r="N783" s="4">
        <f>_xlfn.XLOOKUP(D783,products!$A$2:$A$49,products!$D$2:$D$49,,0)</f>
        <v>2.5</v>
      </c>
      <c r="O783" s="6">
        <f>_xlfn.XLOOKUP(D783,products!$A$2:$A$49,products!$E$2:$E$49,,0)</f>
        <v>36.454999999999998</v>
      </c>
      <c r="P783" s="6">
        <f>O783*E783</f>
        <v>145.82</v>
      </c>
    </row>
    <row r="784" spans="1:16" x14ac:dyDescent="0.2">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_xlfn.XLOOKUP(Order_table[[#This Row],[Customer ID]],customers!$A$2:$A$1001,customers!$I$2:$I$1001,,0)</f>
        <v>No</v>
      </c>
      <c r="I784" s="2" t="str">
        <f>_xlfn.XLOOKUP(C784,customers!$A$2:$A$1001,customers!$G$2:$G$1001,,0)</f>
        <v>Ireland</v>
      </c>
      <c r="J784" s="2" t="str">
        <f t="shared" si="24"/>
        <v>Excelsa</v>
      </c>
      <c r="K784" t="str">
        <f>_xlfn.XLOOKUP(D784,products!$A$2:$A$49,products!$B$2:$B$49,,0)</f>
        <v>Exc</v>
      </c>
      <c r="L784" t="str">
        <f t="shared" si="25"/>
        <v>Large</v>
      </c>
      <c r="M784" t="str">
        <f>_xlfn.XLOOKUP(D784,products!$A$2:$A$49,products!$C$2:$C$49,,0)</f>
        <v>L</v>
      </c>
      <c r="N784" s="4">
        <f>_xlfn.XLOOKUP(D784,products!$A$2:$A$49,products!$D$2:$D$49,,0)</f>
        <v>0.2</v>
      </c>
      <c r="O784" s="6">
        <f>_xlfn.XLOOKUP(D784,products!$A$2:$A$49,products!$E$2:$E$49,,0)</f>
        <v>4.4550000000000001</v>
      </c>
      <c r="P784" s="6">
        <f>O784*E784</f>
        <v>26.73</v>
      </c>
    </row>
    <row r="785" spans="1:16" x14ac:dyDescent="0.2">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_xlfn.XLOOKUP(Order_table[[#This Row],[Customer ID]],customers!$A$2:$A$1001,customers!$I$2:$I$1001,,0)</f>
        <v>Yes</v>
      </c>
      <c r="I785" s="2" t="str">
        <f>_xlfn.XLOOKUP(C785,customers!$A$2:$A$1001,customers!$G$2:$G$1001,,0)</f>
        <v>United States</v>
      </c>
      <c r="J785" s="2" t="str">
        <f t="shared" si="24"/>
        <v>Librica</v>
      </c>
      <c r="K785" t="str">
        <f>_xlfn.XLOOKUP(D785,products!$A$2:$A$49,products!$B$2:$B$49,,0)</f>
        <v>Lib</v>
      </c>
      <c r="L785" t="str">
        <f t="shared" si="25"/>
        <v>Medium</v>
      </c>
      <c r="M785" t="str">
        <f>_xlfn.XLOOKUP(D785,products!$A$2:$A$49,products!$C$2:$C$49,,0)</f>
        <v>M</v>
      </c>
      <c r="N785" s="4">
        <f>_xlfn.XLOOKUP(D785,products!$A$2:$A$49,products!$D$2:$D$49,,0)</f>
        <v>0.5</v>
      </c>
      <c r="O785" s="6">
        <f>_xlfn.XLOOKUP(D785,products!$A$2:$A$49,products!$E$2:$E$49,,0)</f>
        <v>8.73</v>
      </c>
      <c r="P785" s="6">
        <f>O785*E785</f>
        <v>43.650000000000006</v>
      </c>
    </row>
    <row r="786" spans="1:16" x14ac:dyDescent="0.2">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_xlfn.XLOOKUP(Order_table[[#This Row],[Customer ID]],customers!$A$2:$A$1001,customers!$I$2:$I$1001,,0)</f>
        <v>No</v>
      </c>
      <c r="I786" s="2" t="str">
        <f>_xlfn.XLOOKUP(C786,customers!$A$2:$A$1001,customers!$G$2:$G$1001,,0)</f>
        <v>United States</v>
      </c>
      <c r="J786" s="2" t="str">
        <f t="shared" si="24"/>
        <v>Librica</v>
      </c>
      <c r="K786" t="str">
        <f>_xlfn.XLOOKUP(D786,products!$A$2:$A$49,products!$B$2:$B$49,,0)</f>
        <v>Lib</v>
      </c>
      <c r="L786" t="str">
        <f t="shared" si="25"/>
        <v>Large</v>
      </c>
      <c r="M786" t="str">
        <f>_xlfn.XLOOKUP(D786,products!$A$2:$A$49,products!$C$2:$C$49,,0)</f>
        <v>L</v>
      </c>
      <c r="N786" s="4">
        <f>_xlfn.XLOOKUP(D786,products!$A$2:$A$49,products!$D$2:$D$49,,0)</f>
        <v>1</v>
      </c>
      <c r="O786" s="6">
        <f>_xlfn.XLOOKUP(D786,products!$A$2:$A$49,products!$E$2:$E$49,,0)</f>
        <v>15.85</v>
      </c>
      <c r="P786" s="6">
        <f>O786*E786</f>
        <v>31.7</v>
      </c>
    </row>
    <row r="787" spans="1:16" x14ac:dyDescent="0.2">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_xlfn.XLOOKUP(Order_table[[#This Row],[Customer ID]],customers!$A$2:$A$1001,customers!$I$2:$I$1001,,0)</f>
        <v>No</v>
      </c>
      <c r="I787" s="2" t="str">
        <f>_xlfn.XLOOKUP(C787,customers!$A$2:$A$1001,customers!$G$2:$G$1001,,0)</f>
        <v>United States</v>
      </c>
      <c r="J787" s="2" t="str">
        <f t="shared" si="24"/>
        <v>Arabica</v>
      </c>
      <c r="K787" t="str">
        <f>_xlfn.XLOOKUP(D787,products!$A$2:$A$49,products!$B$2:$B$49,,0)</f>
        <v>Ara</v>
      </c>
      <c r="L787" t="str">
        <f t="shared" si="25"/>
        <v>Dark</v>
      </c>
      <c r="M787" t="str">
        <f>_xlfn.XLOOKUP(D787,products!$A$2:$A$49,products!$C$2:$C$49,,0)</f>
        <v>D</v>
      </c>
      <c r="N787" s="4">
        <f>_xlfn.XLOOKUP(D787,products!$A$2:$A$49,products!$D$2:$D$49,,0)</f>
        <v>2.5</v>
      </c>
      <c r="O787" s="6">
        <f>_xlfn.XLOOKUP(D787,products!$A$2:$A$49,products!$E$2:$E$49,,0)</f>
        <v>22.884999999999998</v>
      </c>
      <c r="P787" s="6">
        <f>O787*E787</f>
        <v>22.884999999999998</v>
      </c>
    </row>
    <row r="788" spans="1:16" x14ac:dyDescent="0.2">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_xlfn.XLOOKUP(Order_table[[#This Row],[Customer ID]],customers!$A$2:$A$1001,customers!$I$2:$I$1001,,0)</f>
        <v>Yes</v>
      </c>
      <c r="I788" s="2" t="str">
        <f>_xlfn.XLOOKUP(C788,customers!$A$2:$A$1001,customers!$G$2:$G$1001,,0)</f>
        <v>United States</v>
      </c>
      <c r="J788" s="2" t="str">
        <f t="shared" si="24"/>
        <v>Excelsa</v>
      </c>
      <c r="K788" t="str">
        <f>_xlfn.XLOOKUP(D788,products!$A$2:$A$49,products!$B$2:$B$49,,0)</f>
        <v>Exc</v>
      </c>
      <c r="L788" t="str">
        <f t="shared" si="25"/>
        <v>Dark</v>
      </c>
      <c r="M788" t="str">
        <f>_xlfn.XLOOKUP(D788,products!$A$2:$A$49,products!$C$2:$C$49,,0)</f>
        <v>D</v>
      </c>
      <c r="N788" s="4">
        <f>_xlfn.XLOOKUP(D788,products!$A$2:$A$49,products!$D$2:$D$49,,0)</f>
        <v>2.5</v>
      </c>
      <c r="O788" s="6">
        <f>_xlfn.XLOOKUP(D788,products!$A$2:$A$49,products!$E$2:$E$49,,0)</f>
        <v>27.945</v>
      </c>
      <c r="P788" s="6">
        <f>O788*E788</f>
        <v>27.945</v>
      </c>
    </row>
    <row r="789" spans="1:16" x14ac:dyDescent="0.2">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_xlfn.XLOOKUP(Order_table[[#This Row],[Customer ID]],customers!$A$2:$A$1001,customers!$I$2:$I$1001,,0)</f>
        <v>Yes</v>
      </c>
      <c r="I789" s="2" t="str">
        <f>_xlfn.XLOOKUP(C789,customers!$A$2:$A$1001,customers!$G$2:$G$1001,,0)</f>
        <v>United States</v>
      </c>
      <c r="J789" s="2" t="str">
        <f t="shared" si="24"/>
        <v>Excelsa</v>
      </c>
      <c r="K789" t="str">
        <f>_xlfn.XLOOKUP(D789,products!$A$2:$A$49,products!$B$2:$B$49,,0)</f>
        <v>Exc</v>
      </c>
      <c r="L789" t="str">
        <f t="shared" si="25"/>
        <v>Medium</v>
      </c>
      <c r="M789" t="str">
        <f>_xlfn.XLOOKUP(D789,products!$A$2:$A$49,products!$C$2:$C$49,,0)</f>
        <v>M</v>
      </c>
      <c r="N789" s="4">
        <f>_xlfn.XLOOKUP(D789,products!$A$2:$A$49,products!$D$2:$D$49,,0)</f>
        <v>1</v>
      </c>
      <c r="O789" s="6">
        <f>_xlfn.XLOOKUP(D789,products!$A$2:$A$49,products!$E$2:$E$49,,0)</f>
        <v>13.75</v>
      </c>
      <c r="P789" s="6">
        <f>O789*E789</f>
        <v>82.5</v>
      </c>
    </row>
    <row r="790" spans="1:16" x14ac:dyDescent="0.2">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_xlfn.XLOOKUP(Order_table[[#This Row],[Customer ID]],customers!$A$2:$A$1001,customers!$I$2:$I$1001,,0)</f>
        <v>Yes</v>
      </c>
      <c r="I790" s="2" t="str">
        <f>_xlfn.XLOOKUP(C790,customers!$A$2:$A$1001,customers!$G$2:$G$1001,,0)</f>
        <v>Ireland</v>
      </c>
      <c r="J790" s="2" t="str">
        <f t="shared" si="24"/>
        <v>Robusta</v>
      </c>
      <c r="K790" t="str">
        <f>_xlfn.XLOOKUP(D790,products!$A$2:$A$49,products!$B$2:$B$49,,0)</f>
        <v>Rob</v>
      </c>
      <c r="L790" t="str">
        <f t="shared" si="25"/>
        <v>Medium</v>
      </c>
      <c r="M790" t="str">
        <f>_xlfn.XLOOKUP(D790,products!$A$2:$A$49,products!$C$2:$C$49,,0)</f>
        <v>M</v>
      </c>
      <c r="N790" s="4">
        <f>_xlfn.XLOOKUP(D790,products!$A$2:$A$49,products!$D$2:$D$49,,0)</f>
        <v>2.5</v>
      </c>
      <c r="O790" s="6">
        <f>_xlfn.XLOOKUP(D790,products!$A$2:$A$49,products!$E$2:$E$49,,0)</f>
        <v>22.884999999999998</v>
      </c>
      <c r="P790" s="6">
        <f>O790*E790</f>
        <v>45.769999999999996</v>
      </c>
    </row>
    <row r="791" spans="1:16" x14ac:dyDescent="0.2">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_xlfn.XLOOKUP(Order_table[[#This Row],[Customer ID]],customers!$A$2:$A$1001,customers!$I$2:$I$1001,,0)</f>
        <v>No</v>
      </c>
      <c r="I791" s="2" t="str">
        <f>_xlfn.XLOOKUP(C791,customers!$A$2:$A$1001,customers!$G$2:$G$1001,,0)</f>
        <v>United States</v>
      </c>
      <c r="J791" s="2" t="str">
        <f t="shared" si="24"/>
        <v>Arabica</v>
      </c>
      <c r="K791" t="str">
        <f>_xlfn.XLOOKUP(D791,products!$A$2:$A$49,products!$B$2:$B$49,,0)</f>
        <v>Ara</v>
      </c>
      <c r="L791" t="str">
        <f t="shared" si="25"/>
        <v>Large</v>
      </c>
      <c r="M791" t="str">
        <f>_xlfn.XLOOKUP(D791,products!$A$2:$A$49,products!$C$2:$C$49,,0)</f>
        <v>L</v>
      </c>
      <c r="N791" s="4">
        <f>_xlfn.XLOOKUP(D791,products!$A$2:$A$49,products!$D$2:$D$49,,0)</f>
        <v>1</v>
      </c>
      <c r="O791" s="6">
        <f>_xlfn.XLOOKUP(D791,products!$A$2:$A$49,products!$E$2:$E$49,,0)</f>
        <v>12.95</v>
      </c>
      <c r="P791" s="6">
        <f>O791*E791</f>
        <v>77.699999999999989</v>
      </c>
    </row>
    <row r="792" spans="1:16" x14ac:dyDescent="0.2">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_xlfn.XLOOKUP(Order_table[[#This Row],[Customer ID]],customers!$A$2:$A$1001,customers!$I$2:$I$1001,,0)</f>
        <v>No</v>
      </c>
      <c r="I792" s="2" t="str">
        <f>_xlfn.XLOOKUP(C792,customers!$A$2:$A$1001,customers!$G$2:$G$1001,,0)</f>
        <v>United States</v>
      </c>
      <c r="J792" s="2" t="str">
        <f t="shared" si="24"/>
        <v>Arabica</v>
      </c>
      <c r="K792" t="str">
        <f>_xlfn.XLOOKUP(D792,products!$A$2:$A$49,products!$B$2:$B$49,,0)</f>
        <v>Ara</v>
      </c>
      <c r="L792" t="str">
        <f t="shared" si="25"/>
        <v>Large</v>
      </c>
      <c r="M792" t="str">
        <f>_xlfn.XLOOKUP(D792,products!$A$2:$A$49,products!$C$2:$C$49,,0)</f>
        <v>L</v>
      </c>
      <c r="N792" s="4">
        <f>_xlfn.XLOOKUP(D792,products!$A$2:$A$49,products!$D$2:$D$49,,0)</f>
        <v>0.5</v>
      </c>
      <c r="O792" s="6">
        <f>_xlfn.XLOOKUP(D792,products!$A$2:$A$49,products!$E$2:$E$49,,0)</f>
        <v>7.77</v>
      </c>
      <c r="P792" s="6">
        <f>O792*E792</f>
        <v>23.31</v>
      </c>
    </row>
    <row r="793" spans="1:16" x14ac:dyDescent="0.2">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_xlfn.XLOOKUP(Order_table[[#This Row],[Customer ID]],customers!$A$2:$A$1001,customers!$I$2:$I$1001,,0)</f>
        <v>Yes</v>
      </c>
      <c r="I793" s="2" t="str">
        <f>_xlfn.XLOOKUP(C793,customers!$A$2:$A$1001,customers!$G$2:$G$1001,,0)</f>
        <v>United States</v>
      </c>
      <c r="J793" s="2" t="str">
        <f t="shared" si="24"/>
        <v>Librica</v>
      </c>
      <c r="K793" t="str">
        <f>_xlfn.XLOOKUP(D793,products!$A$2:$A$49,products!$B$2:$B$49,,0)</f>
        <v>Lib</v>
      </c>
      <c r="L793" t="str">
        <f t="shared" si="25"/>
        <v>Large</v>
      </c>
      <c r="M793" t="str">
        <f>_xlfn.XLOOKUP(D793,products!$A$2:$A$49,products!$C$2:$C$49,,0)</f>
        <v>L</v>
      </c>
      <c r="N793" s="4">
        <f>_xlfn.XLOOKUP(D793,products!$A$2:$A$49,products!$D$2:$D$49,,0)</f>
        <v>0.2</v>
      </c>
      <c r="O793" s="6">
        <f>_xlfn.XLOOKUP(D793,products!$A$2:$A$49,products!$E$2:$E$49,,0)</f>
        <v>4.7549999999999999</v>
      </c>
      <c r="P793" s="6">
        <f>O793*E793</f>
        <v>23.774999999999999</v>
      </c>
    </row>
    <row r="794" spans="1:16" x14ac:dyDescent="0.2">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_xlfn.XLOOKUP(Order_table[[#This Row],[Customer ID]],customers!$A$2:$A$1001,customers!$I$2:$I$1001,,0)</f>
        <v>Yes</v>
      </c>
      <c r="I794" s="2" t="str">
        <f>_xlfn.XLOOKUP(C794,customers!$A$2:$A$1001,customers!$G$2:$G$1001,,0)</f>
        <v>United Kingdom</v>
      </c>
      <c r="J794" s="2" t="str">
        <f t="shared" si="24"/>
        <v>Librica</v>
      </c>
      <c r="K794" t="str">
        <f>_xlfn.XLOOKUP(D794,products!$A$2:$A$49,products!$B$2:$B$49,,0)</f>
        <v>Lib</v>
      </c>
      <c r="L794" t="str">
        <f t="shared" si="25"/>
        <v>Medium</v>
      </c>
      <c r="M794" t="str">
        <f>_xlfn.XLOOKUP(D794,products!$A$2:$A$49,products!$C$2:$C$49,,0)</f>
        <v>M</v>
      </c>
      <c r="N794" s="4">
        <f>_xlfn.XLOOKUP(D794,products!$A$2:$A$49,products!$D$2:$D$49,,0)</f>
        <v>0.5</v>
      </c>
      <c r="O794" s="6">
        <f>_xlfn.XLOOKUP(D794,products!$A$2:$A$49,products!$E$2:$E$49,,0)</f>
        <v>8.73</v>
      </c>
      <c r="P794" s="6">
        <f>O794*E794</f>
        <v>52.38</v>
      </c>
    </row>
    <row r="795" spans="1:16" x14ac:dyDescent="0.2">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_xlfn.XLOOKUP(Order_table[[#This Row],[Customer ID]],customers!$A$2:$A$1001,customers!$I$2:$I$1001,,0)</f>
        <v>No</v>
      </c>
      <c r="I795" s="2" t="str">
        <f>_xlfn.XLOOKUP(C795,customers!$A$2:$A$1001,customers!$G$2:$G$1001,,0)</f>
        <v>United States</v>
      </c>
      <c r="J795" s="2" t="str">
        <f t="shared" si="24"/>
        <v>Robusta</v>
      </c>
      <c r="K795" t="str">
        <f>_xlfn.XLOOKUP(D795,products!$A$2:$A$49,products!$B$2:$B$49,,0)</f>
        <v>Rob</v>
      </c>
      <c r="L795" t="str">
        <f t="shared" si="25"/>
        <v>Large</v>
      </c>
      <c r="M795" t="str">
        <f>_xlfn.XLOOKUP(D795,products!$A$2:$A$49,products!$C$2:$C$49,,0)</f>
        <v>L</v>
      </c>
      <c r="N795" s="4">
        <f>_xlfn.XLOOKUP(D795,products!$A$2:$A$49,products!$D$2:$D$49,,0)</f>
        <v>0.2</v>
      </c>
      <c r="O795" s="6">
        <f>_xlfn.XLOOKUP(D795,products!$A$2:$A$49,products!$E$2:$E$49,,0)</f>
        <v>3.5849999999999995</v>
      </c>
      <c r="P795" s="6">
        <f>O795*E795</f>
        <v>17.924999999999997</v>
      </c>
    </row>
    <row r="796" spans="1:16" x14ac:dyDescent="0.2">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_xlfn.XLOOKUP(Order_table[[#This Row],[Customer ID]],customers!$A$2:$A$1001,customers!$I$2:$I$1001,,0)</f>
        <v>No</v>
      </c>
      <c r="I796" s="2" t="str">
        <f>_xlfn.XLOOKUP(C796,customers!$A$2:$A$1001,customers!$G$2:$G$1001,,0)</f>
        <v>United States</v>
      </c>
      <c r="J796" s="2" t="str">
        <f t="shared" si="24"/>
        <v>Arabica</v>
      </c>
      <c r="K796" t="str">
        <f>_xlfn.XLOOKUP(D796,products!$A$2:$A$49,products!$B$2:$B$49,,0)</f>
        <v>Ara</v>
      </c>
      <c r="L796" t="str">
        <f t="shared" si="25"/>
        <v>Large</v>
      </c>
      <c r="M796" t="str">
        <f>_xlfn.XLOOKUP(D796,products!$A$2:$A$49,products!$C$2:$C$49,,0)</f>
        <v>L</v>
      </c>
      <c r="N796" s="4">
        <f>_xlfn.XLOOKUP(D796,products!$A$2:$A$49,products!$D$2:$D$49,,0)</f>
        <v>2.5</v>
      </c>
      <c r="O796" s="6">
        <f>_xlfn.XLOOKUP(D796,products!$A$2:$A$49,products!$E$2:$E$49,,0)</f>
        <v>29.784999999999997</v>
      </c>
      <c r="P796" s="6">
        <f>O796*E796</f>
        <v>148.92499999999998</v>
      </c>
    </row>
    <row r="797" spans="1:16" x14ac:dyDescent="0.2">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_xlfn.XLOOKUP(Order_table[[#This Row],[Customer ID]],customers!$A$2:$A$1001,customers!$I$2:$I$1001,,0)</f>
        <v>No</v>
      </c>
      <c r="I797" s="2" t="str">
        <f>_xlfn.XLOOKUP(C797,customers!$A$2:$A$1001,customers!$G$2:$G$1001,,0)</f>
        <v>United States</v>
      </c>
      <c r="J797" s="2" t="str">
        <f t="shared" si="24"/>
        <v>Robusta</v>
      </c>
      <c r="K797" t="str">
        <f>_xlfn.XLOOKUP(D797,products!$A$2:$A$49,products!$B$2:$B$49,,0)</f>
        <v>Rob</v>
      </c>
      <c r="L797" t="str">
        <f t="shared" si="25"/>
        <v>Large</v>
      </c>
      <c r="M797" t="str">
        <f>_xlfn.XLOOKUP(D797,products!$A$2:$A$49,products!$C$2:$C$49,,0)</f>
        <v>L</v>
      </c>
      <c r="N797" s="4">
        <f>_xlfn.XLOOKUP(D797,products!$A$2:$A$49,products!$D$2:$D$49,,0)</f>
        <v>0.5</v>
      </c>
      <c r="O797" s="6">
        <f>_xlfn.XLOOKUP(D797,products!$A$2:$A$49,products!$E$2:$E$49,,0)</f>
        <v>7.169999999999999</v>
      </c>
      <c r="P797" s="6">
        <f>O797*E797</f>
        <v>28.679999999999996</v>
      </c>
    </row>
    <row r="798" spans="1:16" x14ac:dyDescent="0.2">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_xlfn.XLOOKUP(Order_table[[#This Row],[Customer ID]],customers!$A$2:$A$1001,customers!$I$2:$I$1001,,0)</f>
        <v>No</v>
      </c>
      <c r="I798" s="2" t="str">
        <f>_xlfn.XLOOKUP(C798,customers!$A$2:$A$1001,customers!$G$2:$G$1001,,0)</f>
        <v>United States</v>
      </c>
      <c r="J798" s="2" t="str">
        <f t="shared" si="24"/>
        <v>Librica</v>
      </c>
      <c r="K798" t="str">
        <f>_xlfn.XLOOKUP(D798,products!$A$2:$A$49,products!$B$2:$B$49,,0)</f>
        <v>Lib</v>
      </c>
      <c r="L798" t="str">
        <f t="shared" si="25"/>
        <v>Large</v>
      </c>
      <c r="M798" t="str">
        <f>_xlfn.XLOOKUP(D798,products!$A$2:$A$49,products!$C$2:$C$49,,0)</f>
        <v>L</v>
      </c>
      <c r="N798" s="4">
        <f>_xlfn.XLOOKUP(D798,products!$A$2:$A$49,products!$D$2:$D$49,,0)</f>
        <v>0.5</v>
      </c>
      <c r="O798" s="6">
        <f>_xlfn.XLOOKUP(D798,products!$A$2:$A$49,products!$E$2:$E$49,,0)</f>
        <v>9.51</v>
      </c>
      <c r="P798" s="6">
        <f>O798*E798</f>
        <v>9.51</v>
      </c>
    </row>
    <row r="799" spans="1:16" x14ac:dyDescent="0.2">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_xlfn.XLOOKUP(Order_table[[#This Row],[Customer ID]],customers!$A$2:$A$1001,customers!$I$2:$I$1001,,0)</f>
        <v>No</v>
      </c>
      <c r="I799" s="2" t="str">
        <f>_xlfn.XLOOKUP(C799,customers!$A$2:$A$1001,customers!$G$2:$G$1001,,0)</f>
        <v>United States</v>
      </c>
      <c r="J799" s="2" t="str">
        <f t="shared" si="24"/>
        <v>Arabica</v>
      </c>
      <c r="K799" t="str">
        <f>_xlfn.XLOOKUP(D799,products!$A$2:$A$49,products!$B$2:$B$49,,0)</f>
        <v>Ara</v>
      </c>
      <c r="L799" t="str">
        <f t="shared" si="25"/>
        <v>Large</v>
      </c>
      <c r="M799" t="str">
        <f>_xlfn.XLOOKUP(D799,products!$A$2:$A$49,products!$C$2:$C$49,,0)</f>
        <v>L</v>
      </c>
      <c r="N799" s="4">
        <f>_xlfn.XLOOKUP(D799,products!$A$2:$A$49,products!$D$2:$D$49,,0)</f>
        <v>0.5</v>
      </c>
      <c r="O799" s="6">
        <f>_xlfn.XLOOKUP(D799,products!$A$2:$A$49,products!$E$2:$E$49,,0)</f>
        <v>7.77</v>
      </c>
      <c r="P799" s="6">
        <f>O799*E799</f>
        <v>31.08</v>
      </c>
    </row>
    <row r="800" spans="1:16" x14ac:dyDescent="0.2">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_xlfn.XLOOKUP(Order_table[[#This Row],[Customer ID]],customers!$A$2:$A$1001,customers!$I$2:$I$1001,,0)</f>
        <v>Yes</v>
      </c>
      <c r="I800" s="2" t="str">
        <f>_xlfn.XLOOKUP(C800,customers!$A$2:$A$1001,customers!$G$2:$G$1001,,0)</f>
        <v>United States</v>
      </c>
      <c r="J800" s="2" t="str">
        <f t="shared" si="24"/>
        <v>Robusta</v>
      </c>
      <c r="K800" t="str">
        <f>_xlfn.XLOOKUP(D800,products!$A$2:$A$49,products!$B$2:$B$49,,0)</f>
        <v>Rob</v>
      </c>
      <c r="L800" t="str">
        <f t="shared" si="25"/>
        <v>Dark</v>
      </c>
      <c r="M800" t="str">
        <f>_xlfn.XLOOKUP(D800,products!$A$2:$A$49,products!$C$2:$C$49,,0)</f>
        <v>D</v>
      </c>
      <c r="N800" s="4">
        <f>_xlfn.XLOOKUP(D800,products!$A$2:$A$49,products!$D$2:$D$49,,0)</f>
        <v>0.2</v>
      </c>
      <c r="O800" s="6">
        <f>_xlfn.XLOOKUP(D800,products!$A$2:$A$49,products!$E$2:$E$49,,0)</f>
        <v>2.6849999999999996</v>
      </c>
      <c r="P800" s="6">
        <f>O800*E800</f>
        <v>8.0549999999999997</v>
      </c>
    </row>
    <row r="801" spans="1:16" x14ac:dyDescent="0.2">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_xlfn.XLOOKUP(Order_table[[#This Row],[Customer ID]],customers!$A$2:$A$1001,customers!$I$2:$I$1001,,0)</f>
        <v>Yes</v>
      </c>
      <c r="I801" s="2" t="str">
        <f>_xlfn.XLOOKUP(C801,customers!$A$2:$A$1001,customers!$G$2:$G$1001,,0)</f>
        <v>United States</v>
      </c>
      <c r="J801" s="2" t="str">
        <f t="shared" si="24"/>
        <v>Excelsa</v>
      </c>
      <c r="K801" t="str">
        <f>_xlfn.XLOOKUP(D801,products!$A$2:$A$49,products!$B$2:$B$49,,0)</f>
        <v>Exc</v>
      </c>
      <c r="L801" t="str">
        <f t="shared" si="25"/>
        <v>Dark</v>
      </c>
      <c r="M801" t="str">
        <f>_xlfn.XLOOKUP(D801,products!$A$2:$A$49,products!$C$2:$C$49,,0)</f>
        <v>D</v>
      </c>
      <c r="N801" s="4">
        <f>_xlfn.XLOOKUP(D801,products!$A$2:$A$49,products!$D$2:$D$49,,0)</f>
        <v>1</v>
      </c>
      <c r="O801" s="6">
        <f>_xlfn.XLOOKUP(D801,products!$A$2:$A$49,products!$E$2:$E$49,,0)</f>
        <v>12.15</v>
      </c>
      <c r="P801" s="6">
        <f>O801*E801</f>
        <v>36.450000000000003</v>
      </c>
    </row>
    <row r="802" spans="1:16" x14ac:dyDescent="0.2">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_xlfn.XLOOKUP(Order_table[[#This Row],[Customer ID]],customers!$A$2:$A$1001,customers!$I$2:$I$1001,,0)</f>
        <v>No</v>
      </c>
      <c r="I802" s="2" t="str">
        <f>_xlfn.XLOOKUP(C802,customers!$A$2:$A$1001,customers!$G$2:$G$1001,,0)</f>
        <v>Ireland</v>
      </c>
      <c r="J802" s="2" t="str">
        <f t="shared" si="24"/>
        <v>Robusta</v>
      </c>
      <c r="K802" t="str">
        <f>_xlfn.XLOOKUP(D802,products!$A$2:$A$49,products!$B$2:$B$49,,0)</f>
        <v>Rob</v>
      </c>
      <c r="L802" t="str">
        <f t="shared" si="25"/>
        <v>Dark</v>
      </c>
      <c r="M802" t="str">
        <f>_xlfn.XLOOKUP(D802,products!$A$2:$A$49,products!$C$2:$C$49,,0)</f>
        <v>D</v>
      </c>
      <c r="N802" s="4">
        <f>_xlfn.XLOOKUP(D802,products!$A$2:$A$49,products!$D$2:$D$49,,0)</f>
        <v>0.2</v>
      </c>
      <c r="O802" s="6">
        <f>_xlfn.XLOOKUP(D802,products!$A$2:$A$49,products!$E$2:$E$49,,0)</f>
        <v>2.6849999999999996</v>
      </c>
      <c r="P802" s="6">
        <f>O802*E802</f>
        <v>16.11</v>
      </c>
    </row>
    <row r="803" spans="1:16" x14ac:dyDescent="0.2">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_xlfn.XLOOKUP(Order_table[[#This Row],[Customer ID]],customers!$A$2:$A$1001,customers!$I$2:$I$1001,,0)</f>
        <v>Yes</v>
      </c>
      <c r="I803" s="2" t="str">
        <f>_xlfn.XLOOKUP(C803,customers!$A$2:$A$1001,customers!$G$2:$G$1001,,0)</f>
        <v>United States</v>
      </c>
      <c r="J803" s="2" t="str">
        <f t="shared" si="24"/>
        <v>Robusta</v>
      </c>
      <c r="K803" t="str">
        <f>_xlfn.XLOOKUP(D803,products!$A$2:$A$49,products!$B$2:$B$49,,0)</f>
        <v>Rob</v>
      </c>
      <c r="L803" t="str">
        <f t="shared" si="25"/>
        <v>Dark</v>
      </c>
      <c r="M803" t="str">
        <f>_xlfn.XLOOKUP(D803,products!$A$2:$A$49,products!$C$2:$C$49,,0)</f>
        <v>D</v>
      </c>
      <c r="N803" s="4">
        <f>_xlfn.XLOOKUP(D803,products!$A$2:$A$49,products!$D$2:$D$49,,0)</f>
        <v>2.5</v>
      </c>
      <c r="O803" s="6">
        <f>_xlfn.XLOOKUP(D803,products!$A$2:$A$49,products!$E$2:$E$49,,0)</f>
        <v>20.584999999999997</v>
      </c>
      <c r="P803" s="6">
        <f>O803*E803</f>
        <v>41.169999999999995</v>
      </c>
    </row>
    <row r="804" spans="1:16" x14ac:dyDescent="0.2">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_xlfn.XLOOKUP(Order_table[[#This Row],[Customer ID]],customers!$A$2:$A$1001,customers!$I$2:$I$1001,,0)</f>
        <v>No</v>
      </c>
      <c r="I804" s="2" t="str">
        <f>_xlfn.XLOOKUP(C804,customers!$A$2:$A$1001,customers!$G$2:$G$1001,,0)</f>
        <v>United States</v>
      </c>
      <c r="J804" s="2" t="str">
        <f t="shared" si="24"/>
        <v>Robusta</v>
      </c>
      <c r="K804" t="str">
        <f>_xlfn.XLOOKUP(D804,products!$A$2:$A$49,products!$B$2:$B$49,,0)</f>
        <v>Rob</v>
      </c>
      <c r="L804" t="str">
        <f t="shared" si="25"/>
        <v>Dark</v>
      </c>
      <c r="M804" t="str">
        <f>_xlfn.XLOOKUP(D804,products!$A$2:$A$49,products!$C$2:$C$49,,0)</f>
        <v>D</v>
      </c>
      <c r="N804" s="4">
        <f>_xlfn.XLOOKUP(D804,products!$A$2:$A$49,products!$D$2:$D$49,,0)</f>
        <v>0.2</v>
      </c>
      <c r="O804" s="6">
        <f>_xlfn.XLOOKUP(D804,products!$A$2:$A$49,products!$E$2:$E$49,,0)</f>
        <v>2.6849999999999996</v>
      </c>
      <c r="P804" s="6">
        <f>O804*E804</f>
        <v>10.739999999999998</v>
      </c>
    </row>
    <row r="805" spans="1:16" x14ac:dyDescent="0.2">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_xlfn.XLOOKUP(Order_table[[#This Row],[Customer ID]],customers!$A$2:$A$1001,customers!$I$2:$I$1001,,0)</f>
        <v>No</v>
      </c>
      <c r="I805" s="2" t="str">
        <f>_xlfn.XLOOKUP(C805,customers!$A$2:$A$1001,customers!$G$2:$G$1001,,0)</f>
        <v>United States</v>
      </c>
      <c r="J805" s="2" t="str">
        <f t="shared" si="24"/>
        <v>Excelsa</v>
      </c>
      <c r="K805" t="str">
        <f>_xlfn.XLOOKUP(D805,products!$A$2:$A$49,products!$B$2:$B$49,,0)</f>
        <v>Exc</v>
      </c>
      <c r="L805" t="str">
        <f t="shared" si="25"/>
        <v>Medium</v>
      </c>
      <c r="M805" t="str">
        <f>_xlfn.XLOOKUP(D805,products!$A$2:$A$49,products!$C$2:$C$49,,0)</f>
        <v>M</v>
      </c>
      <c r="N805" s="4">
        <f>_xlfn.XLOOKUP(D805,products!$A$2:$A$49,products!$D$2:$D$49,,0)</f>
        <v>2.5</v>
      </c>
      <c r="O805" s="6">
        <f>_xlfn.XLOOKUP(D805,products!$A$2:$A$49,products!$E$2:$E$49,,0)</f>
        <v>31.624999999999996</v>
      </c>
      <c r="P805" s="6">
        <f>O805*E805</f>
        <v>126.49999999999999</v>
      </c>
    </row>
    <row r="806" spans="1:16" x14ac:dyDescent="0.2">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_xlfn.XLOOKUP(Order_table[[#This Row],[Customer ID]],customers!$A$2:$A$1001,customers!$I$2:$I$1001,,0)</f>
        <v>No</v>
      </c>
      <c r="I806" s="2" t="str">
        <f>_xlfn.XLOOKUP(C806,customers!$A$2:$A$1001,customers!$G$2:$G$1001,,0)</f>
        <v>United Kingdom</v>
      </c>
      <c r="J806" s="2" t="str">
        <f t="shared" si="24"/>
        <v>Robusta</v>
      </c>
      <c r="K806" t="str">
        <f>_xlfn.XLOOKUP(D806,products!$A$2:$A$49,products!$B$2:$B$49,,0)</f>
        <v>Rob</v>
      </c>
      <c r="L806" t="str">
        <f t="shared" si="25"/>
        <v>Large</v>
      </c>
      <c r="M806" t="str">
        <f>_xlfn.XLOOKUP(D806,products!$A$2:$A$49,products!$C$2:$C$49,,0)</f>
        <v>L</v>
      </c>
      <c r="N806" s="4">
        <f>_xlfn.XLOOKUP(D806,products!$A$2:$A$49,products!$D$2:$D$49,,0)</f>
        <v>1</v>
      </c>
      <c r="O806" s="6">
        <f>_xlfn.XLOOKUP(D806,products!$A$2:$A$49,products!$E$2:$E$49,,0)</f>
        <v>11.95</v>
      </c>
      <c r="P806" s="6">
        <f>O806*E806</f>
        <v>23.9</v>
      </c>
    </row>
    <row r="807" spans="1:16" x14ac:dyDescent="0.2">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_xlfn.XLOOKUP(Order_table[[#This Row],[Customer ID]],customers!$A$2:$A$1001,customers!$I$2:$I$1001,,0)</f>
        <v>No</v>
      </c>
      <c r="I807" s="2" t="str">
        <f>_xlfn.XLOOKUP(C807,customers!$A$2:$A$1001,customers!$G$2:$G$1001,,0)</f>
        <v>United States</v>
      </c>
      <c r="J807" s="2" t="str">
        <f t="shared" si="24"/>
        <v>Robusta</v>
      </c>
      <c r="K807" t="str">
        <f>_xlfn.XLOOKUP(D807,products!$A$2:$A$49,products!$B$2:$B$49,,0)</f>
        <v>Rob</v>
      </c>
      <c r="L807" t="str">
        <f t="shared" si="25"/>
        <v>Medium</v>
      </c>
      <c r="M807" t="str">
        <f>_xlfn.XLOOKUP(D807,products!$A$2:$A$49,products!$C$2:$C$49,,0)</f>
        <v>M</v>
      </c>
      <c r="N807" s="4">
        <f>_xlfn.XLOOKUP(D807,products!$A$2:$A$49,products!$D$2:$D$49,,0)</f>
        <v>0.5</v>
      </c>
      <c r="O807" s="6">
        <f>_xlfn.XLOOKUP(D807,products!$A$2:$A$49,products!$E$2:$E$49,,0)</f>
        <v>5.97</v>
      </c>
      <c r="P807" s="6">
        <f>O807*E807</f>
        <v>5.97</v>
      </c>
    </row>
    <row r="808" spans="1:16" x14ac:dyDescent="0.2">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_xlfn.XLOOKUP(Order_table[[#This Row],[Customer ID]],customers!$A$2:$A$1001,customers!$I$2:$I$1001,,0)</f>
        <v>Yes</v>
      </c>
      <c r="I808" s="2" t="str">
        <f>_xlfn.XLOOKUP(C808,customers!$A$2:$A$1001,customers!$G$2:$G$1001,,0)</f>
        <v>United Kingdom</v>
      </c>
      <c r="J808" s="2" t="str">
        <f t="shared" si="24"/>
        <v>Librica</v>
      </c>
      <c r="K808" t="str">
        <f>_xlfn.XLOOKUP(D808,products!$A$2:$A$49,products!$B$2:$B$49,,0)</f>
        <v>Lib</v>
      </c>
      <c r="L808" t="str">
        <f t="shared" si="25"/>
        <v>Dark</v>
      </c>
      <c r="M808" t="str">
        <f>_xlfn.XLOOKUP(D808,products!$A$2:$A$49,products!$C$2:$C$49,,0)</f>
        <v>D</v>
      </c>
      <c r="N808" s="4">
        <f>_xlfn.XLOOKUP(D808,products!$A$2:$A$49,products!$D$2:$D$49,,0)</f>
        <v>0.2</v>
      </c>
      <c r="O808" s="6">
        <f>_xlfn.XLOOKUP(D808,products!$A$2:$A$49,products!$E$2:$E$49,,0)</f>
        <v>3.8849999999999998</v>
      </c>
      <c r="P808" s="6">
        <f>O808*E808</f>
        <v>7.77</v>
      </c>
    </row>
    <row r="809" spans="1:16" x14ac:dyDescent="0.2">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_xlfn.XLOOKUP(Order_table[[#This Row],[Customer ID]],customers!$A$2:$A$1001,customers!$I$2:$I$1001,,0)</f>
        <v>No</v>
      </c>
      <c r="I809" s="2" t="str">
        <f>_xlfn.XLOOKUP(C809,customers!$A$2:$A$1001,customers!$G$2:$G$1001,,0)</f>
        <v>Ireland</v>
      </c>
      <c r="J809" s="2" t="str">
        <f t="shared" si="24"/>
        <v>Librica</v>
      </c>
      <c r="K809" t="str">
        <f>_xlfn.XLOOKUP(D809,products!$A$2:$A$49,products!$B$2:$B$49,,0)</f>
        <v>Lib</v>
      </c>
      <c r="L809" t="str">
        <f t="shared" si="25"/>
        <v>Dark</v>
      </c>
      <c r="M809" t="str">
        <f>_xlfn.XLOOKUP(D809,products!$A$2:$A$49,products!$C$2:$C$49,,0)</f>
        <v>D</v>
      </c>
      <c r="N809" s="4">
        <f>_xlfn.XLOOKUP(D809,products!$A$2:$A$49,products!$D$2:$D$49,,0)</f>
        <v>0.5</v>
      </c>
      <c r="O809" s="6">
        <f>_xlfn.XLOOKUP(D809,products!$A$2:$A$49,products!$E$2:$E$49,,0)</f>
        <v>7.77</v>
      </c>
      <c r="P809" s="6">
        <f>O809*E809</f>
        <v>23.31</v>
      </c>
    </row>
    <row r="810" spans="1:16" x14ac:dyDescent="0.2">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_xlfn.XLOOKUP(Order_table[[#This Row],[Customer ID]],customers!$A$2:$A$1001,customers!$I$2:$I$1001,,0)</f>
        <v>No</v>
      </c>
      <c r="I810" s="2" t="str">
        <f>_xlfn.XLOOKUP(C810,customers!$A$2:$A$1001,customers!$G$2:$G$1001,,0)</f>
        <v>United States</v>
      </c>
      <c r="J810" s="2" t="str">
        <f t="shared" si="24"/>
        <v>Robusta</v>
      </c>
      <c r="K810" t="str">
        <f>_xlfn.XLOOKUP(D810,products!$A$2:$A$49,products!$B$2:$B$49,,0)</f>
        <v>Rob</v>
      </c>
      <c r="L810" t="str">
        <f t="shared" si="25"/>
        <v>Large</v>
      </c>
      <c r="M810" t="str">
        <f>_xlfn.XLOOKUP(D810,products!$A$2:$A$49,products!$C$2:$C$49,,0)</f>
        <v>L</v>
      </c>
      <c r="N810" s="4">
        <f>_xlfn.XLOOKUP(D810,products!$A$2:$A$49,products!$D$2:$D$49,,0)</f>
        <v>2.5</v>
      </c>
      <c r="O810" s="6">
        <f>_xlfn.XLOOKUP(D810,products!$A$2:$A$49,products!$E$2:$E$49,,0)</f>
        <v>27.484999999999996</v>
      </c>
      <c r="P810" s="6">
        <f>O810*E810</f>
        <v>137.42499999999998</v>
      </c>
    </row>
    <row r="811" spans="1:16" x14ac:dyDescent="0.2">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_xlfn.XLOOKUP(Order_table[[#This Row],[Customer ID]],customers!$A$2:$A$1001,customers!$I$2:$I$1001,,0)</f>
        <v>Yes</v>
      </c>
      <c r="I811" s="2" t="str">
        <f>_xlfn.XLOOKUP(C811,customers!$A$2:$A$1001,customers!$G$2:$G$1001,,0)</f>
        <v>United States</v>
      </c>
      <c r="J811" s="2" t="str">
        <f t="shared" si="24"/>
        <v>Robusta</v>
      </c>
      <c r="K811" t="str">
        <f>_xlfn.XLOOKUP(D811,products!$A$2:$A$49,products!$B$2:$B$49,,0)</f>
        <v>Rob</v>
      </c>
      <c r="L811" t="str">
        <f t="shared" si="25"/>
        <v>Dark</v>
      </c>
      <c r="M811" t="str">
        <f>_xlfn.XLOOKUP(D811,products!$A$2:$A$49,products!$C$2:$C$49,,0)</f>
        <v>D</v>
      </c>
      <c r="N811" s="4">
        <f>_xlfn.XLOOKUP(D811,products!$A$2:$A$49,products!$D$2:$D$49,,0)</f>
        <v>0.2</v>
      </c>
      <c r="O811" s="6">
        <f>_xlfn.XLOOKUP(D811,products!$A$2:$A$49,products!$E$2:$E$49,,0)</f>
        <v>2.6849999999999996</v>
      </c>
      <c r="P811" s="6">
        <f>O811*E811</f>
        <v>8.0549999999999997</v>
      </c>
    </row>
    <row r="812" spans="1:16" x14ac:dyDescent="0.2">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_xlfn.XLOOKUP(Order_table[[#This Row],[Customer ID]],customers!$A$2:$A$1001,customers!$I$2:$I$1001,,0)</f>
        <v>No</v>
      </c>
      <c r="I812" s="2" t="str">
        <f>_xlfn.XLOOKUP(C812,customers!$A$2:$A$1001,customers!$G$2:$G$1001,,0)</f>
        <v>United States</v>
      </c>
      <c r="J812" s="2" t="str">
        <f t="shared" si="24"/>
        <v>Librica</v>
      </c>
      <c r="K812" t="str">
        <f>_xlfn.XLOOKUP(D812,products!$A$2:$A$49,products!$B$2:$B$49,,0)</f>
        <v>Lib</v>
      </c>
      <c r="L812" t="str">
        <f t="shared" si="25"/>
        <v>Large</v>
      </c>
      <c r="M812" t="str">
        <f>_xlfn.XLOOKUP(D812,products!$A$2:$A$49,products!$C$2:$C$49,,0)</f>
        <v>L</v>
      </c>
      <c r="N812" s="4">
        <f>_xlfn.XLOOKUP(D812,products!$A$2:$A$49,products!$D$2:$D$49,,0)</f>
        <v>0.5</v>
      </c>
      <c r="O812" s="6">
        <f>_xlfn.XLOOKUP(D812,products!$A$2:$A$49,products!$E$2:$E$49,,0)</f>
        <v>9.51</v>
      </c>
      <c r="P812" s="6">
        <f>O812*E812</f>
        <v>28.53</v>
      </c>
    </row>
    <row r="813" spans="1:16" x14ac:dyDescent="0.2">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_xlfn.XLOOKUP(Order_table[[#This Row],[Customer ID]],customers!$A$2:$A$1001,customers!$I$2:$I$1001,,0)</f>
        <v>Yes</v>
      </c>
      <c r="I813" s="2" t="str">
        <f>_xlfn.XLOOKUP(C813,customers!$A$2:$A$1001,customers!$G$2:$G$1001,,0)</f>
        <v>Ireland</v>
      </c>
      <c r="J813" s="2" t="str">
        <f t="shared" si="24"/>
        <v>Arabica</v>
      </c>
      <c r="K813" t="str">
        <f>_xlfn.XLOOKUP(D813,products!$A$2:$A$49,products!$B$2:$B$49,,0)</f>
        <v>Ara</v>
      </c>
      <c r="L813" t="str">
        <f t="shared" si="25"/>
        <v>Medium</v>
      </c>
      <c r="M813" t="str">
        <f>_xlfn.XLOOKUP(D813,products!$A$2:$A$49,products!$C$2:$C$49,,0)</f>
        <v>M</v>
      </c>
      <c r="N813" s="4">
        <f>_xlfn.XLOOKUP(D813,products!$A$2:$A$49,products!$D$2:$D$49,,0)</f>
        <v>1</v>
      </c>
      <c r="O813" s="6">
        <f>_xlfn.XLOOKUP(D813,products!$A$2:$A$49,products!$E$2:$E$49,,0)</f>
        <v>11.25</v>
      </c>
      <c r="P813" s="6">
        <f>O813*E813</f>
        <v>67.5</v>
      </c>
    </row>
    <row r="814" spans="1:16" x14ac:dyDescent="0.2">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_xlfn.XLOOKUP(Order_table[[#This Row],[Customer ID]],customers!$A$2:$A$1001,customers!$I$2:$I$1001,,0)</f>
        <v>Yes</v>
      </c>
      <c r="I814" s="2" t="str">
        <f>_xlfn.XLOOKUP(C814,customers!$A$2:$A$1001,customers!$G$2:$G$1001,,0)</f>
        <v>Ireland</v>
      </c>
      <c r="J814" s="2" t="str">
        <f t="shared" si="24"/>
        <v>Librica</v>
      </c>
      <c r="K814" t="str">
        <f>_xlfn.XLOOKUP(D814,products!$A$2:$A$49,products!$B$2:$B$49,,0)</f>
        <v>Lib</v>
      </c>
      <c r="L814" t="str">
        <f t="shared" si="25"/>
        <v>Dark</v>
      </c>
      <c r="M814" t="str">
        <f>_xlfn.XLOOKUP(D814,products!$A$2:$A$49,products!$C$2:$C$49,,0)</f>
        <v>D</v>
      </c>
      <c r="N814" s="4">
        <f>_xlfn.XLOOKUP(D814,products!$A$2:$A$49,products!$D$2:$D$49,,0)</f>
        <v>2.5</v>
      </c>
      <c r="O814" s="6">
        <f>_xlfn.XLOOKUP(D814,products!$A$2:$A$49,products!$E$2:$E$49,,0)</f>
        <v>29.784999999999997</v>
      </c>
      <c r="P814" s="6">
        <f>O814*E814</f>
        <v>178.70999999999998</v>
      </c>
    </row>
    <row r="815" spans="1:16" x14ac:dyDescent="0.2">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_xlfn.XLOOKUP(Order_table[[#This Row],[Customer ID]],customers!$A$2:$A$1001,customers!$I$2:$I$1001,,0)</f>
        <v>Yes</v>
      </c>
      <c r="I815" s="2" t="str">
        <f>_xlfn.XLOOKUP(C815,customers!$A$2:$A$1001,customers!$G$2:$G$1001,,0)</f>
        <v>United States</v>
      </c>
      <c r="J815" s="2" t="str">
        <f t="shared" si="24"/>
        <v>Excelsa</v>
      </c>
      <c r="K815" t="str">
        <f>_xlfn.XLOOKUP(D815,products!$A$2:$A$49,products!$B$2:$B$49,,0)</f>
        <v>Exc</v>
      </c>
      <c r="L815" t="str">
        <f t="shared" si="25"/>
        <v>Medium</v>
      </c>
      <c r="M815" t="str">
        <f>_xlfn.XLOOKUP(D815,products!$A$2:$A$49,products!$C$2:$C$49,,0)</f>
        <v>M</v>
      </c>
      <c r="N815" s="4">
        <f>_xlfn.XLOOKUP(D815,products!$A$2:$A$49,products!$D$2:$D$49,,0)</f>
        <v>2.5</v>
      </c>
      <c r="O815" s="6">
        <f>_xlfn.XLOOKUP(D815,products!$A$2:$A$49,products!$E$2:$E$49,,0)</f>
        <v>31.624999999999996</v>
      </c>
      <c r="P815" s="6">
        <f>O815*E815</f>
        <v>31.624999999999996</v>
      </c>
    </row>
    <row r="816" spans="1:16" x14ac:dyDescent="0.2">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_xlfn.XLOOKUP(Order_table[[#This Row],[Customer ID]],customers!$A$2:$A$1001,customers!$I$2:$I$1001,,0)</f>
        <v>No</v>
      </c>
      <c r="I816" s="2" t="str">
        <f>_xlfn.XLOOKUP(C816,customers!$A$2:$A$1001,customers!$G$2:$G$1001,,0)</f>
        <v>United States</v>
      </c>
      <c r="J816" s="2" t="str">
        <f t="shared" si="24"/>
        <v>Excelsa</v>
      </c>
      <c r="K816" t="str">
        <f>_xlfn.XLOOKUP(D816,products!$A$2:$A$49,products!$B$2:$B$49,,0)</f>
        <v>Exc</v>
      </c>
      <c r="L816" t="str">
        <f t="shared" si="25"/>
        <v>Large</v>
      </c>
      <c r="M816" t="str">
        <f>_xlfn.XLOOKUP(D816,products!$A$2:$A$49,products!$C$2:$C$49,,0)</f>
        <v>L</v>
      </c>
      <c r="N816" s="4">
        <f>_xlfn.XLOOKUP(D816,products!$A$2:$A$49,products!$D$2:$D$49,,0)</f>
        <v>0.2</v>
      </c>
      <c r="O816" s="6">
        <f>_xlfn.XLOOKUP(D816,products!$A$2:$A$49,products!$E$2:$E$49,,0)</f>
        <v>4.4550000000000001</v>
      </c>
      <c r="P816" s="6">
        <f>O816*E816</f>
        <v>8.91</v>
      </c>
    </row>
    <row r="817" spans="1:16" x14ac:dyDescent="0.2">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_xlfn.XLOOKUP(Order_table[[#This Row],[Customer ID]],customers!$A$2:$A$1001,customers!$I$2:$I$1001,,0)</f>
        <v>No</v>
      </c>
      <c r="I817" s="2" t="str">
        <f>_xlfn.XLOOKUP(C817,customers!$A$2:$A$1001,customers!$G$2:$G$1001,,0)</f>
        <v>United States</v>
      </c>
      <c r="J817" s="2" t="str">
        <f t="shared" si="24"/>
        <v>Robusta</v>
      </c>
      <c r="K817" t="str">
        <f>_xlfn.XLOOKUP(D817,products!$A$2:$A$49,products!$B$2:$B$49,,0)</f>
        <v>Rob</v>
      </c>
      <c r="L817" t="str">
        <f t="shared" si="25"/>
        <v>Medium</v>
      </c>
      <c r="M817" t="str">
        <f>_xlfn.XLOOKUP(D817,products!$A$2:$A$49,products!$C$2:$C$49,,0)</f>
        <v>M</v>
      </c>
      <c r="N817" s="4">
        <f>_xlfn.XLOOKUP(D817,products!$A$2:$A$49,products!$D$2:$D$49,,0)</f>
        <v>0.5</v>
      </c>
      <c r="O817" s="6">
        <f>_xlfn.XLOOKUP(D817,products!$A$2:$A$49,products!$E$2:$E$49,,0)</f>
        <v>5.97</v>
      </c>
      <c r="P817" s="6">
        <f>O817*E817</f>
        <v>35.82</v>
      </c>
    </row>
    <row r="818" spans="1:16" x14ac:dyDescent="0.2">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_xlfn.XLOOKUP(Order_table[[#This Row],[Customer ID]],customers!$A$2:$A$1001,customers!$I$2:$I$1001,,0)</f>
        <v>No</v>
      </c>
      <c r="I818" s="2" t="str">
        <f>_xlfn.XLOOKUP(C818,customers!$A$2:$A$1001,customers!$G$2:$G$1001,,0)</f>
        <v>Ireland</v>
      </c>
      <c r="J818" s="2" t="str">
        <f t="shared" si="24"/>
        <v>Librica</v>
      </c>
      <c r="K818" t="str">
        <f>_xlfn.XLOOKUP(D818,products!$A$2:$A$49,products!$B$2:$B$49,,0)</f>
        <v>Lib</v>
      </c>
      <c r="L818" t="str">
        <f t="shared" si="25"/>
        <v>Large</v>
      </c>
      <c r="M818" t="str">
        <f>_xlfn.XLOOKUP(D818,products!$A$2:$A$49,products!$C$2:$C$49,,0)</f>
        <v>L</v>
      </c>
      <c r="N818" s="4">
        <f>_xlfn.XLOOKUP(D818,products!$A$2:$A$49,products!$D$2:$D$49,,0)</f>
        <v>0.5</v>
      </c>
      <c r="O818" s="6">
        <f>_xlfn.XLOOKUP(D818,products!$A$2:$A$49,products!$E$2:$E$49,,0)</f>
        <v>9.51</v>
      </c>
      <c r="P818" s="6">
        <f>O818*E818</f>
        <v>38.04</v>
      </c>
    </row>
    <row r="819" spans="1:16" x14ac:dyDescent="0.2">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_xlfn.XLOOKUP(Order_table[[#This Row],[Customer ID]],customers!$A$2:$A$1001,customers!$I$2:$I$1001,,0)</f>
        <v>No</v>
      </c>
      <c r="I819" s="2" t="str">
        <f>_xlfn.XLOOKUP(C819,customers!$A$2:$A$1001,customers!$G$2:$G$1001,,0)</f>
        <v>United States</v>
      </c>
      <c r="J819" s="2" t="str">
        <f t="shared" si="24"/>
        <v>Librica</v>
      </c>
      <c r="K819" t="str">
        <f>_xlfn.XLOOKUP(D819,products!$A$2:$A$49,products!$B$2:$B$49,,0)</f>
        <v>Lib</v>
      </c>
      <c r="L819" t="str">
        <f t="shared" si="25"/>
        <v>Dark</v>
      </c>
      <c r="M819" t="str">
        <f>_xlfn.XLOOKUP(D819,products!$A$2:$A$49,products!$C$2:$C$49,,0)</f>
        <v>D</v>
      </c>
      <c r="N819" s="4">
        <f>_xlfn.XLOOKUP(D819,products!$A$2:$A$49,products!$D$2:$D$49,,0)</f>
        <v>0.5</v>
      </c>
      <c r="O819" s="6">
        <f>_xlfn.XLOOKUP(D819,products!$A$2:$A$49,products!$E$2:$E$49,,0)</f>
        <v>7.77</v>
      </c>
      <c r="P819" s="6">
        <f>O819*E819</f>
        <v>15.54</v>
      </c>
    </row>
    <row r="820" spans="1:16" x14ac:dyDescent="0.2">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_xlfn.XLOOKUP(Order_table[[#This Row],[Customer ID]],customers!$A$2:$A$1001,customers!$I$2:$I$1001,,0)</f>
        <v>No</v>
      </c>
      <c r="I820" s="2" t="str">
        <f>_xlfn.XLOOKUP(C820,customers!$A$2:$A$1001,customers!$G$2:$G$1001,,0)</f>
        <v>United States</v>
      </c>
      <c r="J820" s="2" t="str">
        <f t="shared" si="24"/>
        <v>Librica</v>
      </c>
      <c r="K820" t="str">
        <f>_xlfn.XLOOKUP(D820,products!$A$2:$A$49,products!$B$2:$B$49,,0)</f>
        <v>Lib</v>
      </c>
      <c r="L820" t="str">
        <f t="shared" si="25"/>
        <v>Large</v>
      </c>
      <c r="M820" t="str">
        <f>_xlfn.XLOOKUP(D820,products!$A$2:$A$49,products!$C$2:$C$49,,0)</f>
        <v>L</v>
      </c>
      <c r="N820" s="4">
        <f>_xlfn.XLOOKUP(D820,products!$A$2:$A$49,products!$D$2:$D$49,,0)</f>
        <v>1</v>
      </c>
      <c r="O820" s="6">
        <f>_xlfn.XLOOKUP(D820,products!$A$2:$A$49,products!$E$2:$E$49,,0)</f>
        <v>15.85</v>
      </c>
      <c r="P820" s="6">
        <f>O820*E820</f>
        <v>79.25</v>
      </c>
    </row>
    <row r="821" spans="1:16" x14ac:dyDescent="0.2">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_xlfn.XLOOKUP(Order_table[[#This Row],[Customer ID]],customers!$A$2:$A$1001,customers!$I$2:$I$1001,,0)</f>
        <v>Yes</v>
      </c>
      <c r="I821" s="2" t="str">
        <f>_xlfn.XLOOKUP(C821,customers!$A$2:$A$1001,customers!$G$2:$G$1001,,0)</f>
        <v>United States</v>
      </c>
      <c r="J821" s="2" t="str">
        <f t="shared" si="24"/>
        <v>Librica</v>
      </c>
      <c r="K821" t="str">
        <f>_xlfn.XLOOKUP(D821,products!$A$2:$A$49,products!$B$2:$B$49,,0)</f>
        <v>Lib</v>
      </c>
      <c r="L821" t="str">
        <f t="shared" si="25"/>
        <v>Large</v>
      </c>
      <c r="M821" t="str">
        <f>_xlfn.XLOOKUP(D821,products!$A$2:$A$49,products!$C$2:$C$49,,0)</f>
        <v>L</v>
      </c>
      <c r="N821" s="4">
        <f>_xlfn.XLOOKUP(D821,products!$A$2:$A$49,products!$D$2:$D$49,,0)</f>
        <v>0.2</v>
      </c>
      <c r="O821" s="6">
        <f>_xlfn.XLOOKUP(D821,products!$A$2:$A$49,products!$E$2:$E$49,,0)</f>
        <v>4.7549999999999999</v>
      </c>
      <c r="P821" s="6">
        <f>O821*E821</f>
        <v>4.7549999999999999</v>
      </c>
    </row>
    <row r="822" spans="1:16" x14ac:dyDescent="0.2">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_xlfn.XLOOKUP(Order_table[[#This Row],[Customer ID]],customers!$A$2:$A$1001,customers!$I$2:$I$1001,,0)</f>
        <v>Yes</v>
      </c>
      <c r="I822" s="2" t="str">
        <f>_xlfn.XLOOKUP(C822,customers!$A$2:$A$1001,customers!$G$2:$G$1001,,0)</f>
        <v>United States</v>
      </c>
      <c r="J822" s="2" t="str">
        <f t="shared" si="24"/>
        <v>Excelsa</v>
      </c>
      <c r="K822" t="str">
        <f>_xlfn.XLOOKUP(D822,products!$A$2:$A$49,products!$B$2:$B$49,,0)</f>
        <v>Exc</v>
      </c>
      <c r="L822" t="str">
        <f t="shared" si="25"/>
        <v>Medium</v>
      </c>
      <c r="M822" t="str">
        <f>_xlfn.XLOOKUP(D822,products!$A$2:$A$49,products!$C$2:$C$49,,0)</f>
        <v>M</v>
      </c>
      <c r="N822" s="4">
        <f>_xlfn.XLOOKUP(D822,products!$A$2:$A$49,products!$D$2:$D$49,,0)</f>
        <v>1</v>
      </c>
      <c r="O822" s="6">
        <f>_xlfn.XLOOKUP(D822,products!$A$2:$A$49,products!$E$2:$E$49,,0)</f>
        <v>13.75</v>
      </c>
      <c r="P822" s="6">
        <f>O822*E822</f>
        <v>55</v>
      </c>
    </row>
    <row r="823" spans="1:16" x14ac:dyDescent="0.2">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_xlfn.XLOOKUP(Order_table[[#This Row],[Customer ID]],customers!$A$2:$A$1001,customers!$I$2:$I$1001,,0)</f>
        <v>No</v>
      </c>
      <c r="I823" s="2" t="str">
        <f>_xlfn.XLOOKUP(C823,customers!$A$2:$A$1001,customers!$G$2:$G$1001,,0)</f>
        <v>United States</v>
      </c>
      <c r="J823" s="2" t="str">
        <f t="shared" si="24"/>
        <v>Robusta</v>
      </c>
      <c r="K823" t="str">
        <f>_xlfn.XLOOKUP(D823,products!$A$2:$A$49,products!$B$2:$B$49,,0)</f>
        <v>Rob</v>
      </c>
      <c r="L823" t="str">
        <f t="shared" si="25"/>
        <v>Dark</v>
      </c>
      <c r="M823" t="str">
        <f>_xlfn.XLOOKUP(D823,products!$A$2:$A$49,products!$C$2:$C$49,,0)</f>
        <v>D</v>
      </c>
      <c r="N823" s="4">
        <f>_xlfn.XLOOKUP(D823,products!$A$2:$A$49,products!$D$2:$D$49,,0)</f>
        <v>0.5</v>
      </c>
      <c r="O823" s="6">
        <f>_xlfn.XLOOKUP(D823,products!$A$2:$A$49,products!$E$2:$E$49,,0)</f>
        <v>5.3699999999999992</v>
      </c>
      <c r="P823" s="6">
        <f>O823*E823</f>
        <v>26.849999999999994</v>
      </c>
    </row>
    <row r="824" spans="1:16" x14ac:dyDescent="0.2">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_xlfn.XLOOKUP(Order_table[[#This Row],[Customer ID]],customers!$A$2:$A$1001,customers!$I$2:$I$1001,,0)</f>
        <v>No</v>
      </c>
      <c r="I824" s="2" t="str">
        <f>_xlfn.XLOOKUP(C824,customers!$A$2:$A$1001,customers!$G$2:$G$1001,,0)</f>
        <v>United States</v>
      </c>
      <c r="J824" s="2" t="str">
        <f t="shared" si="24"/>
        <v>Excelsa</v>
      </c>
      <c r="K824" t="str">
        <f>_xlfn.XLOOKUP(D824,products!$A$2:$A$49,products!$B$2:$B$49,,0)</f>
        <v>Exc</v>
      </c>
      <c r="L824" t="str">
        <f t="shared" si="25"/>
        <v>Large</v>
      </c>
      <c r="M824" t="str">
        <f>_xlfn.XLOOKUP(D824,products!$A$2:$A$49,products!$C$2:$C$49,,0)</f>
        <v>L</v>
      </c>
      <c r="N824" s="4">
        <f>_xlfn.XLOOKUP(D824,products!$A$2:$A$49,products!$D$2:$D$49,,0)</f>
        <v>2.5</v>
      </c>
      <c r="O824" s="6">
        <f>_xlfn.XLOOKUP(D824,products!$A$2:$A$49,products!$E$2:$E$49,,0)</f>
        <v>34.154999999999994</v>
      </c>
      <c r="P824" s="6">
        <f>O824*E824</f>
        <v>136.61999999999998</v>
      </c>
    </row>
    <row r="825" spans="1:16" x14ac:dyDescent="0.2">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_xlfn.XLOOKUP(Order_table[[#This Row],[Customer ID]],customers!$A$2:$A$1001,customers!$I$2:$I$1001,,0)</f>
        <v>Yes</v>
      </c>
      <c r="I825" s="2" t="str">
        <f>_xlfn.XLOOKUP(C825,customers!$A$2:$A$1001,customers!$G$2:$G$1001,,0)</f>
        <v>United States</v>
      </c>
      <c r="J825" s="2" t="str">
        <f t="shared" si="24"/>
        <v>Librica</v>
      </c>
      <c r="K825" t="str">
        <f>_xlfn.XLOOKUP(D825,products!$A$2:$A$49,products!$B$2:$B$49,,0)</f>
        <v>Lib</v>
      </c>
      <c r="L825" t="str">
        <f t="shared" si="25"/>
        <v>Large</v>
      </c>
      <c r="M825" t="str">
        <f>_xlfn.XLOOKUP(D825,products!$A$2:$A$49,products!$C$2:$C$49,,0)</f>
        <v>L</v>
      </c>
      <c r="N825" s="4">
        <f>_xlfn.XLOOKUP(D825,products!$A$2:$A$49,products!$D$2:$D$49,,0)</f>
        <v>1</v>
      </c>
      <c r="O825" s="6">
        <f>_xlfn.XLOOKUP(D825,products!$A$2:$A$49,products!$E$2:$E$49,,0)</f>
        <v>15.85</v>
      </c>
      <c r="P825" s="6">
        <f>O825*E825</f>
        <v>47.55</v>
      </c>
    </row>
    <row r="826" spans="1:16" x14ac:dyDescent="0.2">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_xlfn.XLOOKUP(Order_table[[#This Row],[Customer ID]],customers!$A$2:$A$1001,customers!$I$2:$I$1001,,0)</f>
        <v>Yes</v>
      </c>
      <c r="I826" s="2" t="str">
        <f>_xlfn.XLOOKUP(C826,customers!$A$2:$A$1001,customers!$G$2:$G$1001,,0)</f>
        <v>United States</v>
      </c>
      <c r="J826" s="2" t="str">
        <f t="shared" si="24"/>
        <v>Arabica</v>
      </c>
      <c r="K826" t="str">
        <f>_xlfn.XLOOKUP(D826,products!$A$2:$A$49,products!$B$2:$B$49,,0)</f>
        <v>Ara</v>
      </c>
      <c r="L826" t="str">
        <f t="shared" si="25"/>
        <v>Medium</v>
      </c>
      <c r="M826" t="str">
        <f>_xlfn.XLOOKUP(D826,products!$A$2:$A$49,products!$C$2:$C$49,,0)</f>
        <v>M</v>
      </c>
      <c r="N826" s="4">
        <f>_xlfn.XLOOKUP(D826,products!$A$2:$A$49,products!$D$2:$D$49,,0)</f>
        <v>0.2</v>
      </c>
      <c r="O826" s="6">
        <f>_xlfn.XLOOKUP(D826,products!$A$2:$A$49,products!$E$2:$E$49,,0)</f>
        <v>3.375</v>
      </c>
      <c r="P826" s="6">
        <f>O826*E826</f>
        <v>16.875</v>
      </c>
    </row>
    <row r="827" spans="1:16" x14ac:dyDescent="0.2">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_xlfn.XLOOKUP(Order_table[[#This Row],[Customer ID]],customers!$A$2:$A$1001,customers!$I$2:$I$1001,,0)</f>
        <v>Yes</v>
      </c>
      <c r="I827" s="2" t="str">
        <f>_xlfn.XLOOKUP(C827,customers!$A$2:$A$1001,customers!$G$2:$G$1001,,0)</f>
        <v>United States</v>
      </c>
      <c r="J827" s="2" t="str">
        <f t="shared" si="24"/>
        <v>Arabica</v>
      </c>
      <c r="K827" t="str">
        <f>_xlfn.XLOOKUP(D827,products!$A$2:$A$49,products!$B$2:$B$49,,0)</f>
        <v>Ara</v>
      </c>
      <c r="L827" t="str">
        <f t="shared" si="25"/>
        <v>Dark</v>
      </c>
      <c r="M827" t="str">
        <f>_xlfn.XLOOKUP(D827,products!$A$2:$A$49,products!$C$2:$C$49,,0)</f>
        <v>D</v>
      </c>
      <c r="N827" s="4">
        <f>_xlfn.XLOOKUP(D827,products!$A$2:$A$49,products!$D$2:$D$49,,0)</f>
        <v>1</v>
      </c>
      <c r="O827" s="6">
        <f>_xlfn.XLOOKUP(D827,products!$A$2:$A$49,products!$E$2:$E$49,,0)</f>
        <v>9.9499999999999993</v>
      </c>
      <c r="P827" s="6">
        <f>O827*E827</f>
        <v>29.849999999999998</v>
      </c>
    </row>
    <row r="828" spans="1:16" x14ac:dyDescent="0.2">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_xlfn.XLOOKUP(Order_table[[#This Row],[Customer ID]],customers!$A$2:$A$1001,customers!$I$2:$I$1001,,0)</f>
        <v>Yes</v>
      </c>
      <c r="I828" s="2" t="str">
        <f>_xlfn.XLOOKUP(C828,customers!$A$2:$A$1001,customers!$G$2:$G$1001,,0)</f>
        <v>United States</v>
      </c>
      <c r="J828" s="2" t="str">
        <f t="shared" si="24"/>
        <v>Excelsa</v>
      </c>
      <c r="K828" t="str">
        <f>_xlfn.XLOOKUP(D828,products!$A$2:$A$49,products!$B$2:$B$49,,0)</f>
        <v>Exc</v>
      </c>
      <c r="L828" t="str">
        <f t="shared" si="25"/>
        <v>Medium</v>
      </c>
      <c r="M828" t="str">
        <f>_xlfn.XLOOKUP(D828,products!$A$2:$A$49,products!$C$2:$C$49,,0)</f>
        <v>M</v>
      </c>
      <c r="N828" s="4">
        <f>_xlfn.XLOOKUP(D828,products!$A$2:$A$49,products!$D$2:$D$49,,0)</f>
        <v>0.5</v>
      </c>
      <c r="O828" s="6">
        <f>_xlfn.XLOOKUP(D828,products!$A$2:$A$49,products!$E$2:$E$49,,0)</f>
        <v>8.25</v>
      </c>
      <c r="P828" s="6">
        <f>O828*E828</f>
        <v>41.25</v>
      </c>
    </row>
    <row r="829" spans="1:16" x14ac:dyDescent="0.2">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_xlfn.XLOOKUP(Order_table[[#This Row],[Customer ID]],customers!$A$2:$A$1001,customers!$I$2:$I$1001,,0)</f>
        <v>No</v>
      </c>
      <c r="I829" s="2" t="str">
        <f>_xlfn.XLOOKUP(C829,customers!$A$2:$A$1001,customers!$G$2:$G$1001,,0)</f>
        <v>United States</v>
      </c>
      <c r="J829" s="2" t="str">
        <f t="shared" si="24"/>
        <v>Excelsa</v>
      </c>
      <c r="K829" t="str">
        <f>_xlfn.XLOOKUP(D829,products!$A$2:$A$49,products!$B$2:$B$49,,0)</f>
        <v>Exc</v>
      </c>
      <c r="L829" t="str">
        <f t="shared" si="25"/>
        <v>Medium</v>
      </c>
      <c r="M829" t="str">
        <f>_xlfn.XLOOKUP(D829,products!$A$2:$A$49,products!$C$2:$C$49,,0)</f>
        <v>M</v>
      </c>
      <c r="N829" s="4">
        <f>_xlfn.XLOOKUP(D829,products!$A$2:$A$49,products!$D$2:$D$49,,0)</f>
        <v>0.2</v>
      </c>
      <c r="O829" s="6">
        <f>_xlfn.XLOOKUP(D829,products!$A$2:$A$49,products!$E$2:$E$49,,0)</f>
        <v>4.125</v>
      </c>
      <c r="P829" s="6">
        <f>O829*E829</f>
        <v>20.625</v>
      </c>
    </row>
    <row r="830" spans="1:16" x14ac:dyDescent="0.2">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_xlfn.XLOOKUP(Order_table[[#This Row],[Customer ID]],customers!$A$2:$A$1001,customers!$I$2:$I$1001,,0)</f>
        <v>Yes</v>
      </c>
      <c r="I830" s="2" t="str">
        <f>_xlfn.XLOOKUP(C830,customers!$A$2:$A$1001,customers!$G$2:$G$1001,,0)</f>
        <v>United States</v>
      </c>
      <c r="J830" s="2" t="str">
        <f t="shared" si="24"/>
        <v>Arabica</v>
      </c>
      <c r="K830" t="str">
        <f>_xlfn.XLOOKUP(D830,products!$A$2:$A$49,products!$B$2:$B$49,,0)</f>
        <v>Ara</v>
      </c>
      <c r="L830" t="str">
        <f t="shared" si="25"/>
        <v>Dark</v>
      </c>
      <c r="M830" t="str">
        <f>_xlfn.XLOOKUP(D830,products!$A$2:$A$49,products!$C$2:$C$49,,0)</f>
        <v>D</v>
      </c>
      <c r="N830" s="4">
        <f>_xlfn.XLOOKUP(D830,products!$A$2:$A$49,products!$D$2:$D$49,,0)</f>
        <v>2.5</v>
      </c>
      <c r="O830" s="6">
        <f>_xlfn.XLOOKUP(D830,products!$A$2:$A$49,products!$E$2:$E$49,,0)</f>
        <v>22.884999999999998</v>
      </c>
      <c r="P830" s="6">
        <f>O830*E830</f>
        <v>137.31</v>
      </c>
    </row>
    <row r="831" spans="1:16" x14ac:dyDescent="0.2">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_xlfn.XLOOKUP(Order_table[[#This Row],[Customer ID]],customers!$A$2:$A$1001,customers!$I$2:$I$1001,,0)</f>
        <v>No</v>
      </c>
      <c r="I831" s="2" t="str">
        <f>_xlfn.XLOOKUP(C831,customers!$A$2:$A$1001,customers!$G$2:$G$1001,,0)</f>
        <v>United States</v>
      </c>
      <c r="J831" s="2" t="str">
        <f t="shared" si="24"/>
        <v>Arabica</v>
      </c>
      <c r="K831" t="str">
        <f>_xlfn.XLOOKUP(D831,products!$A$2:$A$49,products!$B$2:$B$49,,0)</f>
        <v>Ara</v>
      </c>
      <c r="L831" t="str">
        <f t="shared" si="25"/>
        <v>Dark</v>
      </c>
      <c r="M831" t="str">
        <f>_xlfn.XLOOKUP(D831,products!$A$2:$A$49,products!$C$2:$C$49,,0)</f>
        <v>D</v>
      </c>
      <c r="N831" s="4">
        <f>_xlfn.XLOOKUP(D831,products!$A$2:$A$49,products!$D$2:$D$49,,0)</f>
        <v>0.2</v>
      </c>
      <c r="O831" s="6">
        <f>_xlfn.XLOOKUP(D831,products!$A$2:$A$49,products!$E$2:$E$49,,0)</f>
        <v>2.9849999999999999</v>
      </c>
      <c r="P831" s="6">
        <f>O831*E831</f>
        <v>2.9849999999999999</v>
      </c>
    </row>
    <row r="832" spans="1:16" x14ac:dyDescent="0.2">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_xlfn.XLOOKUP(Order_table[[#This Row],[Customer ID]],customers!$A$2:$A$1001,customers!$I$2:$I$1001,,0)</f>
        <v>No</v>
      </c>
      <c r="I832" s="2" t="str">
        <f>_xlfn.XLOOKUP(C832,customers!$A$2:$A$1001,customers!$G$2:$G$1001,,0)</f>
        <v>United States</v>
      </c>
      <c r="J832" s="2" t="str">
        <f t="shared" si="24"/>
        <v>Excelsa</v>
      </c>
      <c r="K832" t="str">
        <f>_xlfn.XLOOKUP(D832,products!$A$2:$A$49,products!$B$2:$B$49,,0)</f>
        <v>Exc</v>
      </c>
      <c r="L832" t="str">
        <f t="shared" si="25"/>
        <v>Medium</v>
      </c>
      <c r="M832" t="str">
        <f>_xlfn.XLOOKUP(D832,products!$A$2:$A$49,products!$C$2:$C$49,,0)</f>
        <v>M</v>
      </c>
      <c r="N832" s="4">
        <f>_xlfn.XLOOKUP(D832,products!$A$2:$A$49,products!$D$2:$D$49,,0)</f>
        <v>1</v>
      </c>
      <c r="O832" s="6">
        <f>_xlfn.XLOOKUP(D832,products!$A$2:$A$49,products!$E$2:$E$49,,0)</f>
        <v>13.75</v>
      </c>
      <c r="P832" s="6">
        <f>O832*E832</f>
        <v>27.5</v>
      </c>
    </row>
    <row r="833" spans="1:16" x14ac:dyDescent="0.2">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_xlfn.XLOOKUP(Order_table[[#This Row],[Customer ID]],customers!$A$2:$A$1001,customers!$I$2:$I$1001,,0)</f>
        <v>No</v>
      </c>
      <c r="I833" s="2" t="str">
        <f>_xlfn.XLOOKUP(C833,customers!$A$2:$A$1001,customers!$G$2:$G$1001,,0)</f>
        <v>United States</v>
      </c>
      <c r="J833" s="2" t="str">
        <f t="shared" si="24"/>
        <v>Arabica</v>
      </c>
      <c r="K833" t="str">
        <f>_xlfn.XLOOKUP(D833,products!$A$2:$A$49,products!$B$2:$B$49,,0)</f>
        <v>Ara</v>
      </c>
      <c r="L833" t="str">
        <f t="shared" si="25"/>
        <v>Dark</v>
      </c>
      <c r="M833" t="str">
        <f>_xlfn.XLOOKUP(D833,products!$A$2:$A$49,products!$C$2:$C$49,,0)</f>
        <v>D</v>
      </c>
      <c r="N833" s="4">
        <f>_xlfn.XLOOKUP(D833,products!$A$2:$A$49,products!$D$2:$D$49,,0)</f>
        <v>0.2</v>
      </c>
      <c r="O833" s="6">
        <f>_xlfn.XLOOKUP(D833,products!$A$2:$A$49,products!$E$2:$E$49,,0)</f>
        <v>2.9849999999999999</v>
      </c>
      <c r="P833" s="6">
        <f>O833*E833</f>
        <v>5.97</v>
      </c>
    </row>
    <row r="834" spans="1:16" x14ac:dyDescent="0.2">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_xlfn.XLOOKUP(Order_table[[#This Row],[Customer ID]],customers!$A$2:$A$1001,customers!$I$2:$I$1001,,0)</f>
        <v>No</v>
      </c>
      <c r="I834" s="2" t="str">
        <f>_xlfn.XLOOKUP(C834,customers!$A$2:$A$1001,customers!$G$2:$G$1001,,0)</f>
        <v>United States</v>
      </c>
      <c r="J834" s="2" t="str">
        <f t="shared" si="24"/>
        <v>Robusta</v>
      </c>
      <c r="K834" t="str">
        <f>_xlfn.XLOOKUP(D834,products!$A$2:$A$49,products!$B$2:$B$49,,0)</f>
        <v>Rob</v>
      </c>
      <c r="L834" t="str">
        <f t="shared" si="25"/>
        <v>Medium</v>
      </c>
      <c r="M834" t="str">
        <f>_xlfn.XLOOKUP(D834,products!$A$2:$A$49,products!$C$2:$C$49,,0)</f>
        <v>M</v>
      </c>
      <c r="N834" s="4">
        <f>_xlfn.XLOOKUP(D834,products!$A$2:$A$49,products!$D$2:$D$49,,0)</f>
        <v>1</v>
      </c>
      <c r="O834" s="6">
        <f>_xlfn.XLOOKUP(D834,products!$A$2:$A$49,products!$E$2:$E$49,,0)</f>
        <v>9.9499999999999993</v>
      </c>
      <c r="P834" s="6">
        <f>O834*E834</f>
        <v>59.699999999999996</v>
      </c>
    </row>
    <row r="835" spans="1:16" x14ac:dyDescent="0.2">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_xlfn.XLOOKUP(Order_table[[#This Row],[Customer ID]],customers!$A$2:$A$1001,customers!$I$2:$I$1001,,0)</f>
        <v>Yes</v>
      </c>
      <c r="I835" s="2" t="str">
        <f>_xlfn.XLOOKUP(C835,customers!$A$2:$A$1001,customers!$G$2:$G$1001,,0)</f>
        <v>United States</v>
      </c>
      <c r="J835" s="2" t="str">
        <f t="shared" ref="J835:J898" si="26">IF(K835="Rob","Robusta",IF(K835="Lib","Librica",IF(K835="Exc","Excelsa",IF(K835="Ara","Arabica",""))))</f>
        <v>Robusta</v>
      </c>
      <c r="K835" t="str">
        <f>_xlfn.XLOOKUP(D835,products!$A$2:$A$49,products!$B$2:$B$49,,0)</f>
        <v>Rob</v>
      </c>
      <c r="L835" t="str">
        <f t="shared" ref="L835:L898" si="27">IF(M835="M","Medium",IF(M835="L","Large",IF(M835="D","Dark","")))</f>
        <v>Dark</v>
      </c>
      <c r="M835" t="str">
        <f>_xlfn.XLOOKUP(D835,products!$A$2:$A$49,products!$C$2:$C$49,,0)</f>
        <v>D</v>
      </c>
      <c r="N835" s="4">
        <f>_xlfn.XLOOKUP(D835,products!$A$2:$A$49,products!$D$2:$D$49,,0)</f>
        <v>2.5</v>
      </c>
      <c r="O835" s="6">
        <f>_xlfn.XLOOKUP(D835,products!$A$2:$A$49,products!$E$2:$E$49,,0)</f>
        <v>20.584999999999997</v>
      </c>
      <c r="P835" s="6">
        <f>O835*E835</f>
        <v>82.339999999999989</v>
      </c>
    </row>
    <row r="836" spans="1:16" x14ac:dyDescent="0.2">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_xlfn.XLOOKUP(Order_table[[#This Row],[Customer ID]],customers!$A$2:$A$1001,customers!$I$2:$I$1001,,0)</f>
        <v>No</v>
      </c>
      <c r="I836" s="2" t="str">
        <f>_xlfn.XLOOKUP(C836,customers!$A$2:$A$1001,customers!$G$2:$G$1001,,0)</f>
        <v>United States</v>
      </c>
      <c r="J836" s="2" t="str">
        <f t="shared" si="26"/>
        <v>Arabica</v>
      </c>
      <c r="K836" t="str">
        <f>_xlfn.XLOOKUP(D836,products!$A$2:$A$49,products!$B$2:$B$49,,0)</f>
        <v>Ara</v>
      </c>
      <c r="L836" t="str">
        <f t="shared" si="27"/>
        <v>Dark</v>
      </c>
      <c r="M836" t="str">
        <f>_xlfn.XLOOKUP(D836,products!$A$2:$A$49,products!$C$2:$C$49,,0)</f>
        <v>D</v>
      </c>
      <c r="N836" s="4">
        <f>_xlfn.XLOOKUP(D836,products!$A$2:$A$49,products!$D$2:$D$49,,0)</f>
        <v>2.5</v>
      </c>
      <c r="O836" s="6">
        <f>_xlfn.XLOOKUP(D836,products!$A$2:$A$49,products!$E$2:$E$49,,0)</f>
        <v>22.884999999999998</v>
      </c>
      <c r="P836" s="6">
        <f>O836*E836</f>
        <v>22.884999999999998</v>
      </c>
    </row>
    <row r="837" spans="1:16" x14ac:dyDescent="0.2">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_xlfn.XLOOKUP(Order_table[[#This Row],[Customer ID]],customers!$A$2:$A$1001,customers!$I$2:$I$1001,,0)</f>
        <v>Yes</v>
      </c>
      <c r="I837" s="2" t="str">
        <f>_xlfn.XLOOKUP(C837,customers!$A$2:$A$1001,customers!$G$2:$G$1001,,0)</f>
        <v>United States</v>
      </c>
      <c r="J837" s="2" t="str">
        <f t="shared" si="26"/>
        <v>Excelsa</v>
      </c>
      <c r="K837" t="str">
        <f>_xlfn.XLOOKUP(D837,products!$A$2:$A$49,products!$B$2:$B$49,,0)</f>
        <v>Exc</v>
      </c>
      <c r="L837" t="str">
        <f t="shared" si="27"/>
        <v>Large</v>
      </c>
      <c r="M837" t="str">
        <f>_xlfn.XLOOKUP(D837,products!$A$2:$A$49,products!$C$2:$C$49,,0)</f>
        <v>L</v>
      </c>
      <c r="N837" s="4">
        <f>_xlfn.XLOOKUP(D837,products!$A$2:$A$49,products!$D$2:$D$49,,0)</f>
        <v>0.5</v>
      </c>
      <c r="O837" s="6">
        <f>_xlfn.XLOOKUP(D837,products!$A$2:$A$49,products!$E$2:$E$49,,0)</f>
        <v>8.91</v>
      </c>
      <c r="P837" s="6">
        <f>O837*E837</f>
        <v>8.91</v>
      </c>
    </row>
    <row r="838" spans="1:16" x14ac:dyDescent="0.2">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_xlfn.XLOOKUP(Order_table[[#This Row],[Customer ID]],customers!$A$2:$A$1001,customers!$I$2:$I$1001,,0)</f>
        <v>No</v>
      </c>
      <c r="I838" s="2" t="str">
        <f>_xlfn.XLOOKUP(C838,customers!$A$2:$A$1001,customers!$G$2:$G$1001,,0)</f>
        <v>United States</v>
      </c>
      <c r="J838" s="2" t="str">
        <f t="shared" si="26"/>
        <v>Arabica</v>
      </c>
      <c r="K838" t="str">
        <f>_xlfn.XLOOKUP(D838,products!$A$2:$A$49,products!$B$2:$B$49,,0)</f>
        <v>Ara</v>
      </c>
      <c r="L838" t="str">
        <f t="shared" si="27"/>
        <v>Dark</v>
      </c>
      <c r="M838" t="str">
        <f>_xlfn.XLOOKUP(D838,products!$A$2:$A$49,products!$C$2:$C$49,,0)</f>
        <v>D</v>
      </c>
      <c r="N838" s="4">
        <f>_xlfn.XLOOKUP(D838,products!$A$2:$A$49,products!$D$2:$D$49,,0)</f>
        <v>0.2</v>
      </c>
      <c r="O838" s="6">
        <f>_xlfn.XLOOKUP(D838,products!$A$2:$A$49,products!$E$2:$E$49,,0)</f>
        <v>2.9849999999999999</v>
      </c>
      <c r="P838" s="6">
        <f>O838*E838</f>
        <v>11.94</v>
      </c>
    </row>
    <row r="839" spans="1:16" x14ac:dyDescent="0.2">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_xlfn.XLOOKUP(Order_table[[#This Row],[Customer ID]],customers!$A$2:$A$1001,customers!$I$2:$I$1001,,0)</f>
        <v>No</v>
      </c>
      <c r="I839" s="2" t="str">
        <f>_xlfn.XLOOKUP(C839,customers!$A$2:$A$1001,customers!$G$2:$G$1001,,0)</f>
        <v>United States</v>
      </c>
      <c r="J839" s="2" t="str">
        <f t="shared" si="26"/>
        <v>Librica</v>
      </c>
      <c r="K839" t="str">
        <f>_xlfn.XLOOKUP(D839,products!$A$2:$A$49,products!$B$2:$B$49,,0)</f>
        <v>Lib</v>
      </c>
      <c r="L839" t="str">
        <f t="shared" si="27"/>
        <v>Medium</v>
      </c>
      <c r="M839" t="str">
        <f>_xlfn.XLOOKUP(D839,products!$A$2:$A$49,products!$C$2:$C$49,,0)</f>
        <v>M</v>
      </c>
      <c r="N839" s="4">
        <f>_xlfn.XLOOKUP(D839,products!$A$2:$A$49,products!$D$2:$D$49,,0)</f>
        <v>2.5</v>
      </c>
      <c r="O839" s="6">
        <f>_xlfn.XLOOKUP(D839,products!$A$2:$A$49,products!$E$2:$E$49,,0)</f>
        <v>33.464999999999996</v>
      </c>
      <c r="P839" s="6">
        <f>O839*E839</f>
        <v>100.39499999999998</v>
      </c>
    </row>
    <row r="840" spans="1:16" x14ac:dyDescent="0.2">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_xlfn.XLOOKUP(Order_table[[#This Row],[Customer ID]],customers!$A$2:$A$1001,customers!$I$2:$I$1001,,0)</f>
        <v>No</v>
      </c>
      <c r="I840" s="2" t="str">
        <f>_xlfn.XLOOKUP(C840,customers!$A$2:$A$1001,customers!$G$2:$G$1001,,0)</f>
        <v>United States</v>
      </c>
      <c r="J840" s="2" t="str">
        <f t="shared" si="26"/>
        <v>Arabica</v>
      </c>
      <c r="K840" t="str">
        <f>_xlfn.XLOOKUP(D840,products!$A$2:$A$49,products!$B$2:$B$49,,0)</f>
        <v>Ara</v>
      </c>
      <c r="L840" t="str">
        <f t="shared" si="27"/>
        <v>Dark</v>
      </c>
      <c r="M840" t="str">
        <f>_xlfn.XLOOKUP(D840,products!$A$2:$A$49,products!$C$2:$C$49,,0)</f>
        <v>D</v>
      </c>
      <c r="N840" s="4">
        <f>_xlfn.XLOOKUP(D840,products!$A$2:$A$49,products!$D$2:$D$49,,0)</f>
        <v>2.5</v>
      </c>
      <c r="O840" s="6">
        <f>_xlfn.XLOOKUP(D840,products!$A$2:$A$49,products!$E$2:$E$49,,0)</f>
        <v>22.884999999999998</v>
      </c>
      <c r="P840" s="6">
        <f>O840*E840</f>
        <v>114.42499999999998</v>
      </c>
    </row>
    <row r="841" spans="1:16" x14ac:dyDescent="0.2">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_xlfn.XLOOKUP(Order_table[[#This Row],[Customer ID]],customers!$A$2:$A$1001,customers!$I$2:$I$1001,,0)</f>
        <v>No</v>
      </c>
      <c r="I841" s="2" t="str">
        <f>_xlfn.XLOOKUP(C841,customers!$A$2:$A$1001,customers!$G$2:$G$1001,,0)</f>
        <v>United States</v>
      </c>
      <c r="J841" s="2" t="str">
        <f t="shared" si="26"/>
        <v>Excelsa</v>
      </c>
      <c r="K841" t="str">
        <f>_xlfn.XLOOKUP(D841,products!$A$2:$A$49,products!$B$2:$B$49,,0)</f>
        <v>Exc</v>
      </c>
      <c r="L841" t="str">
        <f t="shared" si="27"/>
        <v>Medium</v>
      </c>
      <c r="M841" t="str">
        <f>_xlfn.XLOOKUP(D841,products!$A$2:$A$49,products!$C$2:$C$49,,0)</f>
        <v>M</v>
      </c>
      <c r="N841" s="4">
        <f>_xlfn.XLOOKUP(D841,products!$A$2:$A$49,products!$D$2:$D$49,,0)</f>
        <v>0.5</v>
      </c>
      <c r="O841" s="6">
        <f>_xlfn.XLOOKUP(D841,products!$A$2:$A$49,products!$E$2:$E$49,,0)</f>
        <v>8.25</v>
      </c>
      <c r="P841" s="6">
        <f>O841*E841</f>
        <v>41.25</v>
      </c>
    </row>
    <row r="842" spans="1:16" x14ac:dyDescent="0.2">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_xlfn.XLOOKUP(Order_table[[#This Row],[Customer ID]],customers!$A$2:$A$1001,customers!$I$2:$I$1001,,0)</f>
        <v>Yes</v>
      </c>
      <c r="I842" s="2" t="str">
        <f>_xlfn.XLOOKUP(C842,customers!$A$2:$A$1001,customers!$G$2:$G$1001,,0)</f>
        <v>United States</v>
      </c>
      <c r="J842" s="2" t="str">
        <f t="shared" si="26"/>
        <v>Robusta</v>
      </c>
      <c r="K842" t="str">
        <f>_xlfn.XLOOKUP(D842,products!$A$2:$A$49,products!$B$2:$B$49,,0)</f>
        <v>Rob</v>
      </c>
      <c r="L842" t="str">
        <f t="shared" si="27"/>
        <v>Large</v>
      </c>
      <c r="M842" t="str">
        <f>_xlfn.XLOOKUP(D842,products!$A$2:$A$49,products!$C$2:$C$49,,0)</f>
        <v>L</v>
      </c>
      <c r="N842" s="4">
        <f>_xlfn.XLOOKUP(D842,products!$A$2:$A$49,products!$D$2:$D$49,,0)</f>
        <v>0.5</v>
      </c>
      <c r="O842" s="6">
        <f>_xlfn.XLOOKUP(D842,products!$A$2:$A$49,products!$E$2:$E$49,,0)</f>
        <v>7.169999999999999</v>
      </c>
      <c r="P842" s="6">
        <f>O842*E842</f>
        <v>28.679999999999996</v>
      </c>
    </row>
    <row r="843" spans="1:16" x14ac:dyDescent="0.2">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_xlfn.XLOOKUP(Order_table[[#This Row],[Customer ID]],customers!$A$2:$A$1001,customers!$I$2:$I$1001,,0)</f>
        <v>No</v>
      </c>
      <c r="I843" s="2" t="str">
        <f>_xlfn.XLOOKUP(C843,customers!$A$2:$A$1001,customers!$G$2:$G$1001,,0)</f>
        <v>United States</v>
      </c>
      <c r="J843" s="2" t="str">
        <f t="shared" si="26"/>
        <v>Librica</v>
      </c>
      <c r="K843" t="str">
        <f>_xlfn.XLOOKUP(D843,products!$A$2:$A$49,products!$B$2:$B$49,,0)</f>
        <v>Lib</v>
      </c>
      <c r="L843" t="str">
        <f t="shared" si="27"/>
        <v>Medium</v>
      </c>
      <c r="M843" t="str">
        <f>_xlfn.XLOOKUP(D843,products!$A$2:$A$49,products!$C$2:$C$49,,0)</f>
        <v>M</v>
      </c>
      <c r="N843" s="4">
        <f>_xlfn.XLOOKUP(D843,products!$A$2:$A$49,products!$D$2:$D$49,,0)</f>
        <v>0.2</v>
      </c>
      <c r="O843" s="6">
        <f>_xlfn.XLOOKUP(D843,products!$A$2:$A$49,products!$E$2:$E$49,,0)</f>
        <v>4.3650000000000002</v>
      </c>
      <c r="P843" s="6">
        <f>O843*E843</f>
        <v>4.3650000000000002</v>
      </c>
    </row>
    <row r="844" spans="1:16" x14ac:dyDescent="0.2">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_xlfn.XLOOKUP(Order_table[[#This Row],[Customer ID]],customers!$A$2:$A$1001,customers!$I$2:$I$1001,,0)</f>
        <v>Yes</v>
      </c>
      <c r="I844" s="2" t="str">
        <f>_xlfn.XLOOKUP(C844,customers!$A$2:$A$1001,customers!$G$2:$G$1001,,0)</f>
        <v>United States</v>
      </c>
      <c r="J844" s="2" t="str">
        <f t="shared" si="26"/>
        <v>Excelsa</v>
      </c>
      <c r="K844" t="str">
        <f>_xlfn.XLOOKUP(D844,products!$A$2:$A$49,products!$B$2:$B$49,,0)</f>
        <v>Exc</v>
      </c>
      <c r="L844" t="str">
        <f t="shared" si="27"/>
        <v>Medium</v>
      </c>
      <c r="M844" t="str">
        <f>_xlfn.XLOOKUP(D844,products!$A$2:$A$49,products!$C$2:$C$49,,0)</f>
        <v>M</v>
      </c>
      <c r="N844" s="4">
        <f>_xlfn.XLOOKUP(D844,products!$A$2:$A$49,products!$D$2:$D$49,,0)</f>
        <v>0.2</v>
      </c>
      <c r="O844" s="6">
        <f>_xlfn.XLOOKUP(D844,products!$A$2:$A$49,products!$E$2:$E$49,,0)</f>
        <v>4.125</v>
      </c>
      <c r="P844" s="6">
        <f>O844*E844</f>
        <v>8.25</v>
      </c>
    </row>
    <row r="845" spans="1:16" x14ac:dyDescent="0.2">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_xlfn.XLOOKUP(Order_table[[#This Row],[Customer ID]],customers!$A$2:$A$1001,customers!$I$2:$I$1001,,0)</f>
        <v>Yes</v>
      </c>
      <c r="I845" s="2" t="str">
        <f>_xlfn.XLOOKUP(C845,customers!$A$2:$A$1001,customers!$G$2:$G$1001,,0)</f>
        <v>United States</v>
      </c>
      <c r="J845" s="2" t="str">
        <f t="shared" si="26"/>
        <v>Excelsa</v>
      </c>
      <c r="K845" t="str">
        <f>_xlfn.XLOOKUP(D845,products!$A$2:$A$49,products!$B$2:$B$49,,0)</f>
        <v>Exc</v>
      </c>
      <c r="L845" t="str">
        <f t="shared" si="27"/>
        <v>Medium</v>
      </c>
      <c r="M845" t="str">
        <f>_xlfn.XLOOKUP(D845,products!$A$2:$A$49,products!$C$2:$C$49,,0)</f>
        <v>M</v>
      </c>
      <c r="N845" s="4">
        <f>_xlfn.XLOOKUP(D845,products!$A$2:$A$49,products!$D$2:$D$49,,0)</f>
        <v>0.2</v>
      </c>
      <c r="O845" s="6">
        <f>_xlfn.XLOOKUP(D845,products!$A$2:$A$49,products!$E$2:$E$49,,0)</f>
        <v>4.125</v>
      </c>
      <c r="P845" s="6">
        <f>O845*E845</f>
        <v>8.25</v>
      </c>
    </row>
    <row r="846" spans="1:16" x14ac:dyDescent="0.2">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_xlfn.XLOOKUP(Order_table[[#This Row],[Customer ID]],customers!$A$2:$A$1001,customers!$I$2:$I$1001,,0)</f>
        <v>Yes</v>
      </c>
      <c r="I846" s="2" t="str">
        <f>_xlfn.XLOOKUP(C846,customers!$A$2:$A$1001,customers!$G$2:$G$1001,,0)</f>
        <v>United States</v>
      </c>
      <c r="J846" s="2" t="str">
        <f t="shared" si="26"/>
        <v>Arabica</v>
      </c>
      <c r="K846" t="str">
        <f>_xlfn.XLOOKUP(D846,products!$A$2:$A$49,products!$B$2:$B$49,,0)</f>
        <v>Ara</v>
      </c>
      <c r="L846" t="str">
        <f t="shared" si="27"/>
        <v>Dark</v>
      </c>
      <c r="M846" t="str">
        <f>_xlfn.XLOOKUP(D846,products!$A$2:$A$49,products!$C$2:$C$49,,0)</f>
        <v>D</v>
      </c>
      <c r="N846" s="4">
        <f>_xlfn.XLOOKUP(D846,products!$A$2:$A$49,products!$D$2:$D$49,,0)</f>
        <v>0.5</v>
      </c>
      <c r="O846" s="6">
        <f>_xlfn.XLOOKUP(D846,products!$A$2:$A$49,products!$E$2:$E$49,,0)</f>
        <v>5.97</v>
      </c>
      <c r="P846" s="6">
        <f>O846*E846</f>
        <v>35.82</v>
      </c>
    </row>
    <row r="847" spans="1:16" x14ac:dyDescent="0.2">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_xlfn.XLOOKUP(Order_table[[#This Row],[Customer ID]],customers!$A$2:$A$1001,customers!$I$2:$I$1001,,0)</f>
        <v>No</v>
      </c>
      <c r="I847" s="2" t="str">
        <f>_xlfn.XLOOKUP(C847,customers!$A$2:$A$1001,customers!$G$2:$G$1001,,0)</f>
        <v>United States</v>
      </c>
      <c r="J847" s="2" t="str">
        <f t="shared" si="26"/>
        <v>Excelsa</v>
      </c>
      <c r="K847" t="str">
        <f>_xlfn.XLOOKUP(D847,products!$A$2:$A$49,products!$B$2:$B$49,,0)</f>
        <v>Exc</v>
      </c>
      <c r="L847" t="str">
        <f t="shared" si="27"/>
        <v>Dark</v>
      </c>
      <c r="M847" t="str">
        <f>_xlfn.XLOOKUP(D847,products!$A$2:$A$49,products!$C$2:$C$49,,0)</f>
        <v>D</v>
      </c>
      <c r="N847" s="4">
        <f>_xlfn.XLOOKUP(D847,products!$A$2:$A$49,products!$D$2:$D$49,,0)</f>
        <v>2.5</v>
      </c>
      <c r="O847" s="6">
        <f>_xlfn.XLOOKUP(D847,products!$A$2:$A$49,products!$E$2:$E$49,,0)</f>
        <v>27.945</v>
      </c>
      <c r="P847" s="6">
        <f>O847*E847</f>
        <v>167.67000000000002</v>
      </c>
    </row>
    <row r="848" spans="1:16" x14ac:dyDescent="0.2">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_xlfn.XLOOKUP(Order_table[[#This Row],[Customer ID]],customers!$A$2:$A$1001,customers!$I$2:$I$1001,,0)</f>
        <v>Yes</v>
      </c>
      <c r="I848" s="2" t="str">
        <f>_xlfn.XLOOKUP(C848,customers!$A$2:$A$1001,customers!$G$2:$G$1001,,0)</f>
        <v>United States</v>
      </c>
      <c r="J848" s="2" t="str">
        <f t="shared" si="26"/>
        <v>Arabica</v>
      </c>
      <c r="K848" t="str">
        <f>_xlfn.XLOOKUP(D848,products!$A$2:$A$49,products!$B$2:$B$49,,0)</f>
        <v>Ara</v>
      </c>
      <c r="L848" t="str">
        <f t="shared" si="27"/>
        <v>Medium</v>
      </c>
      <c r="M848" t="str">
        <f>_xlfn.XLOOKUP(D848,products!$A$2:$A$49,products!$C$2:$C$49,,0)</f>
        <v>M</v>
      </c>
      <c r="N848" s="4">
        <f>_xlfn.XLOOKUP(D848,products!$A$2:$A$49,products!$D$2:$D$49,,0)</f>
        <v>2.5</v>
      </c>
      <c r="O848" s="6">
        <f>_xlfn.XLOOKUP(D848,products!$A$2:$A$49,products!$E$2:$E$49,,0)</f>
        <v>25.874999999999996</v>
      </c>
      <c r="P848" s="6">
        <f>O848*E848</f>
        <v>51.749999999999993</v>
      </c>
    </row>
    <row r="849" spans="1:16" x14ac:dyDescent="0.2">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_xlfn.XLOOKUP(Order_table[[#This Row],[Customer ID]],customers!$A$2:$A$1001,customers!$I$2:$I$1001,,0)</f>
        <v>Yes</v>
      </c>
      <c r="I849" s="2" t="str">
        <f>_xlfn.XLOOKUP(C849,customers!$A$2:$A$1001,customers!$G$2:$G$1001,,0)</f>
        <v>United States</v>
      </c>
      <c r="J849" s="2" t="str">
        <f t="shared" si="26"/>
        <v>Arabica</v>
      </c>
      <c r="K849" t="str">
        <f>_xlfn.XLOOKUP(D849,products!$A$2:$A$49,products!$B$2:$B$49,,0)</f>
        <v>Ara</v>
      </c>
      <c r="L849" t="str">
        <f t="shared" si="27"/>
        <v>Dark</v>
      </c>
      <c r="M849" t="str">
        <f>_xlfn.XLOOKUP(D849,products!$A$2:$A$49,products!$C$2:$C$49,,0)</f>
        <v>D</v>
      </c>
      <c r="N849" s="4">
        <f>_xlfn.XLOOKUP(D849,products!$A$2:$A$49,products!$D$2:$D$49,,0)</f>
        <v>0.2</v>
      </c>
      <c r="O849" s="6">
        <f>_xlfn.XLOOKUP(D849,products!$A$2:$A$49,products!$E$2:$E$49,,0)</f>
        <v>2.9849999999999999</v>
      </c>
      <c r="P849" s="6">
        <f>O849*E849</f>
        <v>8.9550000000000001</v>
      </c>
    </row>
    <row r="850" spans="1:16" x14ac:dyDescent="0.2">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_xlfn.XLOOKUP(Order_table[[#This Row],[Customer ID]],customers!$A$2:$A$1001,customers!$I$2:$I$1001,,0)</f>
        <v>No</v>
      </c>
      <c r="I850" s="2" t="str">
        <f>_xlfn.XLOOKUP(C850,customers!$A$2:$A$1001,customers!$G$2:$G$1001,,0)</f>
        <v>United States</v>
      </c>
      <c r="J850" s="2" t="str">
        <f t="shared" si="26"/>
        <v>Excelsa</v>
      </c>
      <c r="K850" t="str">
        <f>_xlfn.XLOOKUP(D850,products!$A$2:$A$49,products!$B$2:$B$49,,0)</f>
        <v>Exc</v>
      </c>
      <c r="L850" t="str">
        <f t="shared" si="27"/>
        <v>Large</v>
      </c>
      <c r="M850" t="str">
        <f>_xlfn.XLOOKUP(D850,products!$A$2:$A$49,products!$C$2:$C$49,,0)</f>
        <v>L</v>
      </c>
      <c r="N850" s="4">
        <f>_xlfn.XLOOKUP(D850,products!$A$2:$A$49,products!$D$2:$D$49,,0)</f>
        <v>0.5</v>
      </c>
      <c r="O850" s="6">
        <f>_xlfn.XLOOKUP(D850,products!$A$2:$A$49,products!$E$2:$E$49,,0)</f>
        <v>8.91</v>
      </c>
      <c r="P850" s="6">
        <f>O850*E850</f>
        <v>53.46</v>
      </c>
    </row>
    <row r="851" spans="1:16" x14ac:dyDescent="0.2">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_xlfn.XLOOKUP(Order_table[[#This Row],[Customer ID]],customers!$A$2:$A$1001,customers!$I$2:$I$1001,,0)</f>
        <v>Yes</v>
      </c>
      <c r="I851" s="2" t="str">
        <f>_xlfn.XLOOKUP(C851,customers!$A$2:$A$1001,customers!$G$2:$G$1001,,0)</f>
        <v>United States</v>
      </c>
      <c r="J851" s="2" t="str">
        <f t="shared" si="26"/>
        <v>Arabica</v>
      </c>
      <c r="K851" t="str">
        <f>_xlfn.XLOOKUP(D851,products!$A$2:$A$49,products!$B$2:$B$49,,0)</f>
        <v>Ara</v>
      </c>
      <c r="L851" t="str">
        <f t="shared" si="27"/>
        <v>Large</v>
      </c>
      <c r="M851" t="str">
        <f>_xlfn.XLOOKUP(D851,products!$A$2:$A$49,products!$C$2:$C$49,,0)</f>
        <v>L</v>
      </c>
      <c r="N851" s="4">
        <f>_xlfn.XLOOKUP(D851,products!$A$2:$A$49,products!$D$2:$D$49,,0)</f>
        <v>0.2</v>
      </c>
      <c r="O851" s="6">
        <f>_xlfn.XLOOKUP(D851,products!$A$2:$A$49,products!$E$2:$E$49,,0)</f>
        <v>3.8849999999999998</v>
      </c>
      <c r="P851" s="6">
        <f>O851*E851</f>
        <v>23.31</v>
      </c>
    </row>
    <row r="852" spans="1:16" x14ac:dyDescent="0.2">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_xlfn.XLOOKUP(Order_table[[#This Row],[Customer ID]],customers!$A$2:$A$1001,customers!$I$2:$I$1001,,0)</f>
        <v>Yes</v>
      </c>
      <c r="I852" s="2" t="str">
        <f>_xlfn.XLOOKUP(C852,customers!$A$2:$A$1001,customers!$G$2:$G$1001,,0)</f>
        <v>United States</v>
      </c>
      <c r="J852" s="2" t="str">
        <f t="shared" si="26"/>
        <v>Arabica</v>
      </c>
      <c r="K852" t="str">
        <f>_xlfn.XLOOKUP(D852,products!$A$2:$A$49,products!$B$2:$B$49,,0)</f>
        <v>Ara</v>
      </c>
      <c r="L852" t="str">
        <f t="shared" si="27"/>
        <v>Medium</v>
      </c>
      <c r="M852" t="str">
        <f>_xlfn.XLOOKUP(D852,products!$A$2:$A$49,products!$C$2:$C$49,,0)</f>
        <v>M</v>
      </c>
      <c r="N852" s="4">
        <f>_xlfn.XLOOKUP(D852,products!$A$2:$A$49,products!$D$2:$D$49,,0)</f>
        <v>0.2</v>
      </c>
      <c r="O852" s="6">
        <f>_xlfn.XLOOKUP(D852,products!$A$2:$A$49,products!$E$2:$E$49,,0)</f>
        <v>3.375</v>
      </c>
      <c r="P852" s="6">
        <f>O852*E852</f>
        <v>6.75</v>
      </c>
    </row>
    <row r="853" spans="1:16" x14ac:dyDescent="0.2">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_xlfn.XLOOKUP(Order_table[[#This Row],[Customer ID]],customers!$A$2:$A$1001,customers!$I$2:$I$1001,,0)</f>
        <v>Yes</v>
      </c>
      <c r="I853" s="2" t="str">
        <f>_xlfn.XLOOKUP(C853,customers!$A$2:$A$1001,customers!$G$2:$G$1001,,0)</f>
        <v>United States</v>
      </c>
      <c r="J853" s="2" t="str">
        <f t="shared" si="26"/>
        <v>Librica</v>
      </c>
      <c r="K853" t="str">
        <f>_xlfn.XLOOKUP(D853,products!$A$2:$A$49,products!$B$2:$B$49,,0)</f>
        <v>Lib</v>
      </c>
      <c r="L853" t="str">
        <f t="shared" si="27"/>
        <v>Dark</v>
      </c>
      <c r="M853" t="str">
        <f>_xlfn.XLOOKUP(D853,products!$A$2:$A$49,products!$C$2:$C$49,,0)</f>
        <v>D</v>
      </c>
      <c r="N853" s="4">
        <f>_xlfn.XLOOKUP(D853,products!$A$2:$A$49,products!$D$2:$D$49,,0)</f>
        <v>0.5</v>
      </c>
      <c r="O853" s="6">
        <f>_xlfn.XLOOKUP(D853,products!$A$2:$A$49,products!$E$2:$E$49,,0)</f>
        <v>7.77</v>
      </c>
      <c r="P853" s="6">
        <f>O853*E853</f>
        <v>7.77</v>
      </c>
    </row>
    <row r="854" spans="1:16" x14ac:dyDescent="0.2">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_xlfn.XLOOKUP(Order_table[[#This Row],[Customer ID]],customers!$A$2:$A$1001,customers!$I$2:$I$1001,,0)</f>
        <v>Yes</v>
      </c>
      <c r="I854" s="2" t="str">
        <f>_xlfn.XLOOKUP(C854,customers!$A$2:$A$1001,customers!$G$2:$G$1001,,0)</f>
        <v>United States</v>
      </c>
      <c r="J854" s="2" t="str">
        <f t="shared" si="26"/>
        <v>Librica</v>
      </c>
      <c r="K854" t="str">
        <f>_xlfn.XLOOKUP(D854,products!$A$2:$A$49,products!$B$2:$B$49,,0)</f>
        <v>Lib</v>
      </c>
      <c r="L854" t="str">
        <f t="shared" si="27"/>
        <v>Dark</v>
      </c>
      <c r="M854" t="str">
        <f>_xlfn.XLOOKUP(D854,products!$A$2:$A$49,products!$C$2:$C$49,,0)</f>
        <v>D</v>
      </c>
      <c r="N854" s="4">
        <f>_xlfn.XLOOKUP(D854,products!$A$2:$A$49,products!$D$2:$D$49,,0)</f>
        <v>2.5</v>
      </c>
      <c r="O854" s="6">
        <f>_xlfn.XLOOKUP(D854,products!$A$2:$A$49,products!$E$2:$E$49,,0)</f>
        <v>29.784999999999997</v>
      </c>
      <c r="P854" s="6">
        <f>O854*E854</f>
        <v>119.13999999999999</v>
      </c>
    </row>
    <row r="855" spans="1:16" x14ac:dyDescent="0.2">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_xlfn.XLOOKUP(Order_table[[#This Row],[Customer ID]],customers!$A$2:$A$1001,customers!$I$2:$I$1001,,0)</f>
        <v>No</v>
      </c>
      <c r="I855" s="2" t="str">
        <f>_xlfn.XLOOKUP(C855,customers!$A$2:$A$1001,customers!$G$2:$G$1001,,0)</f>
        <v>United States</v>
      </c>
      <c r="J855" s="2" t="str">
        <f t="shared" si="26"/>
        <v>Arabica</v>
      </c>
      <c r="K855" t="str">
        <f>_xlfn.XLOOKUP(D855,products!$A$2:$A$49,products!$B$2:$B$49,,0)</f>
        <v>Ara</v>
      </c>
      <c r="L855" t="str">
        <f t="shared" si="27"/>
        <v>Dark</v>
      </c>
      <c r="M855" t="str">
        <f>_xlfn.XLOOKUP(D855,products!$A$2:$A$49,products!$C$2:$C$49,,0)</f>
        <v>D</v>
      </c>
      <c r="N855" s="4">
        <f>_xlfn.XLOOKUP(D855,products!$A$2:$A$49,products!$D$2:$D$49,,0)</f>
        <v>1</v>
      </c>
      <c r="O855" s="6">
        <f>_xlfn.XLOOKUP(D855,products!$A$2:$A$49,products!$E$2:$E$49,,0)</f>
        <v>9.9499999999999993</v>
      </c>
      <c r="P855" s="6">
        <f>O855*E855</f>
        <v>19.899999999999999</v>
      </c>
    </row>
    <row r="856" spans="1:16" x14ac:dyDescent="0.2">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_xlfn.XLOOKUP(Order_table[[#This Row],[Customer ID]],customers!$A$2:$A$1001,customers!$I$2:$I$1001,,0)</f>
        <v>Yes</v>
      </c>
      <c r="I856" s="2" t="str">
        <f>_xlfn.XLOOKUP(C856,customers!$A$2:$A$1001,customers!$G$2:$G$1001,,0)</f>
        <v>United States</v>
      </c>
      <c r="J856" s="2" t="str">
        <f t="shared" si="26"/>
        <v>Robusta</v>
      </c>
      <c r="K856" t="str">
        <f>_xlfn.XLOOKUP(D856,products!$A$2:$A$49,products!$B$2:$B$49,,0)</f>
        <v>Rob</v>
      </c>
      <c r="L856" t="str">
        <f t="shared" si="27"/>
        <v>Large</v>
      </c>
      <c r="M856" t="str">
        <f>_xlfn.XLOOKUP(D856,products!$A$2:$A$49,products!$C$2:$C$49,,0)</f>
        <v>L</v>
      </c>
      <c r="N856" s="4">
        <f>_xlfn.XLOOKUP(D856,products!$A$2:$A$49,products!$D$2:$D$49,,0)</f>
        <v>0.5</v>
      </c>
      <c r="O856" s="6">
        <f>_xlfn.XLOOKUP(D856,products!$A$2:$A$49,products!$E$2:$E$49,,0)</f>
        <v>7.169999999999999</v>
      </c>
      <c r="P856" s="6">
        <f>O856*E856</f>
        <v>35.849999999999994</v>
      </c>
    </row>
    <row r="857" spans="1:16" x14ac:dyDescent="0.2">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_xlfn.XLOOKUP(Order_table[[#This Row],[Customer ID]],customers!$A$2:$A$1001,customers!$I$2:$I$1001,,0)</f>
        <v>No</v>
      </c>
      <c r="I857" s="2" t="str">
        <f>_xlfn.XLOOKUP(C857,customers!$A$2:$A$1001,customers!$G$2:$G$1001,,0)</f>
        <v>United States</v>
      </c>
      <c r="J857" s="2" t="str">
        <f t="shared" si="26"/>
        <v>Librica</v>
      </c>
      <c r="K857" t="str">
        <f>_xlfn.XLOOKUP(D857,products!$A$2:$A$49,products!$B$2:$B$49,,0)</f>
        <v>Lib</v>
      </c>
      <c r="L857" t="str">
        <f t="shared" si="27"/>
        <v>Dark</v>
      </c>
      <c r="M857" t="str">
        <f>_xlfn.XLOOKUP(D857,products!$A$2:$A$49,products!$C$2:$C$49,,0)</f>
        <v>D</v>
      </c>
      <c r="N857" s="4">
        <f>_xlfn.XLOOKUP(D857,products!$A$2:$A$49,products!$D$2:$D$49,,0)</f>
        <v>2.5</v>
      </c>
      <c r="O857" s="6">
        <f>_xlfn.XLOOKUP(D857,products!$A$2:$A$49,products!$E$2:$E$49,,0)</f>
        <v>29.784999999999997</v>
      </c>
      <c r="P857" s="6">
        <f>O857*E857</f>
        <v>89.35499999999999</v>
      </c>
    </row>
    <row r="858" spans="1:16" x14ac:dyDescent="0.2">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_xlfn.XLOOKUP(Order_table[[#This Row],[Customer ID]],customers!$A$2:$A$1001,customers!$I$2:$I$1001,,0)</f>
        <v>Yes</v>
      </c>
      <c r="I858" s="2" t="str">
        <f>_xlfn.XLOOKUP(C858,customers!$A$2:$A$1001,customers!$G$2:$G$1001,,0)</f>
        <v>United States</v>
      </c>
      <c r="J858" s="2" t="str">
        <f t="shared" si="26"/>
        <v>Librica</v>
      </c>
      <c r="K858" t="str">
        <f>_xlfn.XLOOKUP(D858,products!$A$2:$A$49,products!$B$2:$B$49,,0)</f>
        <v>Lib</v>
      </c>
      <c r="L858" t="str">
        <f t="shared" si="27"/>
        <v>Medium</v>
      </c>
      <c r="M858" t="str">
        <f>_xlfn.XLOOKUP(D858,products!$A$2:$A$49,products!$C$2:$C$49,,0)</f>
        <v>M</v>
      </c>
      <c r="N858" s="4">
        <f>_xlfn.XLOOKUP(D858,products!$A$2:$A$49,products!$D$2:$D$49,,0)</f>
        <v>0.2</v>
      </c>
      <c r="O858" s="6">
        <f>_xlfn.XLOOKUP(D858,products!$A$2:$A$49,products!$E$2:$E$49,,0)</f>
        <v>4.3650000000000002</v>
      </c>
      <c r="P858" s="6">
        <f>O858*E858</f>
        <v>8.73</v>
      </c>
    </row>
    <row r="859" spans="1:16" x14ac:dyDescent="0.2">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_xlfn.XLOOKUP(Order_table[[#This Row],[Customer ID]],customers!$A$2:$A$1001,customers!$I$2:$I$1001,,0)</f>
        <v>No</v>
      </c>
      <c r="I859" s="2" t="str">
        <f>_xlfn.XLOOKUP(C859,customers!$A$2:$A$1001,customers!$G$2:$G$1001,,0)</f>
        <v>United States</v>
      </c>
      <c r="J859" s="2" t="str">
        <f t="shared" si="26"/>
        <v>Robusta</v>
      </c>
      <c r="K859" t="str">
        <f>_xlfn.XLOOKUP(D859,products!$A$2:$A$49,products!$B$2:$B$49,,0)</f>
        <v>Rob</v>
      </c>
      <c r="L859" t="str">
        <f t="shared" si="27"/>
        <v>Large</v>
      </c>
      <c r="M859" t="str">
        <f>_xlfn.XLOOKUP(D859,products!$A$2:$A$49,products!$C$2:$C$49,,0)</f>
        <v>L</v>
      </c>
      <c r="N859" s="4">
        <f>_xlfn.XLOOKUP(D859,products!$A$2:$A$49,products!$D$2:$D$49,,0)</f>
        <v>2.5</v>
      </c>
      <c r="O859" s="6">
        <f>_xlfn.XLOOKUP(D859,products!$A$2:$A$49,products!$E$2:$E$49,,0)</f>
        <v>27.484999999999996</v>
      </c>
      <c r="P859" s="6">
        <f>O859*E859</f>
        <v>137.42499999999998</v>
      </c>
    </row>
    <row r="860" spans="1:16" x14ac:dyDescent="0.2">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_xlfn.XLOOKUP(Order_table[[#This Row],[Customer ID]],customers!$A$2:$A$1001,customers!$I$2:$I$1001,,0)</f>
        <v>No</v>
      </c>
      <c r="I860" s="2" t="str">
        <f>_xlfn.XLOOKUP(C860,customers!$A$2:$A$1001,customers!$G$2:$G$1001,,0)</f>
        <v>United States</v>
      </c>
      <c r="J860" s="2" t="str">
        <f t="shared" si="26"/>
        <v>Librica</v>
      </c>
      <c r="K860" t="str">
        <f>_xlfn.XLOOKUP(D860,products!$A$2:$A$49,products!$B$2:$B$49,,0)</f>
        <v>Lib</v>
      </c>
      <c r="L860" t="str">
        <f t="shared" si="27"/>
        <v>Medium</v>
      </c>
      <c r="M860" t="str">
        <f>_xlfn.XLOOKUP(D860,products!$A$2:$A$49,products!$C$2:$C$49,,0)</f>
        <v>M</v>
      </c>
      <c r="N860" s="4">
        <f>_xlfn.XLOOKUP(D860,products!$A$2:$A$49,products!$D$2:$D$49,,0)</f>
        <v>0.5</v>
      </c>
      <c r="O860" s="6">
        <f>_xlfn.XLOOKUP(D860,products!$A$2:$A$49,products!$E$2:$E$49,,0)</f>
        <v>8.73</v>
      </c>
      <c r="P860" s="6">
        <f>O860*E860</f>
        <v>34.92</v>
      </c>
    </row>
    <row r="861" spans="1:16" x14ac:dyDescent="0.2">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_xlfn.XLOOKUP(Order_table[[#This Row],[Customer ID]],customers!$A$2:$A$1001,customers!$I$2:$I$1001,,0)</f>
        <v>No</v>
      </c>
      <c r="I861" s="2" t="str">
        <f>_xlfn.XLOOKUP(C861,customers!$A$2:$A$1001,customers!$G$2:$G$1001,,0)</f>
        <v>United States</v>
      </c>
      <c r="J861" s="2" t="str">
        <f t="shared" si="26"/>
        <v>Arabica</v>
      </c>
      <c r="K861" t="str">
        <f>_xlfn.XLOOKUP(D861,products!$A$2:$A$49,products!$B$2:$B$49,,0)</f>
        <v>Ara</v>
      </c>
      <c r="L861" t="str">
        <f t="shared" si="27"/>
        <v>Large</v>
      </c>
      <c r="M861" t="str">
        <f>_xlfn.XLOOKUP(D861,products!$A$2:$A$49,products!$C$2:$C$49,,0)</f>
        <v>L</v>
      </c>
      <c r="N861" s="4">
        <f>_xlfn.XLOOKUP(D861,products!$A$2:$A$49,products!$D$2:$D$49,,0)</f>
        <v>2.5</v>
      </c>
      <c r="O861" s="6">
        <f>_xlfn.XLOOKUP(D861,products!$A$2:$A$49,products!$E$2:$E$49,,0)</f>
        <v>29.784999999999997</v>
      </c>
      <c r="P861" s="6">
        <f>O861*E861</f>
        <v>178.70999999999998</v>
      </c>
    </row>
    <row r="862" spans="1:16" x14ac:dyDescent="0.2">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_xlfn.XLOOKUP(Order_table[[#This Row],[Customer ID]],customers!$A$2:$A$1001,customers!$I$2:$I$1001,,0)</f>
        <v>No</v>
      </c>
      <c r="I862" s="2" t="str">
        <f>_xlfn.XLOOKUP(C862,customers!$A$2:$A$1001,customers!$G$2:$G$1001,,0)</f>
        <v>United States</v>
      </c>
      <c r="J862" s="2" t="str">
        <f t="shared" si="26"/>
        <v>Arabica</v>
      </c>
      <c r="K862" t="str">
        <f>_xlfn.XLOOKUP(D862,products!$A$2:$A$49,products!$B$2:$B$49,,0)</f>
        <v>Ara</v>
      </c>
      <c r="L862" t="str">
        <f t="shared" si="27"/>
        <v>Medium</v>
      </c>
      <c r="M862" t="str">
        <f>_xlfn.XLOOKUP(D862,products!$A$2:$A$49,products!$C$2:$C$49,,0)</f>
        <v>M</v>
      </c>
      <c r="N862" s="4">
        <f>_xlfn.XLOOKUP(D862,products!$A$2:$A$49,products!$D$2:$D$49,,0)</f>
        <v>2.5</v>
      </c>
      <c r="O862" s="6">
        <f>_xlfn.XLOOKUP(D862,products!$A$2:$A$49,products!$E$2:$E$49,,0)</f>
        <v>25.874999999999996</v>
      </c>
      <c r="P862" s="6">
        <f>O862*E862</f>
        <v>25.874999999999996</v>
      </c>
    </row>
    <row r="863" spans="1:16" x14ac:dyDescent="0.2">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_xlfn.XLOOKUP(Order_table[[#This Row],[Customer ID]],customers!$A$2:$A$1001,customers!$I$2:$I$1001,,0)</f>
        <v>Yes</v>
      </c>
      <c r="I863" s="2" t="str">
        <f>_xlfn.XLOOKUP(C863,customers!$A$2:$A$1001,customers!$G$2:$G$1001,,0)</f>
        <v>United States</v>
      </c>
      <c r="J863" s="2" t="str">
        <f t="shared" si="26"/>
        <v>Librica</v>
      </c>
      <c r="K863" t="str">
        <f>_xlfn.XLOOKUP(D863,products!$A$2:$A$49,products!$B$2:$B$49,,0)</f>
        <v>Lib</v>
      </c>
      <c r="L863" t="str">
        <f t="shared" si="27"/>
        <v>Dark</v>
      </c>
      <c r="M863" t="str">
        <f>_xlfn.XLOOKUP(D863,products!$A$2:$A$49,products!$C$2:$C$49,,0)</f>
        <v>D</v>
      </c>
      <c r="N863" s="4">
        <f>_xlfn.XLOOKUP(D863,products!$A$2:$A$49,products!$D$2:$D$49,,0)</f>
        <v>1</v>
      </c>
      <c r="O863" s="6">
        <f>_xlfn.XLOOKUP(D863,products!$A$2:$A$49,products!$E$2:$E$49,,0)</f>
        <v>12.95</v>
      </c>
      <c r="P863" s="6">
        <f>O863*E863</f>
        <v>77.699999999999989</v>
      </c>
    </row>
    <row r="864" spans="1:16" x14ac:dyDescent="0.2">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_xlfn.XLOOKUP(Order_table[[#This Row],[Customer ID]],customers!$A$2:$A$1001,customers!$I$2:$I$1001,,0)</f>
        <v>Yes</v>
      </c>
      <c r="I864" s="2" t="str">
        <f>_xlfn.XLOOKUP(C864,customers!$A$2:$A$1001,customers!$G$2:$G$1001,,0)</f>
        <v>United States</v>
      </c>
      <c r="J864" s="2" t="str">
        <f t="shared" si="26"/>
        <v>Robusta</v>
      </c>
      <c r="K864" t="str">
        <f>_xlfn.XLOOKUP(D864,products!$A$2:$A$49,products!$B$2:$B$49,,0)</f>
        <v>Rob</v>
      </c>
      <c r="L864" t="str">
        <f t="shared" si="27"/>
        <v>Medium</v>
      </c>
      <c r="M864" t="str">
        <f>_xlfn.XLOOKUP(D864,products!$A$2:$A$49,products!$C$2:$C$49,,0)</f>
        <v>M</v>
      </c>
      <c r="N864" s="4">
        <f>_xlfn.XLOOKUP(D864,products!$A$2:$A$49,products!$D$2:$D$49,,0)</f>
        <v>1</v>
      </c>
      <c r="O864" s="6">
        <f>_xlfn.XLOOKUP(D864,products!$A$2:$A$49,products!$E$2:$E$49,,0)</f>
        <v>9.9499999999999993</v>
      </c>
      <c r="P864" s="6">
        <f>O864*E864</f>
        <v>9.9499999999999993</v>
      </c>
    </row>
    <row r="865" spans="1:16" x14ac:dyDescent="0.2">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_xlfn.XLOOKUP(Order_table[[#This Row],[Customer ID]],customers!$A$2:$A$1001,customers!$I$2:$I$1001,,0)</f>
        <v>Yes</v>
      </c>
      <c r="I865" s="2" t="str">
        <f>_xlfn.XLOOKUP(C865,customers!$A$2:$A$1001,customers!$G$2:$G$1001,,0)</f>
        <v>United States</v>
      </c>
      <c r="J865" s="2" t="str">
        <f t="shared" si="26"/>
        <v>Librica</v>
      </c>
      <c r="K865" t="str">
        <f>_xlfn.XLOOKUP(D865,products!$A$2:$A$49,products!$B$2:$B$49,,0)</f>
        <v>Lib</v>
      </c>
      <c r="L865" t="str">
        <f t="shared" si="27"/>
        <v>Medium</v>
      </c>
      <c r="M865" t="str">
        <f>_xlfn.XLOOKUP(D865,products!$A$2:$A$49,products!$C$2:$C$49,,0)</f>
        <v>M</v>
      </c>
      <c r="N865" s="4">
        <f>_xlfn.XLOOKUP(D865,products!$A$2:$A$49,products!$D$2:$D$49,,0)</f>
        <v>1</v>
      </c>
      <c r="O865" s="6">
        <f>_xlfn.XLOOKUP(D865,products!$A$2:$A$49,products!$E$2:$E$49,,0)</f>
        <v>14.55</v>
      </c>
      <c r="P865" s="6">
        <f>O865*E865</f>
        <v>29.1</v>
      </c>
    </row>
    <row r="866" spans="1:16" x14ac:dyDescent="0.2">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_xlfn.XLOOKUP(Order_table[[#This Row],[Customer ID]],customers!$A$2:$A$1001,customers!$I$2:$I$1001,,0)</f>
        <v>No</v>
      </c>
      <c r="I866" s="2" t="str">
        <f>_xlfn.XLOOKUP(C866,customers!$A$2:$A$1001,customers!$G$2:$G$1001,,0)</f>
        <v>Ireland</v>
      </c>
      <c r="J866" s="2" t="str">
        <f t="shared" si="26"/>
        <v>Robusta</v>
      </c>
      <c r="K866" t="str">
        <f>_xlfn.XLOOKUP(D866,products!$A$2:$A$49,products!$B$2:$B$49,,0)</f>
        <v>Rob</v>
      </c>
      <c r="L866" t="str">
        <f t="shared" si="27"/>
        <v>Large</v>
      </c>
      <c r="M866" t="str">
        <f>_xlfn.XLOOKUP(D866,products!$A$2:$A$49,products!$C$2:$C$49,,0)</f>
        <v>L</v>
      </c>
      <c r="N866" s="4">
        <f>_xlfn.XLOOKUP(D866,products!$A$2:$A$49,products!$D$2:$D$49,,0)</f>
        <v>0.2</v>
      </c>
      <c r="O866" s="6">
        <f>_xlfn.XLOOKUP(D866,products!$A$2:$A$49,products!$E$2:$E$49,,0)</f>
        <v>3.5849999999999995</v>
      </c>
      <c r="P866" s="6">
        <f>O866*E866</f>
        <v>21.509999999999998</v>
      </c>
    </row>
    <row r="867" spans="1:16" x14ac:dyDescent="0.2">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_xlfn.XLOOKUP(Order_table[[#This Row],[Customer ID]],customers!$A$2:$A$1001,customers!$I$2:$I$1001,,0)</f>
        <v>Yes</v>
      </c>
      <c r="I867" s="2" t="str">
        <f>_xlfn.XLOOKUP(C867,customers!$A$2:$A$1001,customers!$G$2:$G$1001,,0)</f>
        <v>United States</v>
      </c>
      <c r="J867" s="2" t="str">
        <f t="shared" si="26"/>
        <v>Arabica</v>
      </c>
      <c r="K867" t="str">
        <f>_xlfn.XLOOKUP(D867,products!$A$2:$A$49,products!$B$2:$B$49,,0)</f>
        <v>Ara</v>
      </c>
      <c r="L867" t="str">
        <f t="shared" si="27"/>
        <v>Medium</v>
      </c>
      <c r="M867" t="str">
        <f>_xlfn.XLOOKUP(D867,products!$A$2:$A$49,products!$C$2:$C$49,,0)</f>
        <v>M</v>
      </c>
      <c r="N867" s="4">
        <f>_xlfn.XLOOKUP(D867,products!$A$2:$A$49,products!$D$2:$D$49,,0)</f>
        <v>0.5</v>
      </c>
      <c r="O867" s="6">
        <f>_xlfn.XLOOKUP(D867,products!$A$2:$A$49,products!$E$2:$E$49,,0)</f>
        <v>6.75</v>
      </c>
      <c r="P867" s="6">
        <f>O867*E867</f>
        <v>6.75</v>
      </c>
    </row>
    <row r="868" spans="1:16" x14ac:dyDescent="0.2">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_xlfn.XLOOKUP(Order_table[[#This Row],[Customer ID]],customers!$A$2:$A$1001,customers!$I$2:$I$1001,,0)</f>
        <v>No</v>
      </c>
      <c r="I868" s="2" t="str">
        <f>_xlfn.XLOOKUP(C868,customers!$A$2:$A$1001,customers!$G$2:$G$1001,,0)</f>
        <v>Ireland</v>
      </c>
      <c r="J868" s="2" t="str">
        <f t="shared" si="26"/>
        <v>Arabica</v>
      </c>
      <c r="K868" t="str">
        <f>_xlfn.XLOOKUP(D868,products!$A$2:$A$49,products!$B$2:$B$49,,0)</f>
        <v>Ara</v>
      </c>
      <c r="L868" t="str">
        <f t="shared" si="27"/>
        <v>Dark</v>
      </c>
      <c r="M868" t="str">
        <f>_xlfn.XLOOKUP(D868,products!$A$2:$A$49,products!$C$2:$C$49,,0)</f>
        <v>D</v>
      </c>
      <c r="N868" s="4">
        <f>_xlfn.XLOOKUP(D868,products!$A$2:$A$49,products!$D$2:$D$49,,0)</f>
        <v>0.5</v>
      </c>
      <c r="O868" s="6">
        <f>_xlfn.XLOOKUP(D868,products!$A$2:$A$49,products!$E$2:$E$49,,0)</f>
        <v>5.97</v>
      </c>
      <c r="P868" s="6">
        <f>O868*E868</f>
        <v>17.91</v>
      </c>
    </row>
    <row r="869" spans="1:16" x14ac:dyDescent="0.2">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_xlfn.XLOOKUP(Order_table[[#This Row],[Customer ID]],customers!$A$2:$A$1001,customers!$I$2:$I$1001,,0)</f>
        <v>Yes</v>
      </c>
      <c r="I869" s="2" t="str">
        <f>_xlfn.XLOOKUP(C869,customers!$A$2:$A$1001,customers!$G$2:$G$1001,,0)</f>
        <v>Ireland</v>
      </c>
      <c r="J869" s="2" t="str">
        <f t="shared" si="26"/>
        <v>Arabica</v>
      </c>
      <c r="K869" t="str">
        <f>_xlfn.XLOOKUP(D869,products!$A$2:$A$49,products!$B$2:$B$49,,0)</f>
        <v>Ara</v>
      </c>
      <c r="L869" t="str">
        <f t="shared" si="27"/>
        <v>Large</v>
      </c>
      <c r="M869" t="str">
        <f>_xlfn.XLOOKUP(D869,products!$A$2:$A$49,products!$C$2:$C$49,,0)</f>
        <v>L</v>
      </c>
      <c r="N869" s="4">
        <f>_xlfn.XLOOKUP(D869,products!$A$2:$A$49,products!$D$2:$D$49,,0)</f>
        <v>2.5</v>
      </c>
      <c r="O869" s="6">
        <f>_xlfn.XLOOKUP(D869,products!$A$2:$A$49,products!$E$2:$E$49,,0)</f>
        <v>29.784999999999997</v>
      </c>
      <c r="P869" s="6">
        <f>O869*E869</f>
        <v>29.784999999999997</v>
      </c>
    </row>
    <row r="870" spans="1:16" x14ac:dyDescent="0.2">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_xlfn.XLOOKUP(Order_table[[#This Row],[Customer ID]],customers!$A$2:$A$1001,customers!$I$2:$I$1001,,0)</f>
        <v>Yes</v>
      </c>
      <c r="I870" s="2" t="str">
        <f>_xlfn.XLOOKUP(C870,customers!$A$2:$A$1001,customers!$G$2:$G$1001,,0)</f>
        <v>United States</v>
      </c>
      <c r="J870" s="2" t="str">
        <f t="shared" si="26"/>
        <v>Excelsa</v>
      </c>
      <c r="K870" t="str">
        <f>_xlfn.XLOOKUP(D870,products!$A$2:$A$49,products!$B$2:$B$49,,0)</f>
        <v>Exc</v>
      </c>
      <c r="L870" t="str">
        <f t="shared" si="27"/>
        <v>Medium</v>
      </c>
      <c r="M870" t="str">
        <f>_xlfn.XLOOKUP(D870,products!$A$2:$A$49,products!$C$2:$C$49,,0)</f>
        <v>M</v>
      </c>
      <c r="N870" s="4">
        <f>_xlfn.XLOOKUP(D870,products!$A$2:$A$49,products!$D$2:$D$49,,0)</f>
        <v>0.5</v>
      </c>
      <c r="O870" s="6">
        <f>_xlfn.XLOOKUP(D870,products!$A$2:$A$49,products!$E$2:$E$49,,0)</f>
        <v>8.25</v>
      </c>
      <c r="P870" s="6">
        <f>O870*E870</f>
        <v>41.25</v>
      </c>
    </row>
    <row r="871" spans="1:16" x14ac:dyDescent="0.2">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_xlfn.XLOOKUP(Order_table[[#This Row],[Customer ID]],customers!$A$2:$A$1001,customers!$I$2:$I$1001,,0)</f>
        <v>Yes</v>
      </c>
      <c r="I871" s="2" t="str">
        <f>_xlfn.XLOOKUP(C871,customers!$A$2:$A$1001,customers!$G$2:$G$1001,,0)</f>
        <v>United States</v>
      </c>
      <c r="J871" s="2" t="str">
        <f t="shared" si="26"/>
        <v>Robusta</v>
      </c>
      <c r="K871" t="str">
        <f>_xlfn.XLOOKUP(D871,products!$A$2:$A$49,products!$B$2:$B$49,,0)</f>
        <v>Rob</v>
      </c>
      <c r="L871" t="str">
        <f t="shared" si="27"/>
        <v>Medium</v>
      </c>
      <c r="M871" t="str">
        <f>_xlfn.XLOOKUP(D871,products!$A$2:$A$49,products!$C$2:$C$49,,0)</f>
        <v>M</v>
      </c>
      <c r="N871" s="4">
        <f>_xlfn.XLOOKUP(D871,products!$A$2:$A$49,products!$D$2:$D$49,,0)</f>
        <v>0.5</v>
      </c>
      <c r="O871" s="6">
        <f>_xlfn.XLOOKUP(D871,products!$A$2:$A$49,products!$E$2:$E$49,,0)</f>
        <v>5.97</v>
      </c>
      <c r="P871" s="6">
        <f>O871*E871</f>
        <v>17.91</v>
      </c>
    </row>
    <row r="872" spans="1:16" x14ac:dyDescent="0.2">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_xlfn.XLOOKUP(Order_table[[#This Row],[Customer ID]],customers!$A$2:$A$1001,customers!$I$2:$I$1001,,0)</f>
        <v>Yes</v>
      </c>
      <c r="I872" s="2" t="str">
        <f>_xlfn.XLOOKUP(C872,customers!$A$2:$A$1001,customers!$G$2:$G$1001,,0)</f>
        <v>Ireland</v>
      </c>
      <c r="J872" s="2" t="str">
        <f t="shared" si="26"/>
        <v>Excelsa</v>
      </c>
      <c r="K872" t="str">
        <f>_xlfn.XLOOKUP(D872,products!$A$2:$A$49,products!$B$2:$B$49,,0)</f>
        <v>Exc</v>
      </c>
      <c r="L872" t="str">
        <f t="shared" si="27"/>
        <v>Dark</v>
      </c>
      <c r="M872" t="str">
        <f>_xlfn.XLOOKUP(D872,products!$A$2:$A$49,products!$C$2:$C$49,,0)</f>
        <v>D</v>
      </c>
      <c r="N872" s="4">
        <f>_xlfn.XLOOKUP(D872,products!$A$2:$A$49,products!$D$2:$D$49,,0)</f>
        <v>0.5</v>
      </c>
      <c r="O872" s="6">
        <f>_xlfn.XLOOKUP(D872,products!$A$2:$A$49,products!$E$2:$E$49,,0)</f>
        <v>7.29</v>
      </c>
      <c r="P872" s="6">
        <f>O872*E872</f>
        <v>7.29</v>
      </c>
    </row>
    <row r="873" spans="1:16" x14ac:dyDescent="0.2">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_xlfn.XLOOKUP(Order_table[[#This Row],[Customer ID]],customers!$A$2:$A$1001,customers!$I$2:$I$1001,,0)</f>
        <v>Yes</v>
      </c>
      <c r="I873" s="2" t="str">
        <f>_xlfn.XLOOKUP(C873,customers!$A$2:$A$1001,customers!$G$2:$G$1001,,0)</f>
        <v>United Kingdom</v>
      </c>
      <c r="J873" s="2" t="str">
        <f t="shared" si="26"/>
        <v>Excelsa</v>
      </c>
      <c r="K873" t="str">
        <f>_xlfn.XLOOKUP(D873,products!$A$2:$A$49,products!$B$2:$B$49,,0)</f>
        <v>Exc</v>
      </c>
      <c r="L873" t="str">
        <f t="shared" si="27"/>
        <v>Large</v>
      </c>
      <c r="M873" t="str">
        <f>_xlfn.XLOOKUP(D873,products!$A$2:$A$49,products!$C$2:$C$49,,0)</f>
        <v>L</v>
      </c>
      <c r="N873" s="4">
        <f>_xlfn.XLOOKUP(D873,products!$A$2:$A$49,products!$D$2:$D$49,,0)</f>
        <v>1</v>
      </c>
      <c r="O873" s="6">
        <f>_xlfn.XLOOKUP(D873,products!$A$2:$A$49,products!$E$2:$E$49,,0)</f>
        <v>14.85</v>
      </c>
      <c r="P873" s="6">
        <f>O873*E873</f>
        <v>29.7</v>
      </c>
    </row>
    <row r="874" spans="1:16" x14ac:dyDescent="0.2">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_xlfn.XLOOKUP(Order_table[[#This Row],[Customer ID]],customers!$A$2:$A$1001,customers!$I$2:$I$1001,,0)</f>
        <v>No</v>
      </c>
      <c r="I874" s="2" t="str">
        <f>_xlfn.XLOOKUP(C874,customers!$A$2:$A$1001,customers!$G$2:$G$1001,,0)</f>
        <v>United States</v>
      </c>
      <c r="J874" s="2" t="str">
        <f t="shared" si="26"/>
        <v>Arabica</v>
      </c>
      <c r="K874" t="str">
        <f>_xlfn.XLOOKUP(D874,products!$A$2:$A$49,products!$B$2:$B$49,,0)</f>
        <v>Ara</v>
      </c>
      <c r="L874" t="str">
        <f t="shared" si="27"/>
        <v>Medium</v>
      </c>
      <c r="M874" t="str">
        <f>_xlfn.XLOOKUP(D874,products!$A$2:$A$49,products!$C$2:$C$49,,0)</f>
        <v>M</v>
      </c>
      <c r="N874" s="4">
        <f>_xlfn.XLOOKUP(D874,products!$A$2:$A$49,products!$D$2:$D$49,,0)</f>
        <v>1</v>
      </c>
      <c r="O874" s="6">
        <f>_xlfn.XLOOKUP(D874,products!$A$2:$A$49,products!$E$2:$E$49,,0)</f>
        <v>11.25</v>
      </c>
      <c r="P874" s="6">
        <f>O874*E874</f>
        <v>22.5</v>
      </c>
    </row>
    <row r="875" spans="1:16" x14ac:dyDescent="0.2">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_xlfn.XLOOKUP(Order_table[[#This Row],[Customer ID]],customers!$A$2:$A$1001,customers!$I$2:$I$1001,,0)</f>
        <v>Yes</v>
      </c>
      <c r="I875" s="2" t="str">
        <f>_xlfn.XLOOKUP(C875,customers!$A$2:$A$1001,customers!$G$2:$G$1001,,0)</f>
        <v>United States</v>
      </c>
      <c r="J875" s="2" t="str">
        <f t="shared" si="26"/>
        <v>Robusta</v>
      </c>
      <c r="K875" t="str">
        <f>_xlfn.XLOOKUP(D875,products!$A$2:$A$49,products!$B$2:$B$49,,0)</f>
        <v>Rob</v>
      </c>
      <c r="L875" t="str">
        <f t="shared" si="27"/>
        <v>Medium</v>
      </c>
      <c r="M875" t="str">
        <f>_xlfn.XLOOKUP(D875,products!$A$2:$A$49,products!$C$2:$C$49,,0)</f>
        <v>M</v>
      </c>
      <c r="N875" s="4">
        <f>_xlfn.XLOOKUP(D875,products!$A$2:$A$49,products!$D$2:$D$49,,0)</f>
        <v>0.2</v>
      </c>
      <c r="O875" s="6">
        <f>_xlfn.XLOOKUP(D875,products!$A$2:$A$49,products!$E$2:$E$49,,0)</f>
        <v>2.9849999999999999</v>
      </c>
      <c r="P875" s="6">
        <f>O875*E875</f>
        <v>11.94</v>
      </c>
    </row>
    <row r="876" spans="1:16" x14ac:dyDescent="0.2">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_xlfn.XLOOKUP(Order_table[[#This Row],[Customer ID]],customers!$A$2:$A$1001,customers!$I$2:$I$1001,,0)</f>
        <v>No</v>
      </c>
      <c r="I876" s="2" t="str">
        <f>_xlfn.XLOOKUP(C876,customers!$A$2:$A$1001,customers!$G$2:$G$1001,,0)</f>
        <v>United States</v>
      </c>
      <c r="J876" s="2" t="str">
        <f t="shared" si="26"/>
        <v>Arabica</v>
      </c>
      <c r="K876" t="str">
        <f>_xlfn.XLOOKUP(D876,products!$A$2:$A$49,products!$B$2:$B$49,,0)</f>
        <v>Ara</v>
      </c>
      <c r="L876" t="str">
        <f t="shared" si="27"/>
        <v>Large</v>
      </c>
      <c r="M876" t="str">
        <f>_xlfn.XLOOKUP(D876,products!$A$2:$A$49,products!$C$2:$C$49,,0)</f>
        <v>L</v>
      </c>
      <c r="N876" s="4">
        <f>_xlfn.XLOOKUP(D876,products!$A$2:$A$49,products!$D$2:$D$49,,0)</f>
        <v>1</v>
      </c>
      <c r="O876" s="6">
        <f>_xlfn.XLOOKUP(D876,products!$A$2:$A$49,products!$E$2:$E$49,,0)</f>
        <v>12.95</v>
      </c>
      <c r="P876" s="6">
        <f>O876*E876</f>
        <v>25.9</v>
      </c>
    </row>
    <row r="877" spans="1:16" x14ac:dyDescent="0.2">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_xlfn.XLOOKUP(Order_table[[#This Row],[Customer ID]],customers!$A$2:$A$1001,customers!$I$2:$I$1001,,0)</f>
        <v>No</v>
      </c>
      <c r="I877" s="2" t="str">
        <f>_xlfn.XLOOKUP(C877,customers!$A$2:$A$1001,customers!$G$2:$G$1001,,0)</f>
        <v>Ireland</v>
      </c>
      <c r="J877" s="2" t="str">
        <f t="shared" si="26"/>
        <v>Librica</v>
      </c>
      <c r="K877" t="str">
        <f>_xlfn.XLOOKUP(D877,products!$A$2:$A$49,products!$B$2:$B$49,,0)</f>
        <v>Lib</v>
      </c>
      <c r="L877" t="str">
        <f t="shared" si="27"/>
        <v>Medium</v>
      </c>
      <c r="M877" t="str">
        <f>_xlfn.XLOOKUP(D877,products!$A$2:$A$49,products!$C$2:$C$49,,0)</f>
        <v>M</v>
      </c>
      <c r="N877" s="4">
        <f>_xlfn.XLOOKUP(D877,products!$A$2:$A$49,products!$D$2:$D$49,,0)</f>
        <v>0.5</v>
      </c>
      <c r="O877" s="6">
        <f>_xlfn.XLOOKUP(D877,products!$A$2:$A$49,products!$E$2:$E$49,,0)</f>
        <v>8.73</v>
      </c>
      <c r="P877" s="6">
        <f>O877*E877</f>
        <v>43.650000000000006</v>
      </c>
    </row>
    <row r="878" spans="1:16" x14ac:dyDescent="0.2">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_xlfn.XLOOKUP(Order_table[[#This Row],[Customer ID]],customers!$A$2:$A$1001,customers!$I$2:$I$1001,,0)</f>
        <v>No</v>
      </c>
      <c r="I878" s="2" t="str">
        <f>_xlfn.XLOOKUP(C878,customers!$A$2:$A$1001,customers!$G$2:$G$1001,,0)</f>
        <v>Ireland</v>
      </c>
      <c r="J878" s="2" t="str">
        <f t="shared" si="26"/>
        <v>Arabica</v>
      </c>
      <c r="K878" t="str">
        <f>_xlfn.XLOOKUP(D878,products!$A$2:$A$49,products!$B$2:$B$49,,0)</f>
        <v>Ara</v>
      </c>
      <c r="L878" t="str">
        <f t="shared" si="27"/>
        <v>Large</v>
      </c>
      <c r="M878" t="str">
        <f>_xlfn.XLOOKUP(D878,products!$A$2:$A$49,products!$C$2:$C$49,,0)</f>
        <v>L</v>
      </c>
      <c r="N878" s="4">
        <f>_xlfn.XLOOKUP(D878,products!$A$2:$A$49,products!$D$2:$D$49,,0)</f>
        <v>0.5</v>
      </c>
      <c r="O878" s="6">
        <f>_xlfn.XLOOKUP(D878,products!$A$2:$A$49,products!$E$2:$E$49,,0)</f>
        <v>7.77</v>
      </c>
      <c r="P878" s="6">
        <f>O878*E878</f>
        <v>46.62</v>
      </c>
    </row>
    <row r="879" spans="1:16" x14ac:dyDescent="0.2">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_xlfn.XLOOKUP(Order_table[[#This Row],[Customer ID]],customers!$A$2:$A$1001,customers!$I$2:$I$1001,,0)</f>
        <v>No</v>
      </c>
      <c r="I879" s="2" t="str">
        <f>_xlfn.XLOOKUP(C879,customers!$A$2:$A$1001,customers!$G$2:$G$1001,,0)</f>
        <v>United States</v>
      </c>
      <c r="J879" s="2" t="str">
        <f t="shared" si="26"/>
        <v>Librica</v>
      </c>
      <c r="K879" t="str">
        <f>_xlfn.XLOOKUP(D879,products!$A$2:$A$49,products!$B$2:$B$49,,0)</f>
        <v>Lib</v>
      </c>
      <c r="L879" t="str">
        <f t="shared" si="27"/>
        <v>Large</v>
      </c>
      <c r="M879" t="str">
        <f>_xlfn.XLOOKUP(D879,products!$A$2:$A$49,products!$C$2:$C$49,,0)</f>
        <v>L</v>
      </c>
      <c r="N879" s="4">
        <f>_xlfn.XLOOKUP(D879,products!$A$2:$A$49,products!$D$2:$D$49,,0)</f>
        <v>0.5</v>
      </c>
      <c r="O879" s="6">
        <f>_xlfn.XLOOKUP(D879,products!$A$2:$A$49,products!$E$2:$E$49,,0)</f>
        <v>9.51</v>
      </c>
      <c r="P879" s="6">
        <f>O879*E879</f>
        <v>28.53</v>
      </c>
    </row>
    <row r="880" spans="1:16" x14ac:dyDescent="0.2">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_xlfn.XLOOKUP(Order_table[[#This Row],[Customer ID]],customers!$A$2:$A$1001,customers!$I$2:$I$1001,,0)</f>
        <v>Yes</v>
      </c>
      <c r="I880" s="2" t="str">
        <f>_xlfn.XLOOKUP(C880,customers!$A$2:$A$1001,customers!$G$2:$G$1001,,0)</f>
        <v>United States</v>
      </c>
      <c r="J880" s="2" t="str">
        <f t="shared" si="26"/>
        <v>Robusta</v>
      </c>
      <c r="K880" t="str">
        <f>_xlfn.XLOOKUP(D880,products!$A$2:$A$49,products!$B$2:$B$49,,0)</f>
        <v>Rob</v>
      </c>
      <c r="L880" t="str">
        <f t="shared" si="27"/>
        <v>Large</v>
      </c>
      <c r="M880" t="str">
        <f>_xlfn.XLOOKUP(D880,products!$A$2:$A$49,products!$C$2:$C$49,,0)</f>
        <v>L</v>
      </c>
      <c r="N880" s="4">
        <f>_xlfn.XLOOKUP(D880,products!$A$2:$A$49,products!$D$2:$D$49,,0)</f>
        <v>2.5</v>
      </c>
      <c r="O880" s="6">
        <f>_xlfn.XLOOKUP(D880,products!$A$2:$A$49,products!$E$2:$E$49,,0)</f>
        <v>27.484999999999996</v>
      </c>
      <c r="P880" s="6">
        <f>O880*E880</f>
        <v>27.484999999999996</v>
      </c>
    </row>
    <row r="881" spans="1:16" x14ac:dyDescent="0.2">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_xlfn.XLOOKUP(Order_table[[#This Row],[Customer ID]],customers!$A$2:$A$1001,customers!$I$2:$I$1001,,0)</f>
        <v>No</v>
      </c>
      <c r="I881" s="2" t="str">
        <f>_xlfn.XLOOKUP(C881,customers!$A$2:$A$1001,customers!$G$2:$G$1001,,0)</f>
        <v>United States</v>
      </c>
      <c r="J881" s="2" t="str">
        <f t="shared" si="26"/>
        <v>Excelsa</v>
      </c>
      <c r="K881" t="str">
        <f>_xlfn.XLOOKUP(D881,products!$A$2:$A$49,products!$B$2:$B$49,,0)</f>
        <v>Exc</v>
      </c>
      <c r="L881" t="str">
        <f t="shared" si="27"/>
        <v>Dark</v>
      </c>
      <c r="M881" t="str">
        <f>_xlfn.XLOOKUP(D881,products!$A$2:$A$49,products!$C$2:$C$49,,0)</f>
        <v>D</v>
      </c>
      <c r="N881" s="4">
        <f>_xlfn.XLOOKUP(D881,products!$A$2:$A$49,products!$D$2:$D$49,,0)</f>
        <v>0.2</v>
      </c>
      <c r="O881" s="6">
        <f>_xlfn.XLOOKUP(D881,products!$A$2:$A$49,products!$E$2:$E$49,,0)</f>
        <v>3.645</v>
      </c>
      <c r="P881" s="6">
        <f>O881*E881</f>
        <v>10.935</v>
      </c>
    </row>
    <row r="882" spans="1:16" x14ac:dyDescent="0.2">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_xlfn.XLOOKUP(Order_table[[#This Row],[Customer ID]],customers!$A$2:$A$1001,customers!$I$2:$I$1001,,0)</f>
        <v>No</v>
      </c>
      <c r="I882" s="2" t="str">
        <f>_xlfn.XLOOKUP(C882,customers!$A$2:$A$1001,customers!$G$2:$G$1001,,0)</f>
        <v>United States</v>
      </c>
      <c r="J882" s="2" t="str">
        <f t="shared" si="26"/>
        <v>Robusta</v>
      </c>
      <c r="K882" t="str">
        <f>_xlfn.XLOOKUP(D882,products!$A$2:$A$49,products!$B$2:$B$49,,0)</f>
        <v>Rob</v>
      </c>
      <c r="L882" t="str">
        <f t="shared" si="27"/>
        <v>Large</v>
      </c>
      <c r="M882" t="str">
        <f>_xlfn.XLOOKUP(D882,products!$A$2:$A$49,products!$C$2:$C$49,,0)</f>
        <v>L</v>
      </c>
      <c r="N882" s="4">
        <f>_xlfn.XLOOKUP(D882,products!$A$2:$A$49,products!$D$2:$D$49,,0)</f>
        <v>0.2</v>
      </c>
      <c r="O882" s="6">
        <f>_xlfn.XLOOKUP(D882,products!$A$2:$A$49,products!$E$2:$E$49,,0)</f>
        <v>3.5849999999999995</v>
      </c>
      <c r="P882" s="6">
        <f>O882*E882</f>
        <v>7.169999999999999</v>
      </c>
    </row>
    <row r="883" spans="1:16" x14ac:dyDescent="0.2">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_xlfn.XLOOKUP(Order_table[[#This Row],[Customer ID]],customers!$A$2:$A$1001,customers!$I$2:$I$1001,,0)</f>
        <v>Yes</v>
      </c>
      <c r="I883" s="2" t="str">
        <f>_xlfn.XLOOKUP(C883,customers!$A$2:$A$1001,customers!$G$2:$G$1001,,0)</f>
        <v>United States</v>
      </c>
      <c r="J883" s="2" t="str">
        <f t="shared" si="26"/>
        <v>Arabica</v>
      </c>
      <c r="K883" t="str">
        <f>_xlfn.XLOOKUP(D883,products!$A$2:$A$49,products!$B$2:$B$49,,0)</f>
        <v>Ara</v>
      </c>
      <c r="L883" t="str">
        <f t="shared" si="27"/>
        <v>Large</v>
      </c>
      <c r="M883" t="str">
        <f>_xlfn.XLOOKUP(D883,products!$A$2:$A$49,products!$C$2:$C$49,,0)</f>
        <v>L</v>
      </c>
      <c r="N883" s="4">
        <f>_xlfn.XLOOKUP(D883,products!$A$2:$A$49,products!$D$2:$D$49,,0)</f>
        <v>0.2</v>
      </c>
      <c r="O883" s="6">
        <f>_xlfn.XLOOKUP(D883,products!$A$2:$A$49,products!$E$2:$E$49,,0)</f>
        <v>3.8849999999999998</v>
      </c>
      <c r="P883" s="6">
        <f>O883*E883</f>
        <v>23.31</v>
      </c>
    </row>
    <row r="884" spans="1:16" x14ac:dyDescent="0.2">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_xlfn.XLOOKUP(Order_table[[#This Row],[Customer ID]],customers!$A$2:$A$1001,customers!$I$2:$I$1001,,0)</f>
        <v>Yes</v>
      </c>
      <c r="I884" s="2" t="str">
        <f>_xlfn.XLOOKUP(C884,customers!$A$2:$A$1001,customers!$G$2:$G$1001,,0)</f>
        <v>United States</v>
      </c>
      <c r="J884" s="2" t="str">
        <f t="shared" si="26"/>
        <v>Arabica</v>
      </c>
      <c r="K884" t="str">
        <f>_xlfn.XLOOKUP(D884,products!$A$2:$A$49,products!$B$2:$B$49,,0)</f>
        <v>Ara</v>
      </c>
      <c r="L884" t="str">
        <f t="shared" si="27"/>
        <v>Dark</v>
      </c>
      <c r="M884" t="str">
        <f>_xlfn.XLOOKUP(D884,products!$A$2:$A$49,products!$C$2:$C$49,,0)</f>
        <v>D</v>
      </c>
      <c r="N884" s="4">
        <f>_xlfn.XLOOKUP(D884,products!$A$2:$A$49,products!$D$2:$D$49,,0)</f>
        <v>2.5</v>
      </c>
      <c r="O884" s="6">
        <f>_xlfn.XLOOKUP(D884,products!$A$2:$A$49,products!$E$2:$E$49,,0)</f>
        <v>22.884999999999998</v>
      </c>
      <c r="P884" s="6">
        <f>O884*E884</f>
        <v>114.42499999999998</v>
      </c>
    </row>
    <row r="885" spans="1:16" x14ac:dyDescent="0.2">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_xlfn.XLOOKUP(Order_table[[#This Row],[Customer ID]],customers!$A$2:$A$1001,customers!$I$2:$I$1001,,0)</f>
        <v>Yes</v>
      </c>
      <c r="I885" s="2" t="str">
        <f>_xlfn.XLOOKUP(C885,customers!$A$2:$A$1001,customers!$G$2:$G$1001,,0)</f>
        <v>United States</v>
      </c>
      <c r="J885" s="2" t="str">
        <f t="shared" si="26"/>
        <v>Arabica</v>
      </c>
      <c r="K885" t="str">
        <f>_xlfn.XLOOKUP(D885,products!$A$2:$A$49,products!$B$2:$B$49,,0)</f>
        <v>Ara</v>
      </c>
      <c r="L885" t="str">
        <f t="shared" si="27"/>
        <v>Medium</v>
      </c>
      <c r="M885" t="str">
        <f>_xlfn.XLOOKUP(D885,products!$A$2:$A$49,products!$C$2:$C$49,,0)</f>
        <v>M</v>
      </c>
      <c r="N885" s="4">
        <f>_xlfn.XLOOKUP(D885,products!$A$2:$A$49,products!$D$2:$D$49,,0)</f>
        <v>2.5</v>
      </c>
      <c r="O885" s="6">
        <f>_xlfn.XLOOKUP(D885,products!$A$2:$A$49,products!$E$2:$E$49,,0)</f>
        <v>25.874999999999996</v>
      </c>
      <c r="P885" s="6">
        <f>O885*E885</f>
        <v>77.624999999999986</v>
      </c>
    </row>
    <row r="886" spans="1:16" x14ac:dyDescent="0.2">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_xlfn.XLOOKUP(Order_table[[#This Row],[Customer ID]],customers!$A$2:$A$1001,customers!$I$2:$I$1001,,0)</f>
        <v>Yes</v>
      </c>
      <c r="I886" s="2" t="str">
        <f>_xlfn.XLOOKUP(C886,customers!$A$2:$A$1001,customers!$G$2:$G$1001,,0)</f>
        <v>United States</v>
      </c>
      <c r="J886" s="2" t="str">
        <f t="shared" si="26"/>
        <v>Robusta</v>
      </c>
      <c r="K886" t="str">
        <f>_xlfn.XLOOKUP(D886,products!$A$2:$A$49,products!$B$2:$B$49,,0)</f>
        <v>Rob</v>
      </c>
      <c r="L886" t="str">
        <f t="shared" si="27"/>
        <v>Dark</v>
      </c>
      <c r="M886" t="str">
        <f>_xlfn.XLOOKUP(D886,products!$A$2:$A$49,products!$C$2:$C$49,,0)</f>
        <v>D</v>
      </c>
      <c r="N886" s="4">
        <f>_xlfn.XLOOKUP(D886,products!$A$2:$A$49,products!$D$2:$D$49,,0)</f>
        <v>0.5</v>
      </c>
      <c r="O886" s="6">
        <f>_xlfn.XLOOKUP(D886,products!$A$2:$A$49,products!$E$2:$E$49,,0)</f>
        <v>5.3699999999999992</v>
      </c>
      <c r="P886" s="6">
        <f>O886*E886</f>
        <v>5.3699999999999992</v>
      </c>
    </row>
    <row r="887" spans="1:16" x14ac:dyDescent="0.2">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_xlfn.XLOOKUP(Order_table[[#This Row],[Customer ID]],customers!$A$2:$A$1001,customers!$I$2:$I$1001,,0)</f>
        <v>No</v>
      </c>
      <c r="I887" s="2" t="str">
        <f>_xlfn.XLOOKUP(C887,customers!$A$2:$A$1001,customers!$G$2:$G$1001,,0)</f>
        <v>Ireland</v>
      </c>
      <c r="J887" s="2" t="str">
        <f t="shared" si="26"/>
        <v>Robusta</v>
      </c>
      <c r="K887" t="str">
        <f>_xlfn.XLOOKUP(D887,products!$A$2:$A$49,products!$B$2:$B$49,,0)</f>
        <v>Rob</v>
      </c>
      <c r="L887" t="str">
        <f t="shared" si="27"/>
        <v>Dark</v>
      </c>
      <c r="M887" t="str">
        <f>_xlfn.XLOOKUP(D887,products!$A$2:$A$49,products!$C$2:$C$49,,0)</f>
        <v>D</v>
      </c>
      <c r="N887" s="4">
        <f>_xlfn.XLOOKUP(D887,products!$A$2:$A$49,products!$D$2:$D$49,,0)</f>
        <v>2.5</v>
      </c>
      <c r="O887" s="6">
        <f>_xlfn.XLOOKUP(D887,products!$A$2:$A$49,products!$E$2:$E$49,,0)</f>
        <v>20.584999999999997</v>
      </c>
      <c r="P887" s="6">
        <f>O887*E887</f>
        <v>123.50999999999999</v>
      </c>
    </row>
    <row r="888" spans="1:16" x14ac:dyDescent="0.2">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_xlfn.XLOOKUP(Order_table[[#This Row],[Customer ID]],customers!$A$2:$A$1001,customers!$I$2:$I$1001,,0)</f>
        <v>No</v>
      </c>
      <c r="I888" s="2" t="str">
        <f>_xlfn.XLOOKUP(C888,customers!$A$2:$A$1001,customers!$G$2:$G$1001,,0)</f>
        <v>United States</v>
      </c>
      <c r="J888" s="2" t="str">
        <f t="shared" si="26"/>
        <v>Librica</v>
      </c>
      <c r="K888" t="str">
        <f>_xlfn.XLOOKUP(D888,products!$A$2:$A$49,products!$B$2:$B$49,,0)</f>
        <v>Lib</v>
      </c>
      <c r="L888" t="str">
        <f t="shared" si="27"/>
        <v>Medium</v>
      </c>
      <c r="M888" t="str">
        <f>_xlfn.XLOOKUP(D888,products!$A$2:$A$49,products!$C$2:$C$49,,0)</f>
        <v>M</v>
      </c>
      <c r="N888" s="4">
        <f>_xlfn.XLOOKUP(D888,products!$A$2:$A$49,products!$D$2:$D$49,,0)</f>
        <v>0.5</v>
      </c>
      <c r="O888" s="6">
        <f>_xlfn.XLOOKUP(D888,products!$A$2:$A$49,products!$E$2:$E$49,,0)</f>
        <v>8.73</v>
      </c>
      <c r="P888" s="6">
        <f>O888*E888</f>
        <v>17.46</v>
      </c>
    </row>
    <row r="889" spans="1:16" x14ac:dyDescent="0.2">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_xlfn.XLOOKUP(Order_table[[#This Row],[Customer ID]],customers!$A$2:$A$1001,customers!$I$2:$I$1001,,0)</f>
        <v>No</v>
      </c>
      <c r="I889" s="2" t="str">
        <f>_xlfn.XLOOKUP(C889,customers!$A$2:$A$1001,customers!$G$2:$G$1001,,0)</f>
        <v>United States</v>
      </c>
      <c r="J889" s="2" t="str">
        <f t="shared" si="26"/>
        <v>Excelsa</v>
      </c>
      <c r="K889" t="str">
        <f>_xlfn.XLOOKUP(D889,products!$A$2:$A$49,products!$B$2:$B$49,,0)</f>
        <v>Exc</v>
      </c>
      <c r="L889" t="str">
        <f t="shared" si="27"/>
        <v>Large</v>
      </c>
      <c r="M889" t="str">
        <f>_xlfn.XLOOKUP(D889,products!$A$2:$A$49,products!$C$2:$C$49,,0)</f>
        <v>L</v>
      </c>
      <c r="N889" s="4">
        <f>_xlfn.XLOOKUP(D889,products!$A$2:$A$49,products!$D$2:$D$49,,0)</f>
        <v>0.2</v>
      </c>
      <c r="O889" s="6">
        <f>_xlfn.XLOOKUP(D889,products!$A$2:$A$49,products!$E$2:$E$49,,0)</f>
        <v>4.4550000000000001</v>
      </c>
      <c r="P889" s="6">
        <f>O889*E889</f>
        <v>13.365</v>
      </c>
    </row>
    <row r="890" spans="1:16" x14ac:dyDescent="0.2">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_xlfn.XLOOKUP(Order_table[[#This Row],[Customer ID]],customers!$A$2:$A$1001,customers!$I$2:$I$1001,,0)</f>
        <v>Yes</v>
      </c>
      <c r="I890" s="2" t="str">
        <f>_xlfn.XLOOKUP(C890,customers!$A$2:$A$1001,customers!$G$2:$G$1001,,0)</f>
        <v>United States</v>
      </c>
      <c r="J890" s="2" t="str">
        <f t="shared" si="26"/>
        <v>Arabica</v>
      </c>
      <c r="K890" t="str">
        <f>_xlfn.XLOOKUP(D890,products!$A$2:$A$49,products!$B$2:$B$49,,0)</f>
        <v>Ara</v>
      </c>
      <c r="L890" t="str">
        <f t="shared" si="27"/>
        <v>Large</v>
      </c>
      <c r="M890" t="str">
        <f>_xlfn.XLOOKUP(D890,products!$A$2:$A$49,products!$C$2:$C$49,,0)</f>
        <v>L</v>
      </c>
      <c r="N890" s="4">
        <f>_xlfn.XLOOKUP(D890,products!$A$2:$A$49,products!$D$2:$D$49,,0)</f>
        <v>0.2</v>
      </c>
      <c r="O890" s="6">
        <f>_xlfn.XLOOKUP(D890,products!$A$2:$A$49,products!$E$2:$E$49,,0)</f>
        <v>3.8849999999999998</v>
      </c>
      <c r="P890" s="6">
        <f>O890*E890</f>
        <v>7.77</v>
      </c>
    </row>
    <row r="891" spans="1:16" x14ac:dyDescent="0.2">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_xlfn.XLOOKUP(Order_table[[#This Row],[Customer ID]],customers!$A$2:$A$1001,customers!$I$2:$I$1001,,0)</f>
        <v>Yes</v>
      </c>
      <c r="I891" s="2" t="str">
        <f>_xlfn.XLOOKUP(C891,customers!$A$2:$A$1001,customers!$G$2:$G$1001,,0)</f>
        <v>United States</v>
      </c>
      <c r="J891" s="2" t="str">
        <f t="shared" si="26"/>
        <v>Robusta</v>
      </c>
      <c r="K891" t="str">
        <f>_xlfn.XLOOKUP(D891,products!$A$2:$A$49,products!$B$2:$B$49,,0)</f>
        <v>Rob</v>
      </c>
      <c r="L891" t="str">
        <f t="shared" si="27"/>
        <v>Dark</v>
      </c>
      <c r="M891" t="str">
        <f>_xlfn.XLOOKUP(D891,products!$A$2:$A$49,products!$C$2:$C$49,,0)</f>
        <v>D</v>
      </c>
      <c r="N891" s="4">
        <f>_xlfn.XLOOKUP(D891,products!$A$2:$A$49,products!$D$2:$D$49,,0)</f>
        <v>0.2</v>
      </c>
      <c r="O891" s="6">
        <f>_xlfn.XLOOKUP(D891,products!$A$2:$A$49,products!$E$2:$E$49,,0)</f>
        <v>2.6849999999999996</v>
      </c>
      <c r="P891" s="6">
        <f>O891*E891</f>
        <v>2.6849999999999996</v>
      </c>
    </row>
    <row r="892" spans="1:16" x14ac:dyDescent="0.2">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_xlfn.XLOOKUP(Order_table[[#This Row],[Customer ID]],customers!$A$2:$A$1001,customers!$I$2:$I$1001,,0)</f>
        <v>Yes</v>
      </c>
      <c r="I892" s="2" t="str">
        <f>_xlfn.XLOOKUP(C892,customers!$A$2:$A$1001,customers!$G$2:$G$1001,,0)</f>
        <v>United States</v>
      </c>
      <c r="J892" s="2" t="str">
        <f t="shared" si="26"/>
        <v>Robusta</v>
      </c>
      <c r="K892" t="str">
        <f>_xlfn.XLOOKUP(D892,products!$A$2:$A$49,products!$B$2:$B$49,,0)</f>
        <v>Rob</v>
      </c>
      <c r="L892" t="str">
        <f t="shared" si="27"/>
        <v>Dark</v>
      </c>
      <c r="M892" t="str">
        <f>_xlfn.XLOOKUP(D892,products!$A$2:$A$49,products!$C$2:$C$49,,0)</f>
        <v>D</v>
      </c>
      <c r="N892" s="4">
        <f>_xlfn.XLOOKUP(D892,products!$A$2:$A$49,products!$D$2:$D$49,,0)</f>
        <v>2.5</v>
      </c>
      <c r="O892" s="6">
        <f>_xlfn.XLOOKUP(D892,products!$A$2:$A$49,products!$E$2:$E$49,,0)</f>
        <v>20.584999999999997</v>
      </c>
      <c r="P892" s="6">
        <f>O892*E892</f>
        <v>20.584999999999997</v>
      </c>
    </row>
    <row r="893" spans="1:16" x14ac:dyDescent="0.2">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_xlfn.XLOOKUP(Order_table[[#This Row],[Customer ID]],customers!$A$2:$A$1001,customers!$I$2:$I$1001,,0)</f>
        <v>Yes</v>
      </c>
      <c r="I893" s="2" t="str">
        <f>_xlfn.XLOOKUP(C893,customers!$A$2:$A$1001,customers!$G$2:$G$1001,,0)</f>
        <v>United States</v>
      </c>
      <c r="J893" s="2" t="str">
        <f t="shared" si="26"/>
        <v>Arabica</v>
      </c>
      <c r="K893" t="str">
        <f>_xlfn.XLOOKUP(D893,products!$A$2:$A$49,products!$B$2:$B$49,,0)</f>
        <v>Ara</v>
      </c>
      <c r="L893" t="str">
        <f t="shared" si="27"/>
        <v>Dark</v>
      </c>
      <c r="M893" t="str">
        <f>_xlfn.XLOOKUP(D893,products!$A$2:$A$49,products!$C$2:$C$49,,0)</f>
        <v>D</v>
      </c>
      <c r="N893" s="4">
        <f>_xlfn.XLOOKUP(D893,products!$A$2:$A$49,products!$D$2:$D$49,,0)</f>
        <v>2.5</v>
      </c>
      <c r="O893" s="6">
        <f>_xlfn.XLOOKUP(D893,products!$A$2:$A$49,products!$E$2:$E$49,,0)</f>
        <v>22.884999999999998</v>
      </c>
      <c r="P893" s="6">
        <f>O893*E893</f>
        <v>114.42499999999998</v>
      </c>
    </row>
    <row r="894" spans="1:16" x14ac:dyDescent="0.2">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_xlfn.XLOOKUP(Order_table[[#This Row],[Customer ID]],customers!$A$2:$A$1001,customers!$I$2:$I$1001,,0)</f>
        <v>No</v>
      </c>
      <c r="I894" s="2" t="str">
        <f>_xlfn.XLOOKUP(C894,customers!$A$2:$A$1001,customers!$G$2:$G$1001,,0)</f>
        <v>United Kingdom</v>
      </c>
      <c r="J894" s="2" t="str">
        <f t="shared" si="26"/>
        <v>Excelsa</v>
      </c>
      <c r="K894" t="str">
        <f>_xlfn.XLOOKUP(D894,products!$A$2:$A$49,products!$B$2:$B$49,,0)</f>
        <v>Exc</v>
      </c>
      <c r="L894" t="str">
        <f t="shared" si="27"/>
        <v>Medium</v>
      </c>
      <c r="M894" t="str">
        <f>_xlfn.XLOOKUP(D894,products!$A$2:$A$49,products!$C$2:$C$49,,0)</f>
        <v>M</v>
      </c>
      <c r="N894" s="4">
        <f>_xlfn.XLOOKUP(D894,products!$A$2:$A$49,products!$D$2:$D$49,,0)</f>
        <v>0.2</v>
      </c>
      <c r="O894" s="6">
        <f>_xlfn.XLOOKUP(D894,products!$A$2:$A$49,products!$E$2:$E$49,,0)</f>
        <v>4.125</v>
      </c>
      <c r="P894" s="6">
        <f>O894*E894</f>
        <v>20.625</v>
      </c>
    </row>
    <row r="895" spans="1:16" x14ac:dyDescent="0.2">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_xlfn.XLOOKUP(Order_table[[#This Row],[Customer ID]],customers!$A$2:$A$1001,customers!$I$2:$I$1001,,0)</f>
        <v>Yes</v>
      </c>
      <c r="I895" s="2" t="str">
        <f>_xlfn.XLOOKUP(C895,customers!$A$2:$A$1001,customers!$G$2:$G$1001,,0)</f>
        <v>United States</v>
      </c>
      <c r="J895" s="2" t="str">
        <f t="shared" si="26"/>
        <v>Librica</v>
      </c>
      <c r="K895" t="str">
        <f>_xlfn.XLOOKUP(D895,products!$A$2:$A$49,products!$B$2:$B$49,,0)</f>
        <v>Lib</v>
      </c>
      <c r="L895" t="str">
        <f t="shared" si="27"/>
        <v>Large</v>
      </c>
      <c r="M895" t="str">
        <f>_xlfn.XLOOKUP(D895,products!$A$2:$A$49,products!$C$2:$C$49,,0)</f>
        <v>L</v>
      </c>
      <c r="N895" s="4">
        <f>_xlfn.XLOOKUP(D895,products!$A$2:$A$49,products!$D$2:$D$49,,0)</f>
        <v>0.5</v>
      </c>
      <c r="O895" s="6">
        <f>_xlfn.XLOOKUP(D895,products!$A$2:$A$49,products!$E$2:$E$49,,0)</f>
        <v>9.51</v>
      </c>
      <c r="P895" s="6">
        <f>O895*E895</f>
        <v>57.06</v>
      </c>
    </row>
    <row r="896" spans="1:16" x14ac:dyDescent="0.2">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_xlfn.XLOOKUP(Order_table[[#This Row],[Customer ID]],customers!$A$2:$A$1001,customers!$I$2:$I$1001,,0)</f>
        <v>Yes</v>
      </c>
      <c r="I896" s="2" t="str">
        <f>_xlfn.XLOOKUP(C896,customers!$A$2:$A$1001,customers!$G$2:$G$1001,,0)</f>
        <v>Ireland</v>
      </c>
      <c r="J896" s="2" t="str">
        <f t="shared" si="26"/>
        <v>Robusta</v>
      </c>
      <c r="K896" t="str">
        <f>_xlfn.XLOOKUP(D896,products!$A$2:$A$49,products!$B$2:$B$49,,0)</f>
        <v>Rob</v>
      </c>
      <c r="L896" t="str">
        <f t="shared" si="27"/>
        <v>Dark</v>
      </c>
      <c r="M896" t="str">
        <f>_xlfn.XLOOKUP(D896,products!$A$2:$A$49,products!$C$2:$C$49,,0)</f>
        <v>D</v>
      </c>
      <c r="N896" s="4">
        <f>_xlfn.XLOOKUP(D896,products!$A$2:$A$49,products!$D$2:$D$49,,0)</f>
        <v>2.5</v>
      </c>
      <c r="O896" s="6">
        <f>_xlfn.XLOOKUP(D896,products!$A$2:$A$49,products!$E$2:$E$49,,0)</f>
        <v>20.584999999999997</v>
      </c>
      <c r="P896" s="6">
        <f>O896*E896</f>
        <v>82.339999999999989</v>
      </c>
    </row>
    <row r="897" spans="1:16" x14ac:dyDescent="0.2">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_xlfn.XLOOKUP(Order_table[[#This Row],[Customer ID]],customers!$A$2:$A$1001,customers!$I$2:$I$1001,,0)</f>
        <v>No</v>
      </c>
      <c r="I897" s="2" t="str">
        <f>_xlfn.XLOOKUP(C897,customers!$A$2:$A$1001,customers!$G$2:$G$1001,,0)</f>
        <v>United States</v>
      </c>
      <c r="J897" s="2" t="str">
        <f t="shared" si="26"/>
        <v>Excelsa</v>
      </c>
      <c r="K897" t="str">
        <f>_xlfn.XLOOKUP(D897,products!$A$2:$A$49,products!$B$2:$B$49,,0)</f>
        <v>Exc</v>
      </c>
      <c r="L897" t="str">
        <f t="shared" si="27"/>
        <v>Medium</v>
      </c>
      <c r="M897" t="str">
        <f>_xlfn.XLOOKUP(D897,products!$A$2:$A$49,products!$C$2:$C$49,,0)</f>
        <v>M</v>
      </c>
      <c r="N897" s="4">
        <f>_xlfn.XLOOKUP(D897,products!$A$2:$A$49,products!$D$2:$D$49,,0)</f>
        <v>2.5</v>
      </c>
      <c r="O897" s="6">
        <f>_xlfn.XLOOKUP(D897,products!$A$2:$A$49,products!$E$2:$E$49,,0)</f>
        <v>31.624999999999996</v>
      </c>
      <c r="P897" s="6">
        <f>O897*E897</f>
        <v>158.12499999999997</v>
      </c>
    </row>
    <row r="898" spans="1:16" x14ac:dyDescent="0.2">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_xlfn.XLOOKUP(Order_table[[#This Row],[Customer ID]],customers!$A$2:$A$1001,customers!$I$2:$I$1001,,0)</f>
        <v>Yes</v>
      </c>
      <c r="I898" s="2" t="str">
        <f>_xlfn.XLOOKUP(C898,customers!$A$2:$A$1001,customers!$G$2:$G$1001,,0)</f>
        <v>United States</v>
      </c>
      <c r="J898" s="2" t="str">
        <f t="shared" si="26"/>
        <v>Robusta</v>
      </c>
      <c r="K898" t="str">
        <f>_xlfn.XLOOKUP(D898,products!$A$2:$A$49,products!$B$2:$B$49,,0)</f>
        <v>Rob</v>
      </c>
      <c r="L898" t="str">
        <f t="shared" si="27"/>
        <v>Dark</v>
      </c>
      <c r="M898" t="str">
        <f>_xlfn.XLOOKUP(D898,products!$A$2:$A$49,products!$C$2:$C$49,,0)</f>
        <v>D</v>
      </c>
      <c r="N898" s="4">
        <f>_xlfn.XLOOKUP(D898,products!$A$2:$A$49,products!$D$2:$D$49,,0)</f>
        <v>0.5</v>
      </c>
      <c r="O898" s="6">
        <f>_xlfn.XLOOKUP(D898,products!$A$2:$A$49,products!$E$2:$E$49,,0)</f>
        <v>5.3699999999999992</v>
      </c>
      <c r="P898" s="6">
        <f>O898*E898</f>
        <v>32.22</v>
      </c>
    </row>
    <row r="899" spans="1:16" x14ac:dyDescent="0.2">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_xlfn.XLOOKUP(Order_table[[#This Row],[Customer ID]],customers!$A$2:$A$1001,customers!$I$2:$I$1001,,0)</f>
        <v>No</v>
      </c>
      <c r="I899" s="2" t="str">
        <f>_xlfn.XLOOKUP(C899,customers!$A$2:$A$1001,customers!$G$2:$G$1001,,0)</f>
        <v>United Kingdom</v>
      </c>
      <c r="J899" s="2" t="str">
        <f t="shared" ref="J899:J962" si="28">IF(K899="Rob","Robusta",IF(K899="Lib","Librica",IF(K899="Exc","Excelsa",IF(K899="Ara","Arabica",""))))</f>
        <v>Excelsa</v>
      </c>
      <c r="K899" t="str">
        <f>_xlfn.XLOOKUP(D899,products!$A$2:$A$49,products!$B$2:$B$49,,0)</f>
        <v>Exc</v>
      </c>
      <c r="L899" t="str">
        <f t="shared" ref="L899:L962" si="29">IF(M899="M","Medium",IF(M899="L","Large",IF(M899="D","Dark","")))</f>
        <v>Dark</v>
      </c>
      <c r="M899" t="str">
        <f>_xlfn.XLOOKUP(D899,products!$A$2:$A$49,products!$C$2:$C$49,,0)</f>
        <v>D</v>
      </c>
      <c r="N899" s="4">
        <f>_xlfn.XLOOKUP(D899,products!$A$2:$A$49,products!$D$2:$D$49,,0)</f>
        <v>1</v>
      </c>
      <c r="O899" s="6">
        <f>_xlfn.XLOOKUP(D899,products!$A$2:$A$49,products!$E$2:$E$49,,0)</f>
        <v>12.15</v>
      </c>
      <c r="P899" s="6">
        <f>O899*E899</f>
        <v>24.3</v>
      </c>
    </row>
    <row r="900" spans="1:16" x14ac:dyDescent="0.2">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_xlfn.XLOOKUP(Order_table[[#This Row],[Customer ID]],customers!$A$2:$A$1001,customers!$I$2:$I$1001,,0)</f>
        <v>No</v>
      </c>
      <c r="I900" s="2" t="str">
        <f>_xlfn.XLOOKUP(C900,customers!$A$2:$A$1001,customers!$G$2:$G$1001,,0)</f>
        <v>United States</v>
      </c>
      <c r="J900" s="2" t="str">
        <f t="shared" si="28"/>
        <v>Robusta</v>
      </c>
      <c r="K900" t="str">
        <f>_xlfn.XLOOKUP(D900,products!$A$2:$A$49,products!$B$2:$B$49,,0)</f>
        <v>Rob</v>
      </c>
      <c r="L900" t="str">
        <f t="shared" si="29"/>
        <v>Large</v>
      </c>
      <c r="M900" t="str">
        <f>_xlfn.XLOOKUP(D900,products!$A$2:$A$49,products!$C$2:$C$49,,0)</f>
        <v>L</v>
      </c>
      <c r="N900" s="4">
        <f>_xlfn.XLOOKUP(D900,products!$A$2:$A$49,products!$D$2:$D$49,,0)</f>
        <v>0.5</v>
      </c>
      <c r="O900" s="6">
        <f>_xlfn.XLOOKUP(D900,products!$A$2:$A$49,products!$E$2:$E$49,,0)</f>
        <v>7.169999999999999</v>
      </c>
      <c r="P900" s="6">
        <f>O900*E900</f>
        <v>35.849999999999994</v>
      </c>
    </row>
    <row r="901" spans="1:16" x14ac:dyDescent="0.2">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_xlfn.XLOOKUP(Order_table[[#This Row],[Customer ID]],customers!$A$2:$A$1001,customers!$I$2:$I$1001,,0)</f>
        <v>No</v>
      </c>
      <c r="I901" s="2" t="str">
        <f>_xlfn.XLOOKUP(C901,customers!$A$2:$A$1001,customers!$G$2:$G$1001,,0)</f>
        <v>United States</v>
      </c>
      <c r="J901" s="2" t="str">
        <f t="shared" si="28"/>
        <v>Librica</v>
      </c>
      <c r="K901" t="str">
        <f>_xlfn.XLOOKUP(D901,products!$A$2:$A$49,products!$B$2:$B$49,,0)</f>
        <v>Lib</v>
      </c>
      <c r="L901" t="str">
        <f t="shared" si="29"/>
        <v>Medium</v>
      </c>
      <c r="M901" t="str">
        <f>_xlfn.XLOOKUP(D901,products!$A$2:$A$49,products!$C$2:$C$49,,0)</f>
        <v>M</v>
      </c>
      <c r="N901" s="4">
        <f>_xlfn.XLOOKUP(D901,products!$A$2:$A$49,products!$D$2:$D$49,,0)</f>
        <v>1</v>
      </c>
      <c r="O901" s="6">
        <f>_xlfn.XLOOKUP(D901,products!$A$2:$A$49,products!$E$2:$E$49,,0)</f>
        <v>14.55</v>
      </c>
      <c r="P901" s="6">
        <f>O901*E901</f>
        <v>72.75</v>
      </c>
    </row>
    <row r="902" spans="1:16" x14ac:dyDescent="0.2">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_xlfn.XLOOKUP(Order_table[[#This Row],[Customer ID]],customers!$A$2:$A$1001,customers!$I$2:$I$1001,,0)</f>
        <v>No</v>
      </c>
      <c r="I902" s="2" t="str">
        <f>_xlfn.XLOOKUP(C902,customers!$A$2:$A$1001,customers!$G$2:$G$1001,,0)</f>
        <v>Ireland</v>
      </c>
      <c r="J902" s="2" t="str">
        <f t="shared" si="28"/>
        <v>Librica</v>
      </c>
      <c r="K902" t="str">
        <f>_xlfn.XLOOKUP(D902,products!$A$2:$A$49,products!$B$2:$B$49,,0)</f>
        <v>Lib</v>
      </c>
      <c r="L902" t="str">
        <f t="shared" si="29"/>
        <v>Large</v>
      </c>
      <c r="M902" t="str">
        <f>_xlfn.XLOOKUP(D902,products!$A$2:$A$49,products!$C$2:$C$49,,0)</f>
        <v>L</v>
      </c>
      <c r="N902" s="4">
        <f>_xlfn.XLOOKUP(D902,products!$A$2:$A$49,products!$D$2:$D$49,,0)</f>
        <v>1</v>
      </c>
      <c r="O902" s="6">
        <f>_xlfn.XLOOKUP(D902,products!$A$2:$A$49,products!$E$2:$E$49,,0)</f>
        <v>15.85</v>
      </c>
      <c r="P902" s="6">
        <f>O902*E902</f>
        <v>47.55</v>
      </c>
    </row>
    <row r="903" spans="1:16" x14ac:dyDescent="0.2">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_xlfn.XLOOKUP(Order_table[[#This Row],[Customer ID]],customers!$A$2:$A$1001,customers!$I$2:$I$1001,,0)</f>
        <v>Yes</v>
      </c>
      <c r="I903" s="2" t="str">
        <f>_xlfn.XLOOKUP(C903,customers!$A$2:$A$1001,customers!$G$2:$G$1001,,0)</f>
        <v>United States</v>
      </c>
      <c r="J903" s="2" t="str">
        <f t="shared" si="28"/>
        <v>Robusta</v>
      </c>
      <c r="K903" t="str">
        <f>_xlfn.XLOOKUP(D903,products!$A$2:$A$49,products!$B$2:$B$49,,0)</f>
        <v>Rob</v>
      </c>
      <c r="L903" t="str">
        <f t="shared" si="29"/>
        <v>Large</v>
      </c>
      <c r="M903" t="str">
        <f>_xlfn.XLOOKUP(D903,products!$A$2:$A$49,products!$C$2:$C$49,,0)</f>
        <v>L</v>
      </c>
      <c r="N903" s="4">
        <f>_xlfn.XLOOKUP(D903,products!$A$2:$A$49,products!$D$2:$D$49,,0)</f>
        <v>0.2</v>
      </c>
      <c r="O903" s="6">
        <f>_xlfn.XLOOKUP(D903,products!$A$2:$A$49,products!$E$2:$E$49,,0)</f>
        <v>3.5849999999999995</v>
      </c>
      <c r="P903" s="6">
        <f>O903*E903</f>
        <v>3.5849999999999995</v>
      </c>
    </row>
    <row r="904" spans="1:16" x14ac:dyDescent="0.2">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_xlfn.XLOOKUP(Order_table[[#This Row],[Customer ID]],customers!$A$2:$A$1001,customers!$I$2:$I$1001,,0)</f>
        <v>No</v>
      </c>
      <c r="I904" s="2" t="str">
        <f>_xlfn.XLOOKUP(C904,customers!$A$2:$A$1001,customers!$G$2:$G$1001,,0)</f>
        <v>United States</v>
      </c>
      <c r="J904" s="2" t="str">
        <f t="shared" si="28"/>
        <v>Excelsa</v>
      </c>
      <c r="K904" t="str">
        <f>_xlfn.XLOOKUP(D904,products!$A$2:$A$49,products!$B$2:$B$49,,0)</f>
        <v>Exc</v>
      </c>
      <c r="L904" t="str">
        <f t="shared" si="29"/>
        <v>Medium</v>
      </c>
      <c r="M904" t="str">
        <f>_xlfn.XLOOKUP(D904,products!$A$2:$A$49,products!$C$2:$C$49,,0)</f>
        <v>M</v>
      </c>
      <c r="N904" s="4">
        <f>_xlfn.XLOOKUP(D904,products!$A$2:$A$49,products!$D$2:$D$49,,0)</f>
        <v>2.5</v>
      </c>
      <c r="O904" s="6">
        <f>_xlfn.XLOOKUP(D904,products!$A$2:$A$49,products!$E$2:$E$49,,0)</f>
        <v>31.624999999999996</v>
      </c>
      <c r="P904" s="6">
        <f>O904*E904</f>
        <v>158.12499999999997</v>
      </c>
    </row>
    <row r="905" spans="1:16" x14ac:dyDescent="0.2">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_xlfn.XLOOKUP(Order_table[[#This Row],[Customer ID]],customers!$A$2:$A$1001,customers!$I$2:$I$1001,,0)</f>
        <v>No</v>
      </c>
      <c r="I905" s="2" t="str">
        <f>_xlfn.XLOOKUP(C905,customers!$A$2:$A$1001,customers!$G$2:$G$1001,,0)</f>
        <v>United States</v>
      </c>
      <c r="J905" s="2" t="str">
        <f t="shared" si="28"/>
        <v>Librica</v>
      </c>
      <c r="K905" t="str">
        <f>_xlfn.XLOOKUP(D905,products!$A$2:$A$49,products!$B$2:$B$49,,0)</f>
        <v>Lib</v>
      </c>
      <c r="L905" t="str">
        <f t="shared" si="29"/>
        <v>Medium</v>
      </c>
      <c r="M905" t="str">
        <f>_xlfn.XLOOKUP(D905,products!$A$2:$A$49,products!$C$2:$C$49,,0)</f>
        <v>M</v>
      </c>
      <c r="N905" s="4">
        <f>_xlfn.XLOOKUP(D905,products!$A$2:$A$49,products!$D$2:$D$49,,0)</f>
        <v>0.5</v>
      </c>
      <c r="O905" s="6">
        <f>_xlfn.XLOOKUP(D905,products!$A$2:$A$49,products!$E$2:$E$49,,0)</f>
        <v>8.73</v>
      </c>
      <c r="P905" s="6">
        <f>O905*E905</f>
        <v>17.46</v>
      </c>
    </row>
    <row r="906" spans="1:16" x14ac:dyDescent="0.2">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_xlfn.XLOOKUP(Order_table[[#This Row],[Customer ID]],customers!$A$2:$A$1001,customers!$I$2:$I$1001,,0)</f>
        <v>No</v>
      </c>
      <c r="I906" s="2" t="str">
        <f>_xlfn.XLOOKUP(C906,customers!$A$2:$A$1001,customers!$G$2:$G$1001,,0)</f>
        <v>United States</v>
      </c>
      <c r="J906" s="2" t="str">
        <f t="shared" si="28"/>
        <v>Arabica</v>
      </c>
      <c r="K906" t="str">
        <f>_xlfn.XLOOKUP(D906,products!$A$2:$A$49,products!$B$2:$B$49,,0)</f>
        <v>Ara</v>
      </c>
      <c r="L906" t="str">
        <f t="shared" si="29"/>
        <v>Large</v>
      </c>
      <c r="M906" t="str">
        <f>_xlfn.XLOOKUP(D906,products!$A$2:$A$49,products!$C$2:$C$49,,0)</f>
        <v>L</v>
      </c>
      <c r="N906" s="4">
        <f>_xlfn.XLOOKUP(D906,products!$A$2:$A$49,products!$D$2:$D$49,,0)</f>
        <v>2.5</v>
      </c>
      <c r="O906" s="6">
        <f>_xlfn.XLOOKUP(D906,products!$A$2:$A$49,products!$E$2:$E$49,,0)</f>
        <v>29.784999999999997</v>
      </c>
      <c r="P906" s="6">
        <f>O906*E906</f>
        <v>148.92499999999998</v>
      </c>
    </row>
    <row r="907" spans="1:16" x14ac:dyDescent="0.2">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_xlfn.XLOOKUP(Order_table[[#This Row],[Customer ID]],customers!$A$2:$A$1001,customers!$I$2:$I$1001,,0)</f>
        <v>Yes</v>
      </c>
      <c r="I907" s="2" t="str">
        <f>_xlfn.XLOOKUP(C907,customers!$A$2:$A$1001,customers!$G$2:$G$1001,,0)</f>
        <v>United States</v>
      </c>
      <c r="J907" s="2" t="str">
        <f t="shared" si="28"/>
        <v>Arabica</v>
      </c>
      <c r="K907" t="str">
        <f>_xlfn.XLOOKUP(D907,products!$A$2:$A$49,products!$B$2:$B$49,,0)</f>
        <v>Ara</v>
      </c>
      <c r="L907" t="str">
        <f t="shared" si="29"/>
        <v>Medium</v>
      </c>
      <c r="M907" t="str">
        <f>_xlfn.XLOOKUP(D907,products!$A$2:$A$49,products!$C$2:$C$49,,0)</f>
        <v>M</v>
      </c>
      <c r="N907" s="4">
        <f>_xlfn.XLOOKUP(D907,products!$A$2:$A$49,products!$D$2:$D$49,,0)</f>
        <v>0.5</v>
      </c>
      <c r="O907" s="6">
        <f>_xlfn.XLOOKUP(D907,products!$A$2:$A$49,products!$E$2:$E$49,,0)</f>
        <v>6.75</v>
      </c>
      <c r="P907" s="6">
        <f>O907*E907</f>
        <v>40.5</v>
      </c>
    </row>
    <row r="908" spans="1:16" x14ac:dyDescent="0.2">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_xlfn.XLOOKUP(Order_table[[#This Row],[Customer ID]],customers!$A$2:$A$1001,customers!$I$2:$I$1001,,0)</f>
        <v>Yes</v>
      </c>
      <c r="I908" s="2" t="str">
        <f>_xlfn.XLOOKUP(C908,customers!$A$2:$A$1001,customers!$G$2:$G$1001,,0)</f>
        <v>United States</v>
      </c>
      <c r="J908" s="2" t="str">
        <f t="shared" si="28"/>
        <v>Arabica</v>
      </c>
      <c r="K908" t="str">
        <f>_xlfn.XLOOKUP(D908,products!$A$2:$A$49,products!$B$2:$B$49,,0)</f>
        <v>Ara</v>
      </c>
      <c r="L908" t="str">
        <f t="shared" si="29"/>
        <v>Medium</v>
      </c>
      <c r="M908" t="str">
        <f>_xlfn.XLOOKUP(D908,products!$A$2:$A$49,products!$C$2:$C$49,,0)</f>
        <v>M</v>
      </c>
      <c r="N908" s="4">
        <f>_xlfn.XLOOKUP(D908,products!$A$2:$A$49,products!$D$2:$D$49,,0)</f>
        <v>0.5</v>
      </c>
      <c r="O908" s="6">
        <f>_xlfn.XLOOKUP(D908,products!$A$2:$A$49,products!$E$2:$E$49,,0)</f>
        <v>6.75</v>
      </c>
      <c r="P908" s="6">
        <f>O908*E908</f>
        <v>27</v>
      </c>
    </row>
    <row r="909" spans="1:16" x14ac:dyDescent="0.2">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_xlfn.XLOOKUP(Order_table[[#This Row],[Customer ID]],customers!$A$2:$A$1001,customers!$I$2:$I$1001,,0)</f>
        <v>No</v>
      </c>
      <c r="I909" s="2" t="str">
        <f>_xlfn.XLOOKUP(C909,customers!$A$2:$A$1001,customers!$G$2:$G$1001,,0)</f>
        <v>United States</v>
      </c>
      <c r="J909" s="2" t="str">
        <f t="shared" si="28"/>
        <v>Librica</v>
      </c>
      <c r="K909" t="str">
        <f>_xlfn.XLOOKUP(D909,products!$A$2:$A$49,products!$B$2:$B$49,,0)</f>
        <v>Lib</v>
      </c>
      <c r="L909" t="str">
        <f t="shared" si="29"/>
        <v>Dark</v>
      </c>
      <c r="M909" t="str">
        <f>_xlfn.XLOOKUP(D909,products!$A$2:$A$49,products!$C$2:$C$49,,0)</f>
        <v>D</v>
      </c>
      <c r="N909" s="4">
        <f>_xlfn.XLOOKUP(D909,products!$A$2:$A$49,products!$D$2:$D$49,,0)</f>
        <v>1</v>
      </c>
      <c r="O909" s="6">
        <f>_xlfn.XLOOKUP(D909,products!$A$2:$A$49,products!$E$2:$E$49,,0)</f>
        <v>12.95</v>
      </c>
      <c r="P909" s="6">
        <f>O909*E909</f>
        <v>38.849999999999994</v>
      </c>
    </row>
    <row r="910" spans="1:16" x14ac:dyDescent="0.2">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_xlfn.XLOOKUP(Order_table[[#This Row],[Customer ID]],customers!$A$2:$A$1001,customers!$I$2:$I$1001,,0)</f>
        <v>No</v>
      </c>
      <c r="I910" s="2" t="str">
        <f>_xlfn.XLOOKUP(C910,customers!$A$2:$A$1001,customers!$G$2:$G$1001,,0)</f>
        <v>United States</v>
      </c>
      <c r="J910" s="2" t="str">
        <f t="shared" si="28"/>
        <v>Robusta</v>
      </c>
      <c r="K910" t="str">
        <f>_xlfn.XLOOKUP(D910,products!$A$2:$A$49,products!$B$2:$B$49,,0)</f>
        <v>Rob</v>
      </c>
      <c r="L910" t="str">
        <f t="shared" si="29"/>
        <v>Large</v>
      </c>
      <c r="M910" t="str">
        <f>_xlfn.XLOOKUP(D910,products!$A$2:$A$49,products!$C$2:$C$49,,0)</f>
        <v>L</v>
      </c>
      <c r="N910" s="4">
        <f>_xlfn.XLOOKUP(D910,products!$A$2:$A$49,products!$D$2:$D$49,,0)</f>
        <v>1</v>
      </c>
      <c r="O910" s="6">
        <f>_xlfn.XLOOKUP(D910,products!$A$2:$A$49,products!$E$2:$E$49,,0)</f>
        <v>11.95</v>
      </c>
      <c r="P910" s="6">
        <f>O910*E910</f>
        <v>59.75</v>
      </c>
    </row>
    <row r="911" spans="1:16" x14ac:dyDescent="0.2">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_xlfn.XLOOKUP(Order_table[[#This Row],[Customer ID]],customers!$A$2:$A$1001,customers!$I$2:$I$1001,,0)</f>
        <v>No</v>
      </c>
      <c r="I911" s="2" t="str">
        <f>_xlfn.XLOOKUP(C911,customers!$A$2:$A$1001,customers!$G$2:$G$1001,,0)</f>
        <v>United States</v>
      </c>
      <c r="J911" s="2" t="str">
        <f t="shared" si="28"/>
        <v>Robusta</v>
      </c>
      <c r="K911" t="str">
        <f>_xlfn.XLOOKUP(D911,products!$A$2:$A$49,products!$B$2:$B$49,,0)</f>
        <v>Rob</v>
      </c>
      <c r="L911" t="str">
        <f t="shared" si="29"/>
        <v>Large</v>
      </c>
      <c r="M911" t="str">
        <f>_xlfn.XLOOKUP(D911,products!$A$2:$A$49,products!$C$2:$C$49,,0)</f>
        <v>L</v>
      </c>
      <c r="N911" s="4">
        <f>_xlfn.XLOOKUP(D911,products!$A$2:$A$49,products!$D$2:$D$49,,0)</f>
        <v>0.2</v>
      </c>
      <c r="O911" s="6">
        <f>_xlfn.XLOOKUP(D911,products!$A$2:$A$49,products!$E$2:$E$49,,0)</f>
        <v>3.5849999999999995</v>
      </c>
      <c r="P911" s="6">
        <f>O911*E911</f>
        <v>10.754999999999999</v>
      </c>
    </row>
    <row r="912" spans="1:16" x14ac:dyDescent="0.2">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_xlfn.XLOOKUP(Order_table[[#This Row],[Customer ID]],customers!$A$2:$A$1001,customers!$I$2:$I$1001,,0)</f>
        <v>No</v>
      </c>
      <c r="I912" s="2" t="str">
        <f>_xlfn.XLOOKUP(C912,customers!$A$2:$A$1001,customers!$G$2:$G$1001,,0)</f>
        <v>United States</v>
      </c>
      <c r="J912" s="2" t="str">
        <f t="shared" si="28"/>
        <v>Arabica</v>
      </c>
      <c r="K912" t="str">
        <f>_xlfn.XLOOKUP(D912,products!$A$2:$A$49,products!$B$2:$B$49,,0)</f>
        <v>Ara</v>
      </c>
      <c r="L912" t="str">
        <f t="shared" si="29"/>
        <v>Dark</v>
      </c>
      <c r="M912" t="str">
        <f>_xlfn.XLOOKUP(D912,products!$A$2:$A$49,products!$C$2:$C$49,,0)</f>
        <v>D</v>
      </c>
      <c r="N912" s="4">
        <f>_xlfn.XLOOKUP(D912,products!$A$2:$A$49,products!$D$2:$D$49,,0)</f>
        <v>2.5</v>
      </c>
      <c r="O912" s="6">
        <f>_xlfn.XLOOKUP(D912,products!$A$2:$A$49,products!$E$2:$E$49,,0)</f>
        <v>22.884999999999998</v>
      </c>
      <c r="P912" s="6">
        <f>O912*E912</f>
        <v>91.539999999999992</v>
      </c>
    </row>
    <row r="913" spans="1:16" x14ac:dyDescent="0.2">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_xlfn.XLOOKUP(Order_table[[#This Row],[Customer ID]],customers!$A$2:$A$1001,customers!$I$2:$I$1001,,0)</f>
        <v>Yes</v>
      </c>
      <c r="I913" s="2" t="str">
        <f>_xlfn.XLOOKUP(C913,customers!$A$2:$A$1001,customers!$G$2:$G$1001,,0)</f>
        <v>United States</v>
      </c>
      <c r="J913" s="2" t="str">
        <f t="shared" si="28"/>
        <v>Arabica</v>
      </c>
      <c r="K913" t="str">
        <f>_xlfn.XLOOKUP(D913,products!$A$2:$A$49,products!$B$2:$B$49,,0)</f>
        <v>Ara</v>
      </c>
      <c r="L913" t="str">
        <f t="shared" si="29"/>
        <v>Medium</v>
      </c>
      <c r="M913" t="str">
        <f>_xlfn.XLOOKUP(D913,products!$A$2:$A$49,products!$C$2:$C$49,,0)</f>
        <v>M</v>
      </c>
      <c r="N913" s="4">
        <f>_xlfn.XLOOKUP(D913,products!$A$2:$A$49,products!$D$2:$D$49,,0)</f>
        <v>1</v>
      </c>
      <c r="O913" s="6">
        <f>_xlfn.XLOOKUP(D913,products!$A$2:$A$49,products!$E$2:$E$49,,0)</f>
        <v>11.25</v>
      </c>
      <c r="P913" s="6">
        <f>O913*E913</f>
        <v>45</v>
      </c>
    </row>
    <row r="914" spans="1:16" x14ac:dyDescent="0.2">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_xlfn.XLOOKUP(Order_table[[#This Row],[Customer ID]],customers!$A$2:$A$1001,customers!$I$2:$I$1001,,0)</f>
        <v>Yes</v>
      </c>
      <c r="I914" s="2" t="str">
        <f>_xlfn.XLOOKUP(C914,customers!$A$2:$A$1001,customers!$G$2:$G$1001,,0)</f>
        <v>United States</v>
      </c>
      <c r="J914" s="2" t="str">
        <f t="shared" si="28"/>
        <v>Robusta</v>
      </c>
      <c r="K914" t="str">
        <f>_xlfn.XLOOKUP(D914,products!$A$2:$A$49,products!$B$2:$B$49,,0)</f>
        <v>Rob</v>
      </c>
      <c r="L914" t="str">
        <f t="shared" si="29"/>
        <v>Medium</v>
      </c>
      <c r="M914" t="str">
        <f>_xlfn.XLOOKUP(D914,products!$A$2:$A$49,products!$C$2:$C$49,,0)</f>
        <v>M</v>
      </c>
      <c r="N914" s="4">
        <f>_xlfn.XLOOKUP(D914,products!$A$2:$A$49,products!$D$2:$D$49,,0)</f>
        <v>2.5</v>
      </c>
      <c r="O914" s="6">
        <f>_xlfn.XLOOKUP(D914,products!$A$2:$A$49,products!$E$2:$E$49,,0)</f>
        <v>22.884999999999998</v>
      </c>
      <c r="P914" s="6">
        <f>O914*E914</f>
        <v>137.31</v>
      </c>
    </row>
    <row r="915" spans="1:16" x14ac:dyDescent="0.2">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_xlfn.XLOOKUP(Order_table[[#This Row],[Customer ID]],customers!$A$2:$A$1001,customers!$I$2:$I$1001,,0)</f>
        <v>No</v>
      </c>
      <c r="I915" s="2" t="str">
        <f>_xlfn.XLOOKUP(C915,customers!$A$2:$A$1001,customers!$G$2:$G$1001,,0)</f>
        <v>United States</v>
      </c>
      <c r="J915" s="2" t="str">
        <f t="shared" si="28"/>
        <v>Arabica</v>
      </c>
      <c r="K915" t="str">
        <f>_xlfn.XLOOKUP(D915,products!$A$2:$A$49,products!$B$2:$B$49,,0)</f>
        <v>Ara</v>
      </c>
      <c r="L915" t="str">
        <f t="shared" si="29"/>
        <v>Medium</v>
      </c>
      <c r="M915" t="str">
        <f>_xlfn.XLOOKUP(D915,products!$A$2:$A$49,products!$C$2:$C$49,,0)</f>
        <v>M</v>
      </c>
      <c r="N915" s="4">
        <f>_xlfn.XLOOKUP(D915,products!$A$2:$A$49,products!$D$2:$D$49,,0)</f>
        <v>0.5</v>
      </c>
      <c r="O915" s="6">
        <f>_xlfn.XLOOKUP(D915,products!$A$2:$A$49,products!$E$2:$E$49,,0)</f>
        <v>6.75</v>
      </c>
      <c r="P915" s="6">
        <f>O915*E915</f>
        <v>6.75</v>
      </c>
    </row>
    <row r="916" spans="1:16" x14ac:dyDescent="0.2">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_xlfn.XLOOKUP(Order_table[[#This Row],[Customer ID]],customers!$A$2:$A$1001,customers!$I$2:$I$1001,,0)</f>
        <v>No</v>
      </c>
      <c r="I916" s="2" t="str">
        <f>_xlfn.XLOOKUP(C916,customers!$A$2:$A$1001,customers!$G$2:$G$1001,,0)</f>
        <v>United States</v>
      </c>
      <c r="J916" s="2" t="str">
        <f t="shared" si="28"/>
        <v>Arabica</v>
      </c>
      <c r="K916" t="str">
        <f>_xlfn.XLOOKUP(D916,products!$A$2:$A$49,products!$B$2:$B$49,,0)</f>
        <v>Ara</v>
      </c>
      <c r="L916" t="str">
        <f t="shared" si="29"/>
        <v>Medium</v>
      </c>
      <c r="M916" t="str">
        <f>_xlfn.XLOOKUP(D916,products!$A$2:$A$49,products!$C$2:$C$49,,0)</f>
        <v>M</v>
      </c>
      <c r="N916" s="4">
        <f>_xlfn.XLOOKUP(D916,products!$A$2:$A$49,products!$D$2:$D$49,,0)</f>
        <v>1</v>
      </c>
      <c r="O916" s="6">
        <f>_xlfn.XLOOKUP(D916,products!$A$2:$A$49,products!$E$2:$E$49,,0)</f>
        <v>11.25</v>
      </c>
      <c r="P916" s="6">
        <f>O916*E916</f>
        <v>45</v>
      </c>
    </row>
    <row r="917" spans="1:16" x14ac:dyDescent="0.2">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_xlfn.XLOOKUP(Order_table[[#This Row],[Customer ID]],customers!$A$2:$A$1001,customers!$I$2:$I$1001,,0)</f>
        <v>Yes</v>
      </c>
      <c r="I917" s="2" t="str">
        <f>_xlfn.XLOOKUP(C917,customers!$A$2:$A$1001,customers!$G$2:$G$1001,,0)</f>
        <v>United States</v>
      </c>
      <c r="J917" s="2" t="str">
        <f t="shared" si="28"/>
        <v>Excelsa</v>
      </c>
      <c r="K917" t="str">
        <f>_xlfn.XLOOKUP(D917,products!$A$2:$A$49,products!$B$2:$B$49,,0)</f>
        <v>Exc</v>
      </c>
      <c r="L917" t="str">
        <f t="shared" si="29"/>
        <v>Dark</v>
      </c>
      <c r="M917" t="str">
        <f>_xlfn.XLOOKUP(D917,products!$A$2:$A$49,products!$C$2:$C$49,,0)</f>
        <v>D</v>
      </c>
      <c r="N917" s="4">
        <f>_xlfn.XLOOKUP(D917,products!$A$2:$A$49,products!$D$2:$D$49,,0)</f>
        <v>2.5</v>
      </c>
      <c r="O917" s="6">
        <f>_xlfn.XLOOKUP(D917,products!$A$2:$A$49,products!$E$2:$E$49,,0)</f>
        <v>27.945</v>
      </c>
      <c r="P917" s="6">
        <f>O917*E917</f>
        <v>83.835000000000008</v>
      </c>
    </row>
    <row r="918" spans="1:16" x14ac:dyDescent="0.2">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_xlfn.XLOOKUP(Order_table[[#This Row],[Customer ID]],customers!$A$2:$A$1001,customers!$I$2:$I$1001,,0)</f>
        <v>Yes</v>
      </c>
      <c r="I918" s="2" t="str">
        <f>_xlfn.XLOOKUP(C918,customers!$A$2:$A$1001,customers!$G$2:$G$1001,,0)</f>
        <v>Ireland</v>
      </c>
      <c r="J918" s="2" t="str">
        <f t="shared" si="28"/>
        <v>Excelsa</v>
      </c>
      <c r="K918" t="str">
        <f>_xlfn.XLOOKUP(D918,products!$A$2:$A$49,products!$B$2:$B$49,,0)</f>
        <v>Exc</v>
      </c>
      <c r="L918" t="str">
        <f t="shared" si="29"/>
        <v>Dark</v>
      </c>
      <c r="M918" t="str">
        <f>_xlfn.XLOOKUP(D918,products!$A$2:$A$49,products!$C$2:$C$49,,0)</f>
        <v>D</v>
      </c>
      <c r="N918" s="4">
        <f>_xlfn.XLOOKUP(D918,products!$A$2:$A$49,products!$D$2:$D$49,,0)</f>
        <v>0.2</v>
      </c>
      <c r="O918" s="6">
        <f>_xlfn.XLOOKUP(D918,products!$A$2:$A$49,products!$E$2:$E$49,,0)</f>
        <v>3.645</v>
      </c>
      <c r="P918" s="6">
        <f>O918*E918</f>
        <v>3.645</v>
      </c>
    </row>
    <row r="919" spans="1:16" x14ac:dyDescent="0.2">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_xlfn.XLOOKUP(Order_table[[#This Row],[Customer ID]],customers!$A$2:$A$1001,customers!$I$2:$I$1001,,0)</f>
        <v>No</v>
      </c>
      <c r="I919" s="2" t="str">
        <f>_xlfn.XLOOKUP(C919,customers!$A$2:$A$1001,customers!$G$2:$G$1001,,0)</f>
        <v>United Kingdom</v>
      </c>
      <c r="J919" s="2" t="str">
        <f t="shared" si="28"/>
        <v>Arabica</v>
      </c>
      <c r="K919" t="str">
        <f>_xlfn.XLOOKUP(D919,products!$A$2:$A$49,products!$B$2:$B$49,,0)</f>
        <v>Ara</v>
      </c>
      <c r="L919" t="str">
        <f t="shared" si="29"/>
        <v>Medium</v>
      </c>
      <c r="M919" t="str">
        <f>_xlfn.XLOOKUP(D919,products!$A$2:$A$49,products!$C$2:$C$49,,0)</f>
        <v>M</v>
      </c>
      <c r="N919" s="4">
        <f>_xlfn.XLOOKUP(D919,products!$A$2:$A$49,products!$D$2:$D$49,,0)</f>
        <v>0.5</v>
      </c>
      <c r="O919" s="6">
        <f>_xlfn.XLOOKUP(D919,products!$A$2:$A$49,products!$E$2:$E$49,,0)</f>
        <v>6.75</v>
      </c>
      <c r="P919" s="6">
        <f>O919*E919</f>
        <v>6.75</v>
      </c>
    </row>
    <row r="920" spans="1:16" x14ac:dyDescent="0.2">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_xlfn.XLOOKUP(Order_table[[#This Row],[Customer ID]],customers!$A$2:$A$1001,customers!$I$2:$I$1001,,0)</f>
        <v>No</v>
      </c>
      <c r="I920" s="2" t="str">
        <f>_xlfn.XLOOKUP(C920,customers!$A$2:$A$1001,customers!$G$2:$G$1001,,0)</f>
        <v>United Kingdom</v>
      </c>
      <c r="J920" s="2" t="str">
        <f t="shared" si="28"/>
        <v>Excelsa</v>
      </c>
      <c r="K920" t="str">
        <f>_xlfn.XLOOKUP(D920,products!$A$2:$A$49,products!$B$2:$B$49,,0)</f>
        <v>Exc</v>
      </c>
      <c r="L920" t="str">
        <f t="shared" si="29"/>
        <v>Dark</v>
      </c>
      <c r="M920" t="str">
        <f>_xlfn.XLOOKUP(D920,products!$A$2:$A$49,products!$C$2:$C$49,,0)</f>
        <v>D</v>
      </c>
      <c r="N920" s="4">
        <f>_xlfn.XLOOKUP(D920,products!$A$2:$A$49,products!$D$2:$D$49,,0)</f>
        <v>0.5</v>
      </c>
      <c r="O920" s="6">
        <f>_xlfn.XLOOKUP(D920,products!$A$2:$A$49,products!$E$2:$E$49,,0)</f>
        <v>7.29</v>
      </c>
      <c r="P920" s="6">
        <f>O920*E920</f>
        <v>21.87</v>
      </c>
    </row>
    <row r="921" spans="1:16" x14ac:dyDescent="0.2">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_xlfn.XLOOKUP(Order_table[[#This Row],[Customer ID]],customers!$A$2:$A$1001,customers!$I$2:$I$1001,,0)</f>
        <v>Yes</v>
      </c>
      <c r="I921" s="2" t="str">
        <f>_xlfn.XLOOKUP(C921,customers!$A$2:$A$1001,customers!$G$2:$G$1001,,0)</f>
        <v>United States</v>
      </c>
      <c r="J921" s="2" t="str">
        <f t="shared" si="28"/>
        <v>Robusta</v>
      </c>
      <c r="K921" t="str">
        <f>_xlfn.XLOOKUP(D921,products!$A$2:$A$49,products!$B$2:$B$49,,0)</f>
        <v>Rob</v>
      </c>
      <c r="L921" t="str">
        <f t="shared" si="29"/>
        <v>Dark</v>
      </c>
      <c r="M921" t="str">
        <f>_xlfn.XLOOKUP(D921,products!$A$2:$A$49,products!$C$2:$C$49,,0)</f>
        <v>D</v>
      </c>
      <c r="N921" s="4">
        <f>_xlfn.XLOOKUP(D921,products!$A$2:$A$49,products!$D$2:$D$49,,0)</f>
        <v>0.2</v>
      </c>
      <c r="O921" s="6">
        <f>_xlfn.XLOOKUP(D921,products!$A$2:$A$49,products!$E$2:$E$49,,0)</f>
        <v>2.6849999999999996</v>
      </c>
      <c r="P921" s="6">
        <f>O921*E921</f>
        <v>13.424999999999997</v>
      </c>
    </row>
    <row r="922" spans="1:16" x14ac:dyDescent="0.2">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_xlfn.XLOOKUP(Order_table[[#This Row],[Customer ID]],customers!$A$2:$A$1001,customers!$I$2:$I$1001,,0)</f>
        <v>No</v>
      </c>
      <c r="I922" s="2" t="str">
        <f>_xlfn.XLOOKUP(C922,customers!$A$2:$A$1001,customers!$G$2:$G$1001,,0)</f>
        <v>United States</v>
      </c>
      <c r="J922" s="2" t="str">
        <f t="shared" si="28"/>
        <v>Robusta</v>
      </c>
      <c r="K922" t="str">
        <f>_xlfn.XLOOKUP(D922,products!$A$2:$A$49,products!$B$2:$B$49,,0)</f>
        <v>Rob</v>
      </c>
      <c r="L922" t="str">
        <f t="shared" si="29"/>
        <v>Dark</v>
      </c>
      <c r="M922" t="str">
        <f>_xlfn.XLOOKUP(D922,products!$A$2:$A$49,products!$C$2:$C$49,,0)</f>
        <v>D</v>
      </c>
      <c r="N922" s="4">
        <f>_xlfn.XLOOKUP(D922,products!$A$2:$A$49,products!$D$2:$D$49,,0)</f>
        <v>2.5</v>
      </c>
      <c r="O922" s="6">
        <f>_xlfn.XLOOKUP(D922,products!$A$2:$A$49,products!$E$2:$E$49,,0)</f>
        <v>20.584999999999997</v>
      </c>
      <c r="P922" s="6">
        <f>O922*E922</f>
        <v>123.50999999999999</v>
      </c>
    </row>
    <row r="923" spans="1:16" x14ac:dyDescent="0.2">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_xlfn.XLOOKUP(Order_table[[#This Row],[Customer ID]],customers!$A$2:$A$1001,customers!$I$2:$I$1001,,0)</f>
        <v>No</v>
      </c>
      <c r="I923" s="2" t="str">
        <f>_xlfn.XLOOKUP(C923,customers!$A$2:$A$1001,customers!$G$2:$G$1001,,0)</f>
        <v>United States</v>
      </c>
      <c r="J923" s="2" t="str">
        <f t="shared" si="28"/>
        <v>Librica</v>
      </c>
      <c r="K923" t="str">
        <f>_xlfn.XLOOKUP(D923,products!$A$2:$A$49,products!$B$2:$B$49,,0)</f>
        <v>Lib</v>
      </c>
      <c r="L923" t="str">
        <f t="shared" si="29"/>
        <v>Dark</v>
      </c>
      <c r="M923" t="str">
        <f>_xlfn.XLOOKUP(D923,products!$A$2:$A$49,products!$C$2:$C$49,,0)</f>
        <v>D</v>
      </c>
      <c r="N923" s="4">
        <f>_xlfn.XLOOKUP(D923,products!$A$2:$A$49,products!$D$2:$D$49,,0)</f>
        <v>0.2</v>
      </c>
      <c r="O923" s="6">
        <f>_xlfn.XLOOKUP(D923,products!$A$2:$A$49,products!$E$2:$E$49,,0)</f>
        <v>3.8849999999999998</v>
      </c>
      <c r="P923" s="6">
        <f>O923*E923</f>
        <v>7.77</v>
      </c>
    </row>
    <row r="924" spans="1:16" x14ac:dyDescent="0.2">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_xlfn.XLOOKUP(Order_table[[#This Row],[Customer ID]],customers!$A$2:$A$1001,customers!$I$2:$I$1001,,0)</f>
        <v>Yes</v>
      </c>
      <c r="I924" s="2" t="str">
        <f>_xlfn.XLOOKUP(C924,customers!$A$2:$A$1001,customers!$G$2:$G$1001,,0)</f>
        <v>United States</v>
      </c>
      <c r="J924" s="2" t="str">
        <f t="shared" si="28"/>
        <v>Arabica</v>
      </c>
      <c r="K924" t="str">
        <f>_xlfn.XLOOKUP(D924,products!$A$2:$A$49,products!$B$2:$B$49,,0)</f>
        <v>Ara</v>
      </c>
      <c r="L924" t="str">
        <f t="shared" si="29"/>
        <v>Medium</v>
      </c>
      <c r="M924" t="str">
        <f>_xlfn.XLOOKUP(D924,products!$A$2:$A$49,products!$C$2:$C$49,,0)</f>
        <v>M</v>
      </c>
      <c r="N924" s="4">
        <f>_xlfn.XLOOKUP(D924,products!$A$2:$A$49,products!$D$2:$D$49,,0)</f>
        <v>1</v>
      </c>
      <c r="O924" s="6">
        <f>_xlfn.XLOOKUP(D924,products!$A$2:$A$49,products!$E$2:$E$49,,0)</f>
        <v>11.25</v>
      </c>
      <c r="P924" s="6">
        <f>O924*E924</f>
        <v>67.5</v>
      </c>
    </row>
    <row r="925" spans="1:16" x14ac:dyDescent="0.2">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_xlfn.XLOOKUP(Order_table[[#This Row],[Customer ID]],customers!$A$2:$A$1001,customers!$I$2:$I$1001,,0)</f>
        <v>No</v>
      </c>
      <c r="I925" s="2" t="str">
        <f>_xlfn.XLOOKUP(C925,customers!$A$2:$A$1001,customers!$G$2:$G$1001,,0)</f>
        <v>United States</v>
      </c>
      <c r="J925" s="2" t="str">
        <f t="shared" si="28"/>
        <v>Excelsa</v>
      </c>
      <c r="K925" t="str">
        <f>_xlfn.XLOOKUP(D925,products!$A$2:$A$49,products!$B$2:$B$49,,0)</f>
        <v>Exc</v>
      </c>
      <c r="L925" t="str">
        <f t="shared" si="29"/>
        <v>Dark</v>
      </c>
      <c r="M925" t="str">
        <f>_xlfn.XLOOKUP(D925,products!$A$2:$A$49,products!$C$2:$C$49,,0)</f>
        <v>D</v>
      </c>
      <c r="N925" s="4">
        <f>_xlfn.XLOOKUP(D925,products!$A$2:$A$49,products!$D$2:$D$49,,0)</f>
        <v>2.5</v>
      </c>
      <c r="O925" s="6">
        <f>_xlfn.XLOOKUP(D925,products!$A$2:$A$49,products!$E$2:$E$49,,0)</f>
        <v>27.945</v>
      </c>
      <c r="P925" s="6">
        <f>O925*E925</f>
        <v>27.945</v>
      </c>
    </row>
    <row r="926" spans="1:16" x14ac:dyDescent="0.2">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_xlfn.XLOOKUP(Order_table[[#This Row],[Customer ID]],customers!$A$2:$A$1001,customers!$I$2:$I$1001,,0)</f>
        <v>No</v>
      </c>
      <c r="I926" s="2" t="str">
        <f>_xlfn.XLOOKUP(C926,customers!$A$2:$A$1001,customers!$G$2:$G$1001,,0)</f>
        <v>United States</v>
      </c>
      <c r="J926" s="2" t="str">
        <f t="shared" si="28"/>
        <v>Arabica</v>
      </c>
      <c r="K926" t="str">
        <f>_xlfn.XLOOKUP(D926,products!$A$2:$A$49,products!$B$2:$B$49,,0)</f>
        <v>Ara</v>
      </c>
      <c r="L926" t="str">
        <f t="shared" si="29"/>
        <v>Large</v>
      </c>
      <c r="M926" t="str">
        <f>_xlfn.XLOOKUP(D926,products!$A$2:$A$49,products!$C$2:$C$49,,0)</f>
        <v>L</v>
      </c>
      <c r="N926" s="4">
        <f>_xlfn.XLOOKUP(D926,products!$A$2:$A$49,products!$D$2:$D$49,,0)</f>
        <v>2.5</v>
      </c>
      <c r="O926" s="6">
        <f>_xlfn.XLOOKUP(D926,products!$A$2:$A$49,products!$E$2:$E$49,,0)</f>
        <v>29.784999999999997</v>
      </c>
      <c r="P926" s="6">
        <f>O926*E926</f>
        <v>89.35499999999999</v>
      </c>
    </row>
    <row r="927" spans="1:16" x14ac:dyDescent="0.2">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_xlfn.XLOOKUP(Order_table[[#This Row],[Customer ID]],customers!$A$2:$A$1001,customers!$I$2:$I$1001,,0)</f>
        <v>No</v>
      </c>
      <c r="I927" s="2" t="str">
        <f>_xlfn.XLOOKUP(C927,customers!$A$2:$A$1001,customers!$G$2:$G$1001,,0)</f>
        <v>United States</v>
      </c>
      <c r="J927" s="2" t="str">
        <f t="shared" si="28"/>
        <v>Arabica</v>
      </c>
      <c r="K927" t="str">
        <f>_xlfn.XLOOKUP(D927,products!$A$2:$A$49,products!$B$2:$B$49,,0)</f>
        <v>Ara</v>
      </c>
      <c r="L927" t="str">
        <f t="shared" si="29"/>
        <v>Medium</v>
      </c>
      <c r="M927" t="str">
        <f>_xlfn.XLOOKUP(D927,products!$A$2:$A$49,products!$C$2:$C$49,,0)</f>
        <v>M</v>
      </c>
      <c r="N927" s="4">
        <f>_xlfn.XLOOKUP(D927,products!$A$2:$A$49,products!$D$2:$D$49,,0)</f>
        <v>0.5</v>
      </c>
      <c r="O927" s="6">
        <f>_xlfn.XLOOKUP(D927,products!$A$2:$A$49,products!$E$2:$E$49,,0)</f>
        <v>6.75</v>
      </c>
      <c r="P927" s="6">
        <f>O927*E927</f>
        <v>20.25</v>
      </c>
    </row>
    <row r="928" spans="1:16" x14ac:dyDescent="0.2">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_xlfn.XLOOKUP(Order_table[[#This Row],[Customer ID]],customers!$A$2:$A$1001,customers!$I$2:$I$1001,,0)</f>
        <v>Yes</v>
      </c>
      <c r="I928" s="2" t="str">
        <f>_xlfn.XLOOKUP(C928,customers!$A$2:$A$1001,customers!$G$2:$G$1001,,0)</f>
        <v>United States</v>
      </c>
      <c r="J928" s="2" t="str">
        <f t="shared" si="28"/>
        <v>Arabica</v>
      </c>
      <c r="K928" t="str">
        <f>_xlfn.XLOOKUP(D928,products!$A$2:$A$49,products!$B$2:$B$49,,0)</f>
        <v>Ara</v>
      </c>
      <c r="L928" t="str">
        <f t="shared" si="29"/>
        <v>Medium</v>
      </c>
      <c r="M928" t="str">
        <f>_xlfn.XLOOKUP(D928,products!$A$2:$A$49,products!$C$2:$C$49,,0)</f>
        <v>M</v>
      </c>
      <c r="N928" s="4">
        <f>_xlfn.XLOOKUP(D928,products!$A$2:$A$49,products!$D$2:$D$49,,0)</f>
        <v>0.5</v>
      </c>
      <c r="O928" s="6">
        <f>_xlfn.XLOOKUP(D928,products!$A$2:$A$49,products!$E$2:$E$49,,0)</f>
        <v>6.75</v>
      </c>
      <c r="P928" s="6">
        <f>O928*E928</f>
        <v>33.75</v>
      </c>
    </row>
    <row r="929" spans="1:16" x14ac:dyDescent="0.2">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_xlfn.XLOOKUP(Order_table[[#This Row],[Customer ID]],customers!$A$2:$A$1001,customers!$I$2:$I$1001,,0)</f>
        <v>No</v>
      </c>
      <c r="I929" s="2" t="str">
        <f>_xlfn.XLOOKUP(C929,customers!$A$2:$A$1001,customers!$G$2:$G$1001,,0)</f>
        <v>United States</v>
      </c>
      <c r="J929" s="2" t="str">
        <f t="shared" si="28"/>
        <v>Excelsa</v>
      </c>
      <c r="K929" t="str">
        <f>_xlfn.XLOOKUP(D929,products!$A$2:$A$49,products!$B$2:$B$49,,0)</f>
        <v>Exc</v>
      </c>
      <c r="L929" t="str">
        <f t="shared" si="29"/>
        <v>Dark</v>
      </c>
      <c r="M929" t="str">
        <f>_xlfn.XLOOKUP(D929,products!$A$2:$A$49,products!$C$2:$C$49,,0)</f>
        <v>D</v>
      </c>
      <c r="N929" s="4">
        <f>_xlfn.XLOOKUP(D929,products!$A$2:$A$49,products!$D$2:$D$49,,0)</f>
        <v>2.5</v>
      </c>
      <c r="O929" s="6">
        <f>_xlfn.XLOOKUP(D929,products!$A$2:$A$49,products!$E$2:$E$49,,0)</f>
        <v>27.945</v>
      </c>
      <c r="P929" s="6">
        <f>O929*E929</f>
        <v>111.78</v>
      </c>
    </row>
    <row r="930" spans="1:16" x14ac:dyDescent="0.2">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_xlfn.XLOOKUP(Order_table[[#This Row],[Customer ID]],customers!$A$2:$A$1001,customers!$I$2:$I$1001,,0)</f>
        <v>Yes</v>
      </c>
      <c r="I930" s="2" t="str">
        <f>_xlfn.XLOOKUP(C930,customers!$A$2:$A$1001,customers!$G$2:$G$1001,,0)</f>
        <v>United States</v>
      </c>
      <c r="J930" s="2" t="str">
        <f t="shared" si="28"/>
        <v>Excelsa</v>
      </c>
      <c r="K930" t="str">
        <f>_xlfn.XLOOKUP(D930,products!$A$2:$A$49,products!$B$2:$B$49,,0)</f>
        <v>Exc</v>
      </c>
      <c r="L930" t="str">
        <f t="shared" si="29"/>
        <v>Medium</v>
      </c>
      <c r="M930" t="str">
        <f>_xlfn.XLOOKUP(D930,products!$A$2:$A$49,products!$C$2:$C$49,,0)</f>
        <v>M</v>
      </c>
      <c r="N930" s="4">
        <f>_xlfn.XLOOKUP(D930,products!$A$2:$A$49,products!$D$2:$D$49,,0)</f>
        <v>2.5</v>
      </c>
      <c r="O930" s="6">
        <f>_xlfn.XLOOKUP(D930,products!$A$2:$A$49,products!$E$2:$E$49,,0)</f>
        <v>31.624999999999996</v>
      </c>
      <c r="P930" s="6">
        <f>O930*E930</f>
        <v>63.249999999999993</v>
      </c>
    </row>
    <row r="931" spans="1:16" x14ac:dyDescent="0.2">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_xlfn.XLOOKUP(Order_table[[#This Row],[Customer ID]],customers!$A$2:$A$1001,customers!$I$2:$I$1001,,0)</f>
        <v>Yes</v>
      </c>
      <c r="I931" s="2" t="str">
        <f>_xlfn.XLOOKUP(C931,customers!$A$2:$A$1001,customers!$G$2:$G$1001,,0)</f>
        <v>United States</v>
      </c>
      <c r="J931" s="2" t="str">
        <f t="shared" si="28"/>
        <v>Excelsa</v>
      </c>
      <c r="K931" t="str">
        <f>_xlfn.XLOOKUP(D931,products!$A$2:$A$49,products!$B$2:$B$49,,0)</f>
        <v>Exc</v>
      </c>
      <c r="L931" t="str">
        <f t="shared" si="29"/>
        <v>Large</v>
      </c>
      <c r="M931" t="str">
        <f>_xlfn.XLOOKUP(D931,products!$A$2:$A$49,products!$C$2:$C$49,,0)</f>
        <v>L</v>
      </c>
      <c r="N931" s="4">
        <f>_xlfn.XLOOKUP(D931,products!$A$2:$A$49,products!$D$2:$D$49,,0)</f>
        <v>0.2</v>
      </c>
      <c r="O931" s="6">
        <f>_xlfn.XLOOKUP(D931,products!$A$2:$A$49,products!$E$2:$E$49,,0)</f>
        <v>4.4550000000000001</v>
      </c>
      <c r="P931" s="6">
        <f>O931*E931</f>
        <v>8.91</v>
      </c>
    </row>
    <row r="932" spans="1:16" x14ac:dyDescent="0.2">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_xlfn.XLOOKUP(Order_table[[#This Row],[Customer ID]],customers!$A$2:$A$1001,customers!$I$2:$I$1001,,0)</f>
        <v>Yes</v>
      </c>
      <c r="I932" s="2" t="str">
        <f>_xlfn.XLOOKUP(C932,customers!$A$2:$A$1001,customers!$G$2:$G$1001,,0)</f>
        <v>United States</v>
      </c>
      <c r="J932" s="2" t="str">
        <f t="shared" si="28"/>
        <v>Excelsa</v>
      </c>
      <c r="K932" t="str">
        <f>_xlfn.XLOOKUP(D932,products!$A$2:$A$49,products!$B$2:$B$49,,0)</f>
        <v>Exc</v>
      </c>
      <c r="L932" t="str">
        <f t="shared" si="29"/>
        <v>Dark</v>
      </c>
      <c r="M932" t="str">
        <f>_xlfn.XLOOKUP(D932,products!$A$2:$A$49,products!$C$2:$C$49,,0)</f>
        <v>D</v>
      </c>
      <c r="N932" s="4">
        <f>_xlfn.XLOOKUP(D932,products!$A$2:$A$49,products!$D$2:$D$49,,0)</f>
        <v>1</v>
      </c>
      <c r="O932" s="6">
        <f>_xlfn.XLOOKUP(D932,products!$A$2:$A$49,products!$E$2:$E$49,,0)</f>
        <v>12.15</v>
      </c>
      <c r="P932" s="6">
        <f>O932*E932</f>
        <v>12.15</v>
      </c>
    </row>
    <row r="933" spans="1:16" x14ac:dyDescent="0.2">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_xlfn.XLOOKUP(Order_table[[#This Row],[Customer ID]],customers!$A$2:$A$1001,customers!$I$2:$I$1001,,0)</f>
        <v>Yes</v>
      </c>
      <c r="I933" s="2" t="str">
        <f>_xlfn.XLOOKUP(C933,customers!$A$2:$A$1001,customers!$G$2:$G$1001,,0)</f>
        <v>United States</v>
      </c>
      <c r="J933" s="2" t="str">
        <f t="shared" si="28"/>
        <v>Arabica</v>
      </c>
      <c r="K933" t="str">
        <f>_xlfn.XLOOKUP(D933,products!$A$2:$A$49,products!$B$2:$B$49,,0)</f>
        <v>Ara</v>
      </c>
      <c r="L933" t="str">
        <f t="shared" si="29"/>
        <v>Dark</v>
      </c>
      <c r="M933" t="str">
        <f>_xlfn.XLOOKUP(D933,products!$A$2:$A$49,products!$C$2:$C$49,,0)</f>
        <v>D</v>
      </c>
      <c r="N933" s="4">
        <f>_xlfn.XLOOKUP(D933,products!$A$2:$A$49,products!$D$2:$D$49,,0)</f>
        <v>0.5</v>
      </c>
      <c r="O933" s="6">
        <f>_xlfn.XLOOKUP(D933,products!$A$2:$A$49,products!$E$2:$E$49,,0)</f>
        <v>5.97</v>
      </c>
      <c r="P933" s="6">
        <f>O933*E933</f>
        <v>23.88</v>
      </c>
    </row>
    <row r="934" spans="1:16" x14ac:dyDescent="0.2">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_xlfn.XLOOKUP(Order_table[[#This Row],[Customer ID]],customers!$A$2:$A$1001,customers!$I$2:$I$1001,,0)</f>
        <v>No</v>
      </c>
      <c r="I934" s="2" t="str">
        <f>_xlfn.XLOOKUP(C934,customers!$A$2:$A$1001,customers!$G$2:$G$1001,,0)</f>
        <v>United States</v>
      </c>
      <c r="J934" s="2" t="str">
        <f t="shared" si="28"/>
        <v>Excelsa</v>
      </c>
      <c r="K934" t="str">
        <f>_xlfn.XLOOKUP(D934,products!$A$2:$A$49,products!$B$2:$B$49,,0)</f>
        <v>Exc</v>
      </c>
      <c r="L934" t="str">
        <f t="shared" si="29"/>
        <v>Medium</v>
      </c>
      <c r="M934" t="str">
        <f>_xlfn.XLOOKUP(D934,products!$A$2:$A$49,products!$C$2:$C$49,,0)</f>
        <v>M</v>
      </c>
      <c r="N934" s="4">
        <f>_xlfn.XLOOKUP(D934,products!$A$2:$A$49,products!$D$2:$D$49,,0)</f>
        <v>1</v>
      </c>
      <c r="O934" s="6">
        <f>_xlfn.XLOOKUP(D934,products!$A$2:$A$49,products!$E$2:$E$49,,0)</f>
        <v>13.75</v>
      </c>
      <c r="P934" s="6">
        <f>O934*E934</f>
        <v>55</v>
      </c>
    </row>
    <row r="935" spans="1:16" x14ac:dyDescent="0.2">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_xlfn.XLOOKUP(Order_table[[#This Row],[Customer ID]],customers!$A$2:$A$1001,customers!$I$2:$I$1001,,0)</f>
        <v>Yes</v>
      </c>
      <c r="I935" s="2" t="str">
        <f>_xlfn.XLOOKUP(C935,customers!$A$2:$A$1001,customers!$G$2:$G$1001,,0)</f>
        <v>United States</v>
      </c>
      <c r="J935" s="2" t="str">
        <f t="shared" si="28"/>
        <v>Robusta</v>
      </c>
      <c r="K935" t="str">
        <f>_xlfn.XLOOKUP(D935,products!$A$2:$A$49,products!$B$2:$B$49,,0)</f>
        <v>Rob</v>
      </c>
      <c r="L935" t="str">
        <f t="shared" si="29"/>
        <v>Dark</v>
      </c>
      <c r="M935" t="str">
        <f>_xlfn.XLOOKUP(D935,products!$A$2:$A$49,products!$C$2:$C$49,,0)</f>
        <v>D</v>
      </c>
      <c r="N935" s="4">
        <f>_xlfn.XLOOKUP(D935,products!$A$2:$A$49,products!$D$2:$D$49,,0)</f>
        <v>1</v>
      </c>
      <c r="O935" s="6">
        <f>_xlfn.XLOOKUP(D935,products!$A$2:$A$49,products!$E$2:$E$49,,0)</f>
        <v>8.9499999999999993</v>
      </c>
      <c r="P935" s="6">
        <f>O935*E935</f>
        <v>26.849999999999998</v>
      </c>
    </row>
    <row r="936" spans="1:16" x14ac:dyDescent="0.2">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_xlfn.XLOOKUP(Order_table[[#This Row],[Customer ID]],customers!$A$2:$A$1001,customers!$I$2:$I$1001,,0)</f>
        <v>No</v>
      </c>
      <c r="I936" s="2" t="str">
        <f>_xlfn.XLOOKUP(C936,customers!$A$2:$A$1001,customers!$G$2:$G$1001,,0)</f>
        <v>United States</v>
      </c>
      <c r="J936" s="2" t="str">
        <f t="shared" si="28"/>
        <v>Robusta</v>
      </c>
      <c r="K936" t="str">
        <f>_xlfn.XLOOKUP(D936,products!$A$2:$A$49,products!$B$2:$B$49,,0)</f>
        <v>Rob</v>
      </c>
      <c r="L936" t="str">
        <f t="shared" si="29"/>
        <v>Medium</v>
      </c>
      <c r="M936" t="str">
        <f>_xlfn.XLOOKUP(D936,products!$A$2:$A$49,products!$C$2:$C$49,,0)</f>
        <v>M</v>
      </c>
      <c r="N936" s="4">
        <f>_xlfn.XLOOKUP(D936,products!$A$2:$A$49,products!$D$2:$D$49,,0)</f>
        <v>2.5</v>
      </c>
      <c r="O936" s="6">
        <f>_xlfn.XLOOKUP(D936,products!$A$2:$A$49,products!$E$2:$E$49,,0)</f>
        <v>22.884999999999998</v>
      </c>
      <c r="P936" s="6">
        <f>O936*E936</f>
        <v>114.42499999999998</v>
      </c>
    </row>
    <row r="937" spans="1:16" x14ac:dyDescent="0.2">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_xlfn.XLOOKUP(Order_table[[#This Row],[Customer ID]],customers!$A$2:$A$1001,customers!$I$2:$I$1001,,0)</f>
        <v>Yes</v>
      </c>
      <c r="I937" s="2" t="str">
        <f>_xlfn.XLOOKUP(C937,customers!$A$2:$A$1001,customers!$G$2:$G$1001,,0)</f>
        <v>United States</v>
      </c>
      <c r="J937" s="2" t="str">
        <f t="shared" si="28"/>
        <v>Arabica</v>
      </c>
      <c r="K937" t="str">
        <f>_xlfn.XLOOKUP(D937,products!$A$2:$A$49,products!$B$2:$B$49,,0)</f>
        <v>Ara</v>
      </c>
      <c r="L937" t="str">
        <f t="shared" si="29"/>
        <v>Medium</v>
      </c>
      <c r="M937" t="str">
        <f>_xlfn.XLOOKUP(D937,products!$A$2:$A$49,products!$C$2:$C$49,,0)</f>
        <v>M</v>
      </c>
      <c r="N937" s="4">
        <f>_xlfn.XLOOKUP(D937,products!$A$2:$A$49,products!$D$2:$D$49,,0)</f>
        <v>2.5</v>
      </c>
      <c r="O937" s="6">
        <f>_xlfn.XLOOKUP(D937,products!$A$2:$A$49,products!$E$2:$E$49,,0)</f>
        <v>25.874999999999996</v>
      </c>
      <c r="P937" s="6">
        <f>O937*E937</f>
        <v>155.24999999999997</v>
      </c>
    </row>
    <row r="938" spans="1:16" x14ac:dyDescent="0.2">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_xlfn.XLOOKUP(Order_table[[#This Row],[Customer ID]],customers!$A$2:$A$1001,customers!$I$2:$I$1001,,0)</f>
        <v>Yes</v>
      </c>
      <c r="I938" s="2" t="str">
        <f>_xlfn.XLOOKUP(C938,customers!$A$2:$A$1001,customers!$G$2:$G$1001,,0)</f>
        <v>United States</v>
      </c>
      <c r="J938" s="2" t="str">
        <f t="shared" si="28"/>
        <v>Librica</v>
      </c>
      <c r="K938" t="str">
        <f>_xlfn.XLOOKUP(D938,products!$A$2:$A$49,products!$B$2:$B$49,,0)</f>
        <v>Lib</v>
      </c>
      <c r="L938" t="str">
        <f t="shared" si="29"/>
        <v>Dark</v>
      </c>
      <c r="M938" t="str">
        <f>_xlfn.XLOOKUP(D938,products!$A$2:$A$49,products!$C$2:$C$49,,0)</f>
        <v>D</v>
      </c>
      <c r="N938" s="4">
        <f>_xlfn.XLOOKUP(D938,products!$A$2:$A$49,products!$D$2:$D$49,,0)</f>
        <v>0.5</v>
      </c>
      <c r="O938" s="6">
        <f>_xlfn.XLOOKUP(D938,products!$A$2:$A$49,products!$E$2:$E$49,,0)</f>
        <v>7.77</v>
      </c>
      <c r="P938" s="6">
        <f>O938*E938</f>
        <v>23.31</v>
      </c>
    </row>
    <row r="939" spans="1:16" x14ac:dyDescent="0.2">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_xlfn.XLOOKUP(Order_table[[#This Row],[Customer ID]],customers!$A$2:$A$1001,customers!$I$2:$I$1001,,0)</f>
        <v>Yes</v>
      </c>
      <c r="I939" s="2" t="str">
        <f>_xlfn.XLOOKUP(C939,customers!$A$2:$A$1001,customers!$G$2:$G$1001,,0)</f>
        <v>United States</v>
      </c>
      <c r="J939" s="2" t="str">
        <f t="shared" si="28"/>
        <v>Robusta</v>
      </c>
      <c r="K939" t="str">
        <f>_xlfn.XLOOKUP(D939,products!$A$2:$A$49,products!$B$2:$B$49,,0)</f>
        <v>Rob</v>
      </c>
      <c r="L939" t="str">
        <f t="shared" si="29"/>
        <v>Medium</v>
      </c>
      <c r="M939" t="str">
        <f>_xlfn.XLOOKUP(D939,products!$A$2:$A$49,products!$C$2:$C$49,,0)</f>
        <v>M</v>
      </c>
      <c r="N939" s="4">
        <f>_xlfn.XLOOKUP(D939,products!$A$2:$A$49,products!$D$2:$D$49,,0)</f>
        <v>2.5</v>
      </c>
      <c r="O939" s="6">
        <f>_xlfn.XLOOKUP(D939,products!$A$2:$A$49,products!$E$2:$E$49,,0)</f>
        <v>22.884999999999998</v>
      </c>
      <c r="P939" s="6">
        <f>O939*E939</f>
        <v>91.539999999999992</v>
      </c>
    </row>
    <row r="940" spans="1:16" x14ac:dyDescent="0.2">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_xlfn.XLOOKUP(Order_table[[#This Row],[Customer ID]],customers!$A$2:$A$1001,customers!$I$2:$I$1001,,0)</f>
        <v>Yes</v>
      </c>
      <c r="I940" s="2" t="str">
        <f>_xlfn.XLOOKUP(C940,customers!$A$2:$A$1001,customers!$G$2:$G$1001,,0)</f>
        <v>United States</v>
      </c>
      <c r="J940" s="2" t="str">
        <f t="shared" si="28"/>
        <v>Excelsa</v>
      </c>
      <c r="K940" t="str">
        <f>_xlfn.XLOOKUP(D940,products!$A$2:$A$49,products!$B$2:$B$49,,0)</f>
        <v>Exc</v>
      </c>
      <c r="L940" t="str">
        <f t="shared" si="29"/>
        <v>Large</v>
      </c>
      <c r="M940" t="str">
        <f>_xlfn.XLOOKUP(D940,products!$A$2:$A$49,products!$C$2:$C$49,,0)</f>
        <v>L</v>
      </c>
      <c r="N940" s="4">
        <f>_xlfn.XLOOKUP(D940,products!$A$2:$A$49,products!$D$2:$D$49,,0)</f>
        <v>1</v>
      </c>
      <c r="O940" s="6">
        <f>_xlfn.XLOOKUP(D940,products!$A$2:$A$49,products!$E$2:$E$49,,0)</f>
        <v>14.85</v>
      </c>
      <c r="P940" s="6">
        <f>O940*E940</f>
        <v>74.25</v>
      </c>
    </row>
    <row r="941" spans="1:16" x14ac:dyDescent="0.2">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_xlfn.XLOOKUP(Order_table[[#This Row],[Customer ID]],customers!$A$2:$A$1001,customers!$I$2:$I$1001,,0)</f>
        <v>No</v>
      </c>
      <c r="I941" s="2" t="str">
        <f>_xlfn.XLOOKUP(C941,customers!$A$2:$A$1001,customers!$G$2:$G$1001,,0)</f>
        <v>United States</v>
      </c>
      <c r="J941" s="2" t="str">
        <f t="shared" si="28"/>
        <v>Librica</v>
      </c>
      <c r="K941" t="str">
        <f>_xlfn.XLOOKUP(D941,products!$A$2:$A$49,products!$B$2:$B$49,,0)</f>
        <v>Lib</v>
      </c>
      <c r="L941" t="str">
        <f t="shared" si="29"/>
        <v>Large</v>
      </c>
      <c r="M941" t="str">
        <f>_xlfn.XLOOKUP(D941,products!$A$2:$A$49,products!$C$2:$C$49,,0)</f>
        <v>L</v>
      </c>
      <c r="N941" s="4">
        <f>_xlfn.XLOOKUP(D941,products!$A$2:$A$49,products!$D$2:$D$49,,0)</f>
        <v>0.2</v>
      </c>
      <c r="O941" s="6">
        <f>_xlfn.XLOOKUP(D941,products!$A$2:$A$49,products!$E$2:$E$49,,0)</f>
        <v>4.7549999999999999</v>
      </c>
      <c r="P941" s="6">
        <f>O941*E941</f>
        <v>28.53</v>
      </c>
    </row>
    <row r="942" spans="1:16" x14ac:dyDescent="0.2">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_xlfn.XLOOKUP(Order_table[[#This Row],[Customer ID]],customers!$A$2:$A$1001,customers!$I$2:$I$1001,,0)</f>
        <v>Yes</v>
      </c>
      <c r="I942" s="2" t="str">
        <f>_xlfn.XLOOKUP(C942,customers!$A$2:$A$1001,customers!$G$2:$G$1001,,0)</f>
        <v>United States</v>
      </c>
      <c r="J942" s="2" t="str">
        <f t="shared" si="28"/>
        <v>Robusta</v>
      </c>
      <c r="K942" t="str">
        <f>_xlfn.XLOOKUP(D942,products!$A$2:$A$49,products!$B$2:$B$49,,0)</f>
        <v>Rob</v>
      </c>
      <c r="L942" t="str">
        <f t="shared" si="29"/>
        <v>Large</v>
      </c>
      <c r="M942" t="str">
        <f>_xlfn.XLOOKUP(D942,products!$A$2:$A$49,products!$C$2:$C$49,,0)</f>
        <v>L</v>
      </c>
      <c r="N942" s="4">
        <f>_xlfn.XLOOKUP(D942,products!$A$2:$A$49,products!$D$2:$D$49,,0)</f>
        <v>0.5</v>
      </c>
      <c r="O942" s="6">
        <f>_xlfn.XLOOKUP(D942,products!$A$2:$A$49,products!$E$2:$E$49,,0)</f>
        <v>7.169999999999999</v>
      </c>
      <c r="P942" s="6">
        <f>O942*E942</f>
        <v>14.339999999999998</v>
      </c>
    </row>
    <row r="943" spans="1:16" x14ac:dyDescent="0.2">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_xlfn.XLOOKUP(Order_table[[#This Row],[Customer ID]],customers!$A$2:$A$1001,customers!$I$2:$I$1001,,0)</f>
        <v>Yes</v>
      </c>
      <c r="I943" s="2" t="str">
        <f>_xlfn.XLOOKUP(C943,customers!$A$2:$A$1001,customers!$G$2:$G$1001,,0)</f>
        <v>Ireland</v>
      </c>
      <c r="J943" s="2" t="str">
        <f t="shared" si="28"/>
        <v>Arabica</v>
      </c>
      <c r="K943" t="str">
        <f>_xlfn.XLOOKUP(D943,products!$A$2:$A$49,products!$B$2:$B$49,,0)</f>
        <v>Ara</v>
      </c>
      <c r="L943" t="str">
        <f t="shared" si="29"/>
        <v>Large</v>
      </c>
      <c r="M943" t="str">
        <f>_xlfn.XLOOKUP(D943,products!$A$2:$A$49,products!$C$2:$C$49,,0)</f>
        <v>L</v>
      </c>
      <c r="N943" s="4">
        <f>_xlfn.XLOOKUP(D943,products!$A$2:$A$49,products!$D$2:$D$49,,0)</f>
        <v>0.5</v>
      </c>
      <c r="O943" s="6">
        <f>_xlfn.XLOOKUP(D943,products!$A$2:$A$49,products!$E$2:$E$49,,0)</f>
        <v>7.77</v>
      </c>
      <c r="P943" s="6">
        <f>O943*E943</f>
        <v>15.54</v>
      </c>
    </row>
    <row r="944" spans="1:16" x14ac:dyDescent="0.2">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_xlfn.XLOOKUP(Order_table[[#This Row],[Customer ID]],customers!$A$2:$A$1001,customers!$I$2:$I$1001,,0)</f>
        <v>No</v>
      </c>
      <c r="I944" s="2" t="str">
        <f>_xlfn.XLOOKUP(C944,customers!$A$2:$A$1001,customers!$G$2:$G$1001,,0)</f>
        <v>United States</v>
      </c>
      <c r="J944" s="2" t="str">
        <f t="shared" si="28"/>
        <v>Robusta</v>
      </c>
      <c r="K944" t="str">
        <f>_xlfn.XLOOKUP(D944,products!$A$2:$A$49,products!$B$2:$B$49,,0)</f>
        <v>Rob</v>
      </c>
      <c r="L944" t="str">
        <f t="shared" si="29"/>
        <v>Large</v>
      </c>
      <c r="M944" t="str">
        <f>_xlfn.XLOOKUP(D944,products!$A$2:$A$49,products!$C$2:$C$49,,0)</f>
        <v>L</v>
      </c>
      <c r="N944" s="4">
        <f>_xlfn.XLOOKUP(D944,products!$A$2:$A$49,products!$D$2:$D$49,,0)</f>
        <v>1</v>
      </c>
      <c r="O944" s="6">
        <f>_xlfn.XLOOKUP(D944,products!$A$2:$A$49,products!$E$2:$E$49,,0)</f>
        <v>11.95</v>
      </c>
      <c r="P944" s="6">
        <f>O944*E944</f>
        <v>35.849999999999994</v>
      </c>
    </row>
    <row r="945" spans="1:16" x14ac:dyDescent="0.2">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_xlfn.XLOOKUP(Order_table[[#This Row],[Customer ID]],customers!$A$2:$A$1001,customers!$I$2:$I$1001,,0)</f>
        <v>No</v>
      </c>
      <c r="I945" s="2" t="str">
        <f>_xlfn.XLOOKUP(C945,customers!$A$2:$A$1001,customers!$G$2:$G$1001,,0)</f>
        <v>United States</v>
      </c>
      <c r="J945" s="2" t="str">
        <f t="shared" si="28"/>
        <v>Arabica</v>
      </c>
      <c r="K945" t="str">
        <f>_xlfn.XLOOKUP(D945,products!$A$2:$A$49,products!$B$2:$B$49,,0)</f>
        <v>Ara</v>
      </c>
      <c r="L945" t="str">
        <f t="shared" si="29"/>
        <v>Large</v>
      </c>
      <c r="M945" t="str">
        <f>_xlfn.XLOOKUP(D945,products!$A$2:$A$49,products!$C$2:$C$49,,0)</f>
        <v>L</v>
      </c>
      <c r="N945" s="4">
        <f>_xlfn.XLOOKUP(D945,products!$A$2:$A$49,products!$D$2:$D$49,,0)</f>
        <v>0.5</v>
      </c>
      <c r="O945" s="6">
        <f>_xlfn.XLOOKUP(D945,products!$A$2:$A$49,products!$E$2:$E$49,,0)</f>
        <v>7.77</v>
      </c>
      <c r="P945" s="6">
        <f>O945*E945</f>
        <v>46.62</v>
      </c>
    </row>
    <row r="946" spans="1:16" x14ac:dyDescent="0.2">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_xlfn.XLOOKUP(Order_table[[#This Row],[Customer ID]],customers!$A$2:$A$1001,customers!$I$2:$I$1001,,0)</f>
        <v>No</v>
      </c>
      <c r="I946" s="2" t="str">
        <f>_xlfn.XLOOKUP(C946,customers!$A$2:$A$1001,customers!$G$2:$G$1001,,0)</f>
        <v>United States</v>
      </c>
      <c r="J946" s="2" t="str">
        <f t="shared" si="28"/>
        <v>Robusta</v>
      </c>
      <c r="K946" t="str">
        <f>_xlfn.XLOOKUP(D946,products!$A$2:$A$49,products!$B$2:$B$49,,0)</f>
        <v>Rob</v>
      </c>
      <c r="L946" t="str">
        <f t="shared" si="29"/>
        <v>Large</v>
      </c>
      <c r="M946" t="str">
        <f>_xlfn.XLOOKUP(D946,products!$A$2:$A$49,products!$C$2:$C$49,,0)</f>
        <v>L</v>
      </c>
      <c r="N946" s="4">
        <f>_xlfn.XLOOKUP(D946,products!$A$2:$A$49,products!$D$2:$D$49,,0)</f>
        <v>0.5</v>
      </c>
      <c r="O946" s="6">
        <f>_xlfn.XLOOKUP(D946,products!$A$2:$A$49,products!$E$2:$E$49,,0)</f>
        <v>7.169999999999999</v>
      </c>
      <c r="P946" s="6">
        <f>O946*E946</f>
        <v>35.849999999999994</v>
      </c>
    </row>
    <row r="947" spans="1:16" x14ac:dyDescent="0.2">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_xlfn.XLOOKUP(Order_table[[#This Row],[Customer ID]],customers!$A$2:$A$1001,customers!$I$2:$I$1001,,0)</f>
        <v>No</v>
      </c>
      <c r="I947" s="2" t="str">
        <f>_xlfn.XLOOKUP(C947,customers!$A$2:$A$1001,customers!$G$2:$G$1001,,0)</f>
        <v>United States</v>
      </c>
      <c r="J947" s="2" t="str">
        <f t="shared" si="28"/>
        <v>Librica</v>
      </c>
      <c r="K947" t="str">
        <f>_xlfn.XLOOKUP(D947,products!$A$2:$A$49,products!$B$2:$B$49,,0)</f>
        <v>Lib</v>
      </c>
      <c r="L947" t="str">
        <f t="shared" si="29"/>
        <v>Dark</v>
      </c>
      <c r="M947" t="str">
        <f>_xlfn.XLOOKUP(D947,products!$A$2:$A$49,products!$C$2:$C$49,,0)</f>
        <v>D</v>
      </c>
      <c r="N947" s="4">
        <f>_xlfn.XLOOKUP(D947,products!$A$2:$A$49,products!$D$2:$D$49,,0)</f>
        <v>2.5</v>
      </c>
      <c r="O947" s="6">
        <f>_xlfn.XLOOKUP(D947,products!$A$2:$A$49,products!$E$2:$E$49,,0)</f>
        <v>29.784999999999997</v>
      </c>
      <c r="P947" s="6">
        <f>O947*E947</f>
        <v>119.13999999999999</v>
      </c>
    </row>
    <row r="948" spans="1:16" x14ac:dyDescent="0.2">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_xlfn.XLOOKUP(Order_table[[#This Row],[Customer ID]],customers!$A$2:$A$1001,customers!$I$2:$I$1001,,0)</f>
        <v>No</v>
      </c>
      <c r="I948" s="2" t="str">
        <f>_xlfn.XLOOKUP(C948,customers!$A$2:$A$1001,customers!$G$2:$G$1001,,0)</f>
        <v>United States</v>
      </c>
      <c r="J948" s="2" t="str">
        <f t="shared" si="28"/>
        <v>Librica</v>
      </c>
      <c r="K948" t="str">
        <f>_xlfn.XLOOKUP(D948,products!$A$2:$A$49,products!$B$2:$B$49,,0)</f>
        <v>Lib</v>
      </c>
      <c r="L948" t="str">
        <f t="shared" si="29"/>
        <v>Dark</v>
      </c>
      <c r="M948" t="str">
        <f>_xlfn.XLOOKUP(D948,products!$A$2:$A$49,products!$C$2:$C$49,,0)</f>
        <v>D</v>
      </c>
      <c r="N948" s="4">
        <f>_xlfn.XLOOKUP(D948,products!$A$2:$A$49,products!$D$2:$D$49,,0)</f>
        <v>0.5</v>
      </c>
      <c r="O948" s="6">
        <f>_xlfn.XLOOKUP(D948,products!$A$2:$A$49,products!$E$2:$E$49,,0)</f>
        <v>7.77</v>
      </c>
      <c r="P948" s="6">
        <f>O948*E948</f>
        <v>23.31</v>
      </c>
    </row>
    <row r="949" spans="1:16" x14ac:dyDescent="0.2">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_xlfn.XLOOKUP(Order_table[[#This Row],[Customer ID]],customers!$A$2:$A$1001,customers!$I$2:$I$1001,,0)</f>
        <v>No</v>
      </c>
      <c r="I949" s="2" t="str">
        <f>_xlfn.XLOOKUP(C949,customers!$A$2:$A$1001,customers!$G$2:$G$1001,,0)</f>
        <v>Ireland</v>
      </c>
      <c r="J949" s="2" t="str">
        <f t="shared" si="28"/>
        <v>Arabica</v>
      </c>
      <c r="K949" t="str">
        <f>_xlfn.XLOOKUP(D949,products!$A$2:$A$49,products!$B$2:$B$49,,0)</f>
        <v>Ara</v>
      </c>
      <c r="L949" t="str">
        <f t="shared" si="29"/>
        <v>Medium</v>
      </c>
      <c r="M949" t="str">
        <f>_xlfn.XLOOKUP(D949,products!$A$2:$A$49,products!$C$2:$C$49,,0)</f>
        <v>M</v>
      </c>
      <c r="N949" s="4">
        <f>_xlfn.XLOOKUP(D949,products!$A$2:$A$49,products!$D$2:$D$49,,0)</f>
        <v>1</v>
      </c>
      <c r="O949" s="6">
        <f>_xlfn.XLOOKUP(D949,products!$A$2:$A$49,products!$E$2:$E$49,,0)</f>
        <v>11.25</v>
      </c>
      <c r="P949" s="6">
        <f>O949*E949</f>
        <v>11.25</v>
      </c>
    </row>
    <row r="950" spans="1:16" x14ac:dyDescent="0.2">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_xlfn.XLOOKUP(Order_table[[#This Row],[Customer ID]],customers!$A$2:$A$1001,customers!$I$2:$I$1001,,0)</f>
        <v>Yes</v>
      </c>
      <c r="I950" s="2" t="str">
        <f>_xlfn.XLOOKUP(C950,customers!$A$2:$A$1001,customers!$G$2:$G$1001,,0)</f>
        <v>United Kingdom</v>
      </c>
      <c r="J950" s="2" t="str">
        <f t="shared" si="28"/>
        <v>Excelsa</v>
      </c>
      <c r="K950" t="str">
        <f>_xlfn.XLOOKUP(D950,products!$A$2:$A$49,products!$B$2:$B$49,,0)</f>
        <v>Exc</v>
      </c>
      <c r="L950" t="str">
        <f t="shared" si="29"/>
        <v>Dark</v>
      </c>
      <c r="M950" t="str">
        <f>_xlfn.XLOOKUP(D950,products!$A$2:$A$49,products!$C$2:$C$49,,0)</f>
        <v>D</v>
      </c>
      <c r="N950" s="4">
        <f>_xlfn.XLOOKUP(D950,products!$A$2:$A$49,products!$D$2:$D$49,,0)</f>
        <v>2.5</v>
      </c>
      <c r="O950" s="6">
        <f>_xlfn.XLOOKUP(D950,products!$A$2:$A$49,products!$E$2:$E$49,,0)</f>
        <v>27.945</v>
      </c>
      <c r="P950" s="6">
        <f>O950*E950</f>
        <v>83.835000000000008</v>
      </c>
    </row>
    <row r="951" spans="1:16" x14ac:dyDescent="0.2">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_xlfn.XLOOKUP(Order_table[[#This Row],[Customer ID]],customers!$A$2:$A$1001,customers!$I$2:$I$1001,,0)</f>
        <v>No</v>
      </c>
      <c r="I951" s="2" t="str">
        <f>_xlfn.XLOOKUP(C951,customers!$A$2:$A$1001,customers!$G$2:$G$1001,,0)</f>
        <v>Ireland</v>
      </c>
      <c r="J951" s="2" t="str">
        <f t="shared" si="28"/>
        <v>Robusta</v>
      </c>
      <c r="K951" t="str">
        <f>_xlfn.XLOOKUP(D951,products!$A$2:$A$49,products!$B$2:$B$49,,0)</f>
        <v>Rob</v>
      </c>
      <c r="L951" t="str">
        <f t="shared" si="29"/>
        <v>Large</v>
      </c>
      <c r="M951" t="str">
        <f>_xlfn.XLOOKUP(D951,products!$A$2:$A$49,products!$C$2:$C$49,,0)</f>
        <v>L</v>
      </c>
      <c r="N951" s="4">
        <f>_xlfn.XLOOKUP(D951,products!$A$2:$A$49,products!$D$2:$D$49,,0)</f>
        <v>2.5</v>
      </c>
      <c r="O951" s="6">
        <f>_xlfn.XLOOKUP(D951,products!$A$2:$A$49,products!$E$2:$E$49,,0)</f>
        <v>27.484999999999996</v>
      </c>
      <c r="P951" s="6">
        <f>O951*E951</f>
        <v>109.93999999999998</v>
      </c>
    </row>
    <row r="952" spans="1:16" x14ac:dyDescent="0.2">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_xlfn.XLOOKUP(Order_table[[#This Row],[Customer ID]],customers!$A$2:$A$1001,customers!$I$2:$I$1001,,0)</f>
        <v>Yes</v>
      </c>
      <c r="I952" s="2" t="str">
        <f>_xlfn.XLOOKUP(C952,customers!$A$2:$A$1001,customers!$G$2:$G$1001,,0)</f>
        <v>United States</v>
      </c>
      <c r="J952" s="2" t="str">
        <f t="shared" si="28"/>
        <v>Robusta</v>
      </c>
      <c r="K952" t="str">
        <f>_xlfn.XLOOKUP(D952,products!$A$2:$A$49,products!$B$2:$B$49,,0)</f>
        <v>Rob</v>
      </c>
      <c r="L952" t="str">
        <f t="shared" si="29"/>
        <v>Large</v>
      </c>
      <c r="M952" t="str">
        <f>_xlfn.XLOOKUP(D952,products!$A$2:$A$49,products!$C$2:$C$49,,0)</f>
        <v>L</v>
      </c>
      <c r="N952" s="4">
        <f>_xlfn.XLOOKUP(D952,products!$A$2:$A$49,products!$D$2:$D$49,,0)</f>
        <v>0.2</v>
      </c>
      <c r="O952" s="6">
        <f>_xlfn.XLOOKUP(D952,products!$A$2:$A$49,products!$E$2:$E$49,,0)</f>
        <v>3.5849999999999995</v>
      </c>
      <c r="P952" s="6">
        <f>O952*E952</f>
        <v>14.339999999999998</v>
      </c>
    </row>
    <row r="953" spans="1:16" x14ac:dyDescent="0.2">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_xlfn.XLOOKUP(Order_table[[#This Row],[Customer ID]],customers!$A$2:$A$1001,customers!$I$2:$I$1001,,0)</f>
        <v>No</v>
      </c>
      <c r="I953" s="2" t="str">
        <f>_xlfn.XLOOKUP(C953,customers!$A$2:$A$1001,customers!$G$2:$G$1001,,0)</f>
        <v>United States</v>
      </c>
      <c r="J953" s="2" t="str">
        <f t="shared" si="28"/>
        <v>Robusta</v>
      </c>
      <c r="K953" t="str">
        <f>_xlfn.XLOOKUP(D953,products!$A$2:$A$49,products!$B$2:$B$49,,0)</f>
        <v>Rob</v>
      </c>
      <c r="L953" t="str">
        <f t="shared" si="29"/>
        <v>Large</v>
      </c>
      <c r="M953" t="str">
        <f>_xlfn.XLOOKUP(D953,products!$A$2:$A$49,products!$C$2:$C$49,,0)</f>
        <v>L</v>
      </c>
      <c r="N953" s="4">
        <f>_xlfn.XLOOKUP(D953,products!$A$2:$A$49,products!$D$2:$D$49,,0)</f>
        <v>0.2</v>
      </c>
      <c r="O953" s="6">
        <f>_xlfn.XLOOKUP(D953,products!$A$2:$A$49,products!$E$2:$E$49,,0)</f>
        <v>3.5849999999999995</v>
      </c>
      <c r="P953" s="6">
        <f>O953*E953</f>
        <v>21.509999999999998</v>
      </c>
    </row>
    <row r="954" spans="1:16" x14ac:dyDescent="0.2">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_xlfn.XLOOKUP(Order_table[[#This Row],[Customer ID]],customers!$A$2:$A$1001,customers!$I$2:$I$1001,,0)</f>
        <v>Yes</v>
      </c>
      <c r="I954" s="2" t="str">
        <f>_xlfn.XLOOKUP(C954,customers!$A$2:$A$1001,customers!$G$2:$G$1001,,0)</f>
        <v>Ireland</v>
      </c>
      <c r="J954" s="2" t="str">
        <f t="shared" si="28"/>
        <v>Arabica</v>
      </c>
      <c r="K954" t="str">
        <f>_xlfn.XLOOKUP(D954,products!$A$2:$A$49,products!$B$2:$B$49,,0)</f>
        <v>Ara</v>
      </c>
      <c r="L954" t="str">
        <f t="shared" si="29"/>
        <v>Medium</v>
      </c>
      <c r="M954" t="str">
        <f>_xlfn.XLOOKUP(D954,products!$A$2:$A$49,products!$C$2:$C$49,,0)</f>
        <v>M</v>
      </c>
      <c r="N954" s="4">
        <f>_xlfn.XLOOKUP(D954,products!$A$2:$A$49,products!$D$2:$D$49,,0)</f>
        <v>1</v>
      </c>
      <c r="O954" s="6">
        <f>_xlfn.XLOOKUP(D954,products!$A$2:$A$49,products!$E$2:$E$49,,0)</f>
        <v>11.25</v>
      </c>
      <c r="P954" s="6">
        <f>O954*E954</f>
        <v>22.5</v>
      </c>
    </row>
    <row r="955" spans="1:16" x14ac:dyDescent="0.2">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_xlfn.XLOOKUP(Order_table[[#This Row],[Customer ID]],customers!$A$2:$A$1001,customers!$I$2:$I$1001,,0)</f>
        <v>Yes</v>
      </c>
      <c r="I955" s="2" t="str">
        <f>_xlfn.XLOOKUP(C955,customers!$A$2:$A$1001,customers!$G$2:$G$1001,,0)</f>
        <v>United States</v>
      </c>
      <c r="J955" s="2" t="str">
        <f t="shared" si="28"/>
        <v>Arabica</v>
      </c>
      <c r="K955" t="str">
        <f>_xlfn.XLOOKUP(D955,products!$A$2:$A$49,products!$B$2:$B$49,,0)</f>
        <v>Ara</v>
      </c>
      <c r="L955" t="str">
        <f t="shared" si="29"/>
        <v>Large</v>
      </c>
      <c r="M955" t="str">
        <f>_xlfn.XLOOKUP(D955,products!$A$2:$A$49,products!$C$2:$C$49,,0)</f>
        <v>L</v>
      </c>
      <c r="N955" s="4">
        <f>_xlfn.XLOOKUP(D955,products!$A$2:$A$49,products!$D$2:$D$49,,0)</f>
        <v>0.2</v>
      </c>
      <c r="O955" s="6">
        <f>_xlfn.XLOOKUP(D955,products!$A$2:$A$49,products!$E$2:$E$49,,0)</f>
        <v>3.8849999999999998</v>
      </c>
      <c r="P955" s="6">
        <f>O955*E955</f>
        <v>3.8849999999999998</v>
      </c>
    </row>
    <row r="956" spans="1:16" x14ac:dyDescent="0.2">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_xlfn.XLOOKUP(Order_table[[#This Row],[Customer ID]],customers!$A$2:$A$1001,customers!$I$2:$I$1001,,0)</f>
        <v>Yes</v>
      </c>
      <c r="I956" s="2" t="str">
        <f>_xlfn.XLOOKUP(C956,customers!$A$2:$A$1001,customers!$G$2:$G$1001,,0)</f>
        <v>United States</v>
      </c>
      <c r="J956" s="2" t="str">
        <f t="shared" si="28"/>
        <v>Excelsa</v>
      </c>
      <c r="K956" t="str">
        <f>_xlfn.XLOOKUP(D956,products!$A$2:$A$49,products!$B$2:$B$49,,0)</f>
        <v>Exc</v>
      </c>
      <c r="L956" t="str">
        <f t="shared" si="29"/>
        <v>Dark</v>
      </c>
      <c r="M956" t="str">
        <f>_xlfn.XLOOKUP(D956,products!$A$2:$A$49,products!$C$2:$C$49,,0)</f>
        <v>D</v>
      </c>
      <c r="N956" s="4">
        <f>_xlfn.XLOOKUP(D956,products!$A$2:$A$49,products!$D$2:$D$49,,0)</f>
        <v>2.5</v>
      </c>
      <c r="O956" s="6">
        <f>_xlfn.XLOOKUP(D956,products!$A$2:$A$49,products!$E$2:$E$49,,0)</f>
        <v>27.945</v>
      </c>
      <c r="P956" s="6">
        <f>O956*E956</f>
        <v>27.945</v>
      </c>
    </row>
    <row r="957" spans="1:16" x14ac:dyDescent="0.2">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_xlfn.XLOOKUP(Order_table[[#This Row],[Customer ID]],customers!$A$2:$A$1001,customers!$I$2:$I$1001,,0)</f>
        <v>Yes</v>
      </c>
      <c r="I957" s="2" t="str">
        <f>_xlfn.XLOOKUP(C957,customers!$A$2:$A$1001,customers!$G$2:$G$1001,,0)</f>
        <v>United States</v>
      </c>
      <c r="J957" s="2" t="str">
        <f t="shared" si="28"/>
        <v>Excelsa</v>
      </c>
      <c r="K957" t="str">
        <f>_xlfn.XLOOKUP(D957,products!$A$2:$A$49,products!$B$2:$B$49,,0)</f>
        <v>Exc</v>
      </c>
      <c r="L957" t="str">
        <f t="shared" si="29"/>
        <v>Large</v>
      </c>
      <c r="M957" t="str">
        <f>_xlfn.XLOOKUP(D957,products!$A$2:$A$49,products!$C$2:$C$49,,0)</f>
        <v>L</v>
      </c>
      <c r="N957" s="4">
        <f>_xlfn.XLOOKUP(D957,products!$A$2:$A$49,products!$D$2:$D$49,,0)</f>
        <v>2.5</v>
      </c>
      <c r="O957" s="6">
        <f>_xlfn.XLOOKUP(D957,products!$A$2:$A$49,products!$E$2:$E$49,,0)</f>
        <v>34.154999999999994</v>
      </c>
      <c r="P957" s="6">
        <f>O957*E957</f>
        <v>170.77499999999998</v>
      </c>
    </row>
    <row r="958" spans="1:16" x14ac:dyDescent="0.2">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_xlfn.XLOOKUP(Order_table[[#This Row],[Customer ID]],customers!$A$2:$A$1001,customers!$I$2:$I$1001,,0)</f>
        <v>Yes</v>
      </c>
      <c r="I958" s="2" t="str">
        <f>_xlfn.XLOOKUP(C958,customers!$A$2:$A$1001,customers!$G$2:$G$1001,,0)</f>
        <v>United States</v>
      </c>
      <c r="J958" s="2" t="str">
        <f t="shared" si="28"/>
        <v>Robusta</v>
      </c>
      <c r="K958" t="str">
        <f>_xlfn.XLOOKUP(D958,products!$A$2:$A$49,products!$B$2:$B$49,,0)</f>
        <v>Rob</v>
      </c>
      <c r="L958" t="str">
        <f t="shared" si="29"/>
        <v>Large</v>
      </c>
      <c r="M958" t="str">
        <f>_xlfn.XLOOKUP(D958,products!$A$2:$A$49,products!$C$2:$C$49,,0)</f>
        <v>L</v>
      </c>
      <c r="N958" s="4">
        <f>_xlfn.XLOOKUP(D958,products!$A$2:$A$49,products!$D$2:$D$49,,0)</f>
        <v>2.5</v>
      </c>
      <c r="O958" s="6">
        <f>_xlfn.XLOOKUP(D958,products!$A$2:$A$49,products!$E$2:$E$49,,0)</f>
        <v>27.484999999999996</v>
      </c>
      <c r="P958" s="6">
        <f>O958*E958</f>
        <v>54.969999999999992</v>
      </c>
    </row>
    <row r="959" spans="1:16" x14ac:dyDescent="0.2">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_xlfn.XLOOKUP(Order_table[[#This Row],[Customer ID]],customers!$A$2:$A$1001,customers!$I$2:$I$1001,,0)</f>
        <v>Yes</v>
      </c>
      <c r="I959" s="2" t="str">
        <f>_xlfn.XLOOKUP(C959,customers!$A$2:$A$1001,customers!$G$2:$G$1001,,0)</f>
        <v>United States</v>
      </c>
      <c r="J959" s="2" t="str">
        <f t="shared" si="28"/>
        <v>Excelsa</v>
      </c>
      <c r="K959" t="str">
        <f>_xlfn.XLOOKUP(D959,products!$A$2:$A$49,products!$B$2:$B$49,,0)</f>
        <v>Exc</v>
      </c>
      <c r="L959" t="str">
        <f t="shared" si="29"/>
        <v>Large</v>
      </c>
      <c r="M959" t="str">
        <f>_xlfn.XLOOKUP(D959,products!$A$2:$A$49,products!$C$2:$C$49,,0)</f>
        <v>L</v>
      </c>
      <c r="N959" s="4">
        <f>_xlfn.XLOOKUP(D959,products!$A$2:$A$49,products!$D$2:$D$49,,0)</f>
        <v>1</v>
      </c>
      <c r="O959" s="6">
        <f>_xlfn.XLOOKUP(D959,products!$A$2:$A$49,products!$E$2:$E$49,,0)</f>
        <v>14.85</v>
      </c>
      <c r="P959" s="6">
        <f>O959*E959</f>
        <v>14.85</v>
      </c>
    </row>
    <row r="960" spans="1:16" x14ac:dyDescent="0.2">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_xlfn.XLOOKUP(Order_table[[#This Row],[Customer ID]],customers!$A$2:$A$1001,customers!$I$2:$I$1001,,0)</f>
        <v>Yes</v>
      </c>
      <c r="I960" s="2" t="str">
        <f>_xlfn.XLOOKUP(C960,customers!$A$2:$A$1001,customers!$G$2:$G$1001,,0)</f>
        <v>United States</v>
      </c>
      <c r="J960" s="2" t="str">
        <f t="shared" si="28"/>
        <v>Arabica</v>
      </c>
      <c r="K960" t="str">
        <f>_xlfn.XLOOKUP(D960,products!$A$2:$A$49,products!$B$2:$B$49,,0)</f>
        <v>Ara</v>
      </c>
      <c r="L960" t="str">
        <f t="shared" si="29"/>
        <v>Large</v>
      </c>
      <c r="M960" t="str">
        <f>_xlfn.XLOOKUP(D960,products!$A$2:$A$49,products!$C$2:$C$49,,0)</f>
        <v>L</v>
      </c>
      <c r="N960" s="4">
        <f>_xlfn.XLOOKUP(D960,products!$A$2:$A$49,products!$D$2:$D$49,,0)</f>
        <v>0.2</v>
      </c>
      <c r="O960" s="6">
        <f>_xlfn.XLOOKUP(D960,products!$A$2:$A$49,products!$E$2:$E$49,,0)</f>
        <v>3.8849999999999998</v>
      </c>
      <c r="P960" s="6">
        <f>O960*E960</f>
        <v>7.77</v>
      </c>
    </row>
    <row r="961" spans="1:16" x14ac:dyDescent="0.2">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_xlfn.XLOOKUP(Order_table[[#This Row],[Customer ID]],customers!$A$2:$A$1001,customers!$I$2:$I$1001,,0)</f>
        <v>Yes</v>
      </c>
      <c r="I961" s="2" t="str">
        <f>_xlfn.XLOOKUP(C961,customers!$A$2:$A$1001,customers!$G$2:$G$1001,,0)</f>
        <v>United States</v>
      </c>
      <c r="J961" s="2" t="str">
        <f t="shared" si="28"/>
        <v>Librica</v>
      </c>
      <c r="K961" t="str">
        <f>_xlfn.XLOOKUP(D961,products!$A$2:$A$49,products!$B$2:$B$49,,0)</f>
        <v>Lib</v>
      </c>
      <c r="L961" t="str">
        <f t="shared" si="29"/>
        <v>Large</v>
      </c>
      <c r="M961" t="str">
        <f>_xlfn.XLOOKUP(D961,products!$A$2:$A$49,products!$C$2:$C$49,,0)</f>
        <v>L</v>
      </c>
      <c r="N961" s="4">
        <f>_xlfn.XLOOKUP(D961,products!$A$2:$A$49,products!$D$2:$D$49,,0)</f>
        <v>0.2</v>
      </c>
      <c r="O961" s="6">
        <f>_xlfn.XLOOKUP(D961,products!$A$2:$A$49,products!$E$2:$E$49,,0)</f>
        <v>4.7549999999999999</v>
      </c>
      <c r="P961" s="6">
        <f>O961*E961</f>
        <v>23.774999999999999</v>
      </c>
    </row>
    <row r="962" spans="1:16" x14ac:dyDescent="0.2">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_xlfn.XLOOKUP(Order_table[[#This Row],[Customer ID]],customers!$A$2:$A$1001,customers!$I$2:$I$1001,,0)</f>
        <v>Yes</v>
      </c>
      <c r="I962" s="2" t="str">
        <f>_xlfn.XLOOKUP(C962,customers!$A$2:$A$1001,customers!$G$2:$G$1001,,0)</f>
        <v>United States</v>
      </c>
      <c r="J962" s="2" t="str">
        <f t="shared" si="28"/>
        <v>Librica</v>
      </c>
      <c r="K962" t="str">
        <f>_xlfn.XLOOKUP(D962,products!$A$2:$A$49,products!$B$2:$B$49,,0)</f>
        <v>Lib</v>
      </c>
      <c r="L962" t="str">
        <f t="shared" si="29"/>
        <v>Large</v>
      </c>
      <c r="M962" t="str">
        <f>_xlfn.XLOOKUP(D962,products!$A$2:$A$49,products!$C$2:$C$49,,0)</f>
        <v>L</v>
      </c>
      <c r="N962" s="4">
        <f>_xlfn.XLOOKUP(D962,products!$A$2:$A$49,products!$D$2:$D$49,,0)</f>
        <v>1</v>
      </c>
      <c r="O962" s="6">
        <f>_xlfn.XLOOKUP(D962,products!$A$2:$A$49,products!$E$2:$E$49,,0)</f>
        <v>15.85</v>
      </c>
      <c r="P962" s="6">
        <f>O962*E962</f>
        <v>79.25</v>
      </c>
    </row>
    <row r="963" spans="1:16" x14ac:dyDescent="0.2">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_xlfn.XLOOKUP(Order_table[[#This Row],[Customer ID]],customers!$A$2:$A$1001,customers!$I$2:$I$1001,,0)</f>
        <v>Yes</v>
      </c>
      <c r="I963" s="2" t="str">
        <f>_xlfn.XLOOKUP(C963,customers!$A$2:$A$1001,customers!$G$2:$G$1001,,0)</f>
        <v>United States</v>
      </c>
      <c r="J963" s="2" t="str">
        <f t="shared" ref="J963:J1001" si="30">IF(K963="Rob","Robusta",IF(K963="Lib","Librica",IF(K963="Exc","Excelsa",IF(K963="Ara","Arabica",""))))</f>
        <v>Arabica</v>
      </c>
      <c r="K963" t="str">
        <f>_xlfn.XLOOKUP(D963,products!$A$2:$A$49,products!$B$2:$B$49,,0)</f>
        <v>Ara</v>
      </c>
      <c r="L963" t="str">
        <f t="shared" ref="L963:L1001" si="31">IF(M963="M","Medium",IF(M963="L","Large",IF(M963="D","Dark","")))</f>
        <v>Dark</v>
      </c>
      <c r="M963" t="str">
        <f>_xlfn.XLOOKUP(D963,products!$A$2:$A$49,products!$C$2:$C$49,,0)</f>
        <v>D</v>
      </c>
      <c r="N963" s="4">
        <f>_xlfn.XLOOKUP(D963,products!$A$2:$A$49,products!$D$2:$D$49,,0)</f>
        <v>2.5</v>
      </c>
      <c r="O963" s="6">
        <f>_xlfn.XLOOKUP(D963,products!$A$2:$A$49,products!$E$2:$E$49,,0)</f>
        <v>22.884999999999998</v>
      </c>
      <c r="P963" s="6">
        <f>O963*E963</f>
        <v>45.769999999999996</v>
      </c>
    </row>
    <row r="964" spans="1:16" x14ac:dyDescent="0.2">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_xlfn.XLOOKUP(Order_table[[#This Row],[Customer ID]],customers!$A$2:$A$1001,customers!$I$2:$I$1001,,0)</f>
        <v>Yes</v>
      </c>
      <c r="I964" s="2" t="str">
        <f>_xlfn.XLOOKUP(C964,customers!$A$2:$A$1001,customers!$G$2:$G$1001,,0)</f>
        <v>Ireland</v>
      </c>
      <c r="J964" s="2" t="str">
        <f t="shared" si="30"/>
        <v>Robusta</v>
      </c>
      <c r="K964" t="str">
        <f>_xlfn.XLOOKUP(D964,products!$A$2:$A$49,products!$B$2:$B$49,,0)</f>
        <v>Rob</v>
      </c>
      <c r="L964" t="str">
        <f t="shared" si="31"/>
        <v>Dark</v>
      </c>
      <c r="M964" t="str">
        <f>_xlfn.XLOOKUP(D964,products!$A$2:$A$49,products!$C$2:$C$49,,0)</f>
        <v>D</v>
      </c>
      <c r="N964" s="4">
        <f>_xlfn.XLOOKUP(D964,products!$A$2:$A$49,products!$D$2:$D$49,,0)</f>
        <v>1</v>
      </c>
      <c r="O964" s="6">
        <f>_xlfn.XLOOKUP(D964,products!$A$2:$A$49,products!$E$2:$E$49,,0)</f>
        <v>8.9499999999999993</v>
      </c>
      <c r="P964" s="6">
        <f>O964*E964</f>
        <v>8.9499999999999993</v>
      </c>
    </row>
    <row r="965" spans="1:16" x14ac:dyDescent="0.2">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_xlfn.XLOOKUP(Order_table[[#This Row],[Customer ID]],customers!$A$2:$A$1001,customers!$I$2:$I$1001,,0)</f>
        <v>Yes</v>
      </c>
      <c r="I965" s="2" t="str">
        <f>_xlfn.XLOOKUP(C965,customers!$A$2:$A$1001,customers!$G$2:$G$1001,,0)</f>
        <v>United States</v>
      </c>
      <c r="J965" s="2" t="str">
        <f t="shared" si="30"/>
        <v>Robusta</v>
      </c>
      <c r="K965" t="str">
        <f>_xlfn.XLOOKUP(D965,products!$A$2:$A$49,products!$B$2:$B$49,,0)</f>
        <v>Rob</v>
      </c>
      <c r="L965" t="str">
        <f t="shared" si="31"/>
        <v>Medium</v>
      </c>
      <c r="M965" t="str">
        <f>_xlfn.XLOOKUP(D965,products!$A$2:$A$49,products!$C$2:$C$49,,0)</f>
        <v>M</v>
      </c>
      <c r="N965" s="4">
        <f>_xlfn.XLOOKUP(D965,products!$A$2:$A$49,products!$D$2:$D$49,,0)</f>
        <v>0.5</v>
      </c>
      <c r="O965" s="6">
        <f>_xlfn.XLOOKUP(D965,products!$A$2:$A$49,products!$E$2:$E$49,,0)</f>
        <v>5.97</v>
      </c>
      <c r="P965" s="6">
        <f>O965*E965</f>
        <v>23.88</v>
      </c>
    </row>
    <row r="966" spans="1:16" x14ac:dyDescent="0.2">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_xlfn.XLOOKUP(Order_table[[#This Row],[Customer ID]],customers!$A$2:$A$1001,customers!$I$2:$I$1001,,0)</f>
        <v>No</v>
      </c>
      <c r="I966" s="2" t="str">
        <f>_xlfn.XLOOKUP(C966,customers!$A$2:$A$1001,customers!$G$2:$G$1001,,0)</f>
        <v>United States</v>
      </c>
      <c r="J966" s="2" t="str">
        <f t="shared" si="30"/>
        <v>Excelsa</v>
      </c>
      <c r="K966" t="str">
        <f>_xlfn.XLOOKUP(D966,products!$A$2:$A$49,products!$B$2:$B$49,,0)</f>
        <v>Exc</v>
      </c>
      <c r="L966" t="str">
        <f t="shared" si="31"/>
        <v>Large</v>
      </c>
      <c r="M966" t="str">
        <f>_xlfn.XLOOKUP(D966,products!$A$2:$A$49,products!$C$2:$C$49,,0)</f>
        <v>L</v>
      </c>
      <c r="N966" s="4">
        <f>_xlfn.XLOOKUP(D966,products!$A$2:$A$49,products!$D$2:$D$49,,0)</f>
        <v>0.2</v>
      </c>
      <c r="O966" s="6">
        <f>_xlfn.XLOOKUP(D966,products!$A$2:$A$49,products!$E$2:$E$49,,0)</f>
        <v>4.4550000000000001</v>
      </c>
      <c r="P966" s="6">
        <f>O966*E966</f>
        <v>22.274999999999999</v>
      </c>
    </row>
    <row r="967" spans="1:16" x14ac:dyDescent="0.2">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_xlfn.XLOOKUP(Order_table[[#This Row],[Customer ID]],customers!$A$2:$A$1001,customers!$I$2:$I$1001,,0)</f>
        <v>Yes</v>
      </c>
      <c r="I967" s="2" t="str">
        <f>_xlfn.XLOOKUP(C967,customers!$A$2:$A$1001,customers!$G$2:$G$1001,,0)</f>
        <v>United States</v>
      </c>
      <c r="J967" s="2" t="str">
        <f t="shared" si="30"/>
        <v>Robusta</v>
      </c>
      <c r="K967" t="str">
        <f>_xlfn.XLOOKUP(D967,products!$A$2:$A$49,products!$B$2:$B$49,,0)</f>
        <v>Rob</v>
      </c>
      <c r="L967" t="str">
        <f t="shared" si="31"/>
        <v>Medium</v>
      </c>
      <c r="M967" t="str">
        <f>_xlfn.XLOOKUP(D967,products!$A$2:$A$49,products!$C$2:$C$49,,0)</f>
        <v>M</v>
      </c>
      <c r="N967" s="4">
        <f>_xlfn.XLOOKUP(D967,products!$A$2:$A$49,products!$D$2:$D$49,,0)</f>
        <v>1</v>
      </c>
      <c r="O967" s="6">
        <f>_xlfn.XLOOKUP(D967,products!$A$2:$A$49,products!$E$2:$E$49,,0)</f>
        <v>9.9499999999999993</v>
      </c>
      <c r="P967" s="6">
        <f>O967*E967</f>
        <v>29.849999999999998</v>
      </c>
    </row>
    <row r="968" spans="1:16" x14ac:dyDescent="0.2">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_xlfn.XLOOKUP(Order_table[[#This Row],[Customer ID]],customers!$A$2:$A$1001,customers!$I$2:$I$1001,,0)</f>
        <v>Yes</v>
      </c>
      <c r="I968" s="2" t="str">
        <f>_xlfn.XLOOKUP(C968,customers!$A$2:$A$1001,customers!$G$2:$G$1001,,0)</f>
        <v>United States</v>
      </c>
      <c r="J968" s="2" t="str">
        <f t="shared" si="30"/>
        <v>Excelsa</v>
      </c>
      <c r="K968" t="str">
        <f>_xlfn.XLOOKUP(D968,products!$A$2:$A$49,products!$B$2:$B$49,,0)</f>
        <v>Exc</v>
      </c>
      <c r="L968" t="str">
        <f t="shared" si="31"/>
        <v>Large</v>
      </c>
      <c r="M968" t="str">
        <f>_xlfn.XLOOKUP(D968,products!$A$2:$A$49,products!$C$2:$C$49,,0)</f>
        <v>L</v>
      </c>
      <c r="N968" s="4">
        <f>_xlfn.XLOOKUP(D968,products!$A$2:$A$49,products!$D$2:$D$49,,0)</f>
        <v>0.5</v>
      </c>
      <c r="O968" s="6">
        <f>_xlfn.XLOOKUP(D968,products!$A$2:$A$49,products!$E$2:$E$49,,0)</f>
        <v>8.91</v>
      </c>
      <c r="P968" s="6">
        <f>O968*E968</f>
        <v>53.46</v>
      </c>
    </row>
    <row r="969" spans="1:16" x14ac:dyDescent="0.2">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_xlfn.XLOOKUP(Order_table[[#This Row],[Customer ID]],customers!$A$2:$A$1001,customers!$I$2:$I$1001,,0)</f>
        <v>Yes</v>
      </c>
      <c r="I969" s="2" t="str">
        <f>_xlfn.XLOOKUP(C969,customers!$A$2:$A$1001,customers!$G$2:$G$1001,,0)</f>
        <v>Ireland</v>
      </c>
      <c r="J969" s="2" t="str">
        <f t="shared" si="30"/>
        <v>Robusta</v>
      </c>
      <c r="K969" t="str">
        <f>_xlfn.XLOOKUP(D969,products!$A$2:$A$49,products!$B$2:$B$49,,0)</f>
        <v>Rob</v>
      </c>
      <c r="L969" t="str">
        <f t="shared" si="31"/>
        <v>Dark</v>
      </c>
      <c r="M969" t="str">
        <f>_xlfn.XLOOKUP(D969,products!$A$2:$A$49,products!$C$2:$C$49,,0)</f>
        <v>D</v>
      </c>
      <c r="N969" s="4">
        <f>_xlfn.XLOOKUP(D969,products!$A$2:$A$49,products!$D$2:$D$49,,0)</f>
        <v>0.2</v>
      </c>
      <c r="O969" s="6">
        <f>_xlfn.XLOOKUP(D969,products!$A$2:$A$49,products!$E$2:$E$49,,0)</f>
        <v>2.6849999999999996</v>
      </c>
      <c r="P969" s="6">
        <f>O969*E969</f>
        <v>2.6849999999999996</v>
      </c>
    </row>
    <row r="970" spans="1:16" x14ac:dyDescent="0.2">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_xlfn.XLOOKUP(Order_table[[#This Row],[Customer ID]],customers!$A$2:$A$1001,customers!$I$2:$I$1001,,0)</f>
        <v>No</v>
      </c>
      <c r="I970" s="2" t="str">
        <f>_xlfn.XLOOKUP(C970,customers!$A$2:$A$1001,customers!$G$2:$G$1001,,0)</f>
        <v>United States</v>
      </c>
      <c r="J970" s="2" t="str">
        <f t="shared" si="30"/>
        <v>Robusta</v>
      </c>
      <c r="K970" t="str">
        <f>_xlfn.XLOOKUP(D970,products!$A$2:$A$49,products!$B$2:$B$49,,0)</f>
        <v>Rob</v>
      </c>
      <c r="L970" t="str">
        <f t="shared" si="31"/>
        <v>Medium</v>
      </c>
      <c r="M970" t="str">
        <f>_xlfn.XLOOKUP(D970,products!$A$2:$A$49,products!$C$2:$C$49,,0)</f>
        <v>M</v>
      </c>
      <c r="N970" s="4">
        <f>_xlfn.XLOOKUP(D970,products!$A$2:$A$49,products!$D$2:$D$49,,0)</f>
        <v>0.2</v>
      </c>
      <c r="O970" s="6">
        <f>_xlfn.XLOOKUP(D970,products!$A$2:$A$49,products!$E$2:$E$49,,0)</f>
        <v>2.9849999999999999</v>
      </c>
      <c r="P970" s="6">
        <f>O970*E970</f>
        <v>5.97</v>
      </c>
    </row>
    <row r="971" spans="1:16" x14ac:dyDescent="0.2">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_xlfn.XLOOKUP(Order_table[[#This Row],[Customer ID]],customers!$A$2:$A$1001,customers!$I$2:$I$1001,,0)</f>
        <v>Yes</v>
      </c>
      <c r="I971" s="2" t="str">
        <f>_xlfn.XLOOKUP(C971,customers!$A$2:$A$1001,customers!$G$2:$G$1001,,0)</f>
        <v>United States</v>
      </c>
      <c r="J971" s="2" t="str">
        <f t="shared" si="30"/>
        <v>Librica</v>
      </c>
      <c r="K971" t="str">
        <f>_xlfn.XLOOKUP(D971,products!$A$2:$A$49,products!$B$2:$B$49,,0)</f>
        <v>Lib</v>
      </c>
      <c r="L971" t="str">
        <f t="shared" si="31"/>
        <v>Dark</v>
      </c>
      <c r="M971" t="str">
        <f>_xlfn.XLOOKUP(D971,products!$A$2:$A$49,products!$C$2:$C$49,,0)</f>
        <v>D</v>
      </c>
      <c r="N971" s="4">
        <f>_xlfn.XLOOKUP(D971,products!$A$2:$A$49,products!$D$2:$D$49,,0)</f>
        <v>1</v>
      </c>
      <c r="O971" s="6">
        <f>_xlfn.XLOOKUP(D971,products!$A$2:$A$49,products!$E$2:$E$49,,0)</f>
        <v>12.95</v>
      </c>
      <c r="P971" s="6">
        <f>O971*E971</f>
        <v>12.95</v>
      </c>
    </row>
    <row r="972" spans="1:16" x14ac:dyDescent="0.2">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_xlfn.XLOOKUP(Order_table[[#This Row],[Customer ID]],customers!$A$2:$A$1001,customers!$I$2:$I$1001,,0)</f>
        <v>No</v>
      </c>
      <c r="I972" s="2" t="str">
        <f>_xlfn.XLOOKUP(C972,customers!$A$2:$A$1001,customers!$G$2:$G$1001,,0)</f>
        <v>United States</v>
      </c>
      <c r="J972" s="2" t="str">
        <f t="shared" si="30"/>
        <v>Excelsa</v>
      </c>
      <c r="K972" t="str">
        <f>_xlfn.XLOOKUP(D972,products!$A$2:$A$49,products!$B$2:$B$49,,0)</f>
        <v>Exc</v>
      </c>
      <c r="L972" t="str">
        <f t="shared" si="31"/>
        <v>Medium</v>
      </c>
      <c r="M972" t="str">
        <f>_xlfn.XLOOKUP(D972,products!$A$2:$A$49,products!$C$2:$C$49,,0)</f>
        <v>M</v>
      </c>
      <c r="N972" s="4">
        <f>_xlfn.XLOOKUP(D972,products!$A$2:$A$49,products!$D$2:$D$49,,0)</f>
        <v>0.5</v>
      </c>
      <c r="O972" s="6">
        <f>_xlfn.XLOOKUP(D972,products!$A$2:$A$49,products!$E$2:$E$49,,0)</f>
        <v>8.25</v>
      </c>
      <c r="P972" s="6">
        <f>O972*E972</f>
        <v>8.25</v>
      </c>
    </row>
    <row r="973" spans="1:16" x14ac:dyDescent="0.2">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_xlfn.XLOOKUP(Order_table[[#This Row],[Customer ID]],customers!$A$2:$A$1001,customers!$I$2:$I$1001,,0)</f>
        <v>No</v>
      </c>
      <c r="I973" s="2" t="str">
        <f>_xlfn.XLOOKUP(C973,customers!$A$2:$A$1001,customers!$G$2:$G$1001,,0)</f>
        <v>United States</v>
      </c>
      <c r="J973" s="2" t="str">
        <f t="shared" si="30"/>
        <v>Arabica</v>
      </c>
      <c r="K973" t="str">
        <f>_xlfn.XLOOKUP(D973,products!$A$2:$A$49,products!$B$2:$B$49,,0)</f>
        <v>Ara</v>
      </c>
      <c r="L973" t="str">
        <f t="shared" si="31"/>
        <v>Large</v>
      </c>
      <c r="M973" t="str">
        <f>_xlfn.XLOOKUP(D973,products!$A$2:$A$49,products!$C$2:$C$49,,0)</f>
        <v>L</v>
      </c>
      <c r="N973" s="4">
        <f>_xlfn.XLOOKUP(D973,products!$A$2:$A$49,products!$D$2:$D$49,,0)</f>
        <v>2.5</v>
      </c>
      <c r="O973" s="6">
        <f>_xlfn.XLOOKUP(D973,products!$A$2:$A$49,products!$E$2:$E$49,,0)</f>
        <v>29.784999999999997</v>
      </c>
      <c r="P973" s="6">
        <f>O973*E973</f>
        <v>148.92499999999998</v>
      </c>
    </row>
    <row r="974" spans="1:16" x14ac:dyDescent="0.2">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_xlfn.XLOOKUP(Order_table[[#This Row],[Customer ID]],customers!$A$2:$A$1001,customers!$I$2:$I$1001,,0)</f>
        <v>Yes</v>
      </c>
      <c r="I974" s="2" t="str">
        <f>_xlfn.XLOOKUP(C974,customers!$A$2:$A$1001,customers!$G$2:$G$1001,,0)</f>
        <v>Ireland</v>
      </c>
      <c r="J974" s="2" t="str">
        <f t="shared" si="30"/>
        <v>Arabica</v>
      </c>
      <c r="K974" t="str">
        <f>_xlfn.XLOOKUP(D974,products!$A$2:$A$49,products!$B$2:$B$49,,0)</f>
        <v>Ara</v>
      </c>
      <c r="L974" t="str">
        <f t="shared" si="31"/>
        <v>Large</v>
      </c>
      <c r="M974" t="str">
        <f>_xlfn.XLOOKUP(D974,products!$A$2:$A$49,products!$C$2:$C$49,,0)</f>
        <v>L</v>
      </c>
      <c r="N974" s="4">
        <f>_xlfn.XLOOKUP(D974,products!$A$2:$A$49,products!$D$2:$D$49,,0)</f>
        <v>2.5</v>
      </c>
      <c r="O974" s="6">
        <f>_xlfn.XLOOKUP(D974,products!$A$2:$A$49,products!$E$2:$E$49,,0)</f>
        <v>29.784999999999997</v>
      </c>
      <c r="P974" s="6">
        <f>O974*E974</f>
        <v>89.35499999999999</v>
      </c>
    </row>
    <row r="975" spans="1:16" x14ac:dyDescent="0.2">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_xlfn.XLOOKUP(Order_table[[#This Row],[Customer ID]],customers!$A$2:$A$1001,customers!$I$2:$I$1001,,0)</f>
        <v>No</v>
      </c>
      <c r="I975" s="2" t="str">
        <f>_xlfn.XLOOKUP(C975,customers!$A$2:$A$1001,customers!$G$2:$G$1001,,0)</f>
        <v>United States</v>
      </c>
      <c r="J975" s="2" t="str">
        <f t="shared" si="30"/>
        <v>Librica</v>
      </c>
      <c r="K975" t="str">
        <f>_xlfn.XLOOKUP(D975,products!$A$2:$A$49,products!$B$2:$B$49,,0)</f>
        <v>Lib</v>
      </c>
      <c r="L975" t="str">
        <f t="shared" si="31"/>
        <v>Medium</v>
      </c>
      <c r="M975" t="str">
        <f>_xlfn.XLOOKUP(D975,products!$A$2:$A$49,products!$C$2:$C$49,,0)</f>
        <v>M</v>
      </c>
      <c r="N975" s="4">
        <f>_xlfn.XLOOKUP(D975,products!$A$2:$A$49,products!$D$2:$D$49,,0)</f>
        <v>1</v>
      </c>
      <c r="O975" s="6">
        <f>_xlfn.XLOOKUP(D975,products!$A$2:$A$49,products!$E$2:$E$49,,0)</f>
        <v>14.55</v>
      </c>
      <c r="P975" s="6">
        <f>O975*E975</f>
        <v>87.300000000000011</v>
      </c>
    </row>
    <row r="976" spans="1:16" x14ac:dyDescent="0.2">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_xlfn.XLOOKUP(Order_table[[#This Row],[Customer ID]],customers!$A$2:$A$1001,customers!$I$2:$I$1001,,0)</f>
        <v>Yes</v>
      </c>
      <c r="I976" s="2" t="str">
        <f>_xlfn.XLOOKUP(C976,customers!$A$2:$A$1001,customers!$G$2:$G$1001,,0)</f>
        <v>United States</v>
      </c>
      <c r="J976" s="2" t="str">
        <f t="shared" si="30"/>
        <v>Robusta</v>
      </c>
      <c r="K976" t="str">
        <f>_xlfn.XLOOKUP(D976,products!$A$2:$A$49,products!$B$2:$B$49,,0)</f>
        <v>Rob</v>
      </c>
      <c r="L976" t="str">
        <f t="shared" si="31"/>
        <v>Dark</v>
      </c>
      <c r="M976" t="str">
        <f>_xlfn.XLOOKUP(D976,products!$A$2:$A$49,products!$C$2:$C$49,,0)</f>
        <v>D</v>
      </c>
      <c r="N976" s="4">
        <f>_xlfn.XLOOKUP(D976,products!$A$2:$A$49,products!$D$2:$D$49,,0)</f>
        <v>0.5</v>
      </c>
      <c r="O976" s="6">
        <f>_xlfn.XLOOKUP(D976,products!$A$2:$A$49,products!$E$2:$E$49,,0)</f>
        <v>5.3699999999999992</v>
      </c>
      <c r="P976" s="6">
        <f>O976*E976</f>
        <v>5.3699999999999992</v>
      </c>
    </row>
    <row r="977" spans="1:16" x14ac:dyDescent="0.2">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_xlfn.XLOOKUP(Order_table[[#This Row],[Customer ID]],customers!$A$2:$A$1001,customers!$I$2:$I$1001,,0)</f>
        <v>Yes</v>
      </c>
      <c r="I977" s="2" t="str">
        <f>_xlfn.XLOOKUP(C977,customers!$A$2:$A$1001,customers!$G$2:$G$1001,,0)</f>
        <v>Ireland</v>
      </c>
      <c r="J977" s="2" t="str">
        <f t="shared" si="30"/>
        <v>Arabica</v>
      </c>
      <c r="K977" t="str">
        <f>_xlfn.XLOOKUP(D977,products!$A$2:$A$49,products!$B$2:$B$49,,0)</f>
        <v>Ara</v>
      </c>
      <c r="L977" t="str">
        <f t="shared" si="31"/>
        <v>Dark</v>
      </c>
      <c r="M977" t="str">
        <f>_xlfn.XLOOKUP(D977,products!$A$2:$A$49,products!$C$2:$C$49,,0)</f>
        <v>D</v>
      </c>
      <c r="N977" s="4">
        <f>_xlfn.XLOOKUP(D977,products!$A$2:$A$49,products!$D$2:$D$49,,0)</f>
        <v>0.2</v>
      </c>
      <c r="O977" s="6">
        <f>_xlfn.XLOOKUP(D977,products!$A$2:$A$49,products!$E$2:$E$49,,0)</f>
        <v>2.9849999999999999</v>
      </c>
      <c r="P977" s="6">
        <f>O977*E977</f>
        <v>8.9550000000000001</v>
      </c>
    </row>
    <row r="978" spans="1:16" x14ac:dyDescent="0.2">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_xlfn.XLOOKUP(Order_table[[#This Row],[Customer ID]],customers!$A$2:$A$1001,customers!$I$2:$I$1001,,0)</f>
        <v>Yes</v>
      </c>
      <c r="I978" s="2" t="str">
        <f>_xlfn.XLOOKUP(C978,customers!$A$2:$A$1001,customers!$G$2:$G$1001,,0)</f>
        <v>United States</v>
      </c>
      <c r="J978" s="2" t="str">
        <f t="shared" si="30"/>
        <v>Robusta</v>
      </c>
      <c r="K978" t="str">
        <f>_xlfn.XLOOKUP(D978,products!$A$2:$A$49,products!$B$2:$B$49,,0)</f>
        <v>Rob</v>
      </c>
      <c r="L978" t="str">
        <f t="shared" si="31"/>
        <v>Large</v>
      </c>
      <c r="M978" t="str">
        <f>_xlfn.XLOOKUP(D978,products!$A$2:$A$49,products!$C$2:$C$49,,0)</f>
        <v>L</v>
      </c>
      <c r="N978" s="4">
        <f>_xlfn.XLOOKUP(D978,products!$A$2:$A$49,products!$D$2:$D$49,,0)</f>
        <v>2.5</v>
      </c>
      <c r="O978" s="6">
        <f>_xlfn.XLOOKUP(D978,products!$A$2:$A$49,products!$E$2:$E$49,,0)</f>
        <v>27.484999999999996</v>
      </c>
      <c r="P978" s="6">
        <f>O978*E978</f>
        <v>137.42499999999998</v>
      </c>
    </row>
    <row r="979" spans="1:16" x14ac:dyDescent="0.2">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_xlfn.XLOOKUP(Order_table[[#This Row],[Customer ID]],customers!$A$2:$A$1001,customers!$I$2:$I$1001,,0)</f>
        <v>No</v>
      </c>
      <c r="I979" s="2" t="str">
        <f>_xlfn.XLOOKUP(C979,customers!$A$2:$A$1001,customers!$G$2:$G$1001,,0)</f>
        <v>United States</v>
      </c>
      <c r="J979" s="2" t="str">
        <f t="shared" si="30"/>
        <v>Robusta</v>
      </c>
      <c r="K979" t="str">
        <f>_xlfn.XLOOKUP(D979,products!$A$2:$A$49,products!$B$2:$B$49,,0)</f>
        <v>Rob</v>
      </c>
      <c r="L979" t="str">
        <f t="shared" si="31"/>
        <v>Large</v>
      </c>
      <c r="M979" t="str">
        <f>_xlfn.XLOOKUP(D979,products!$A$2:$A$49,products!$C$2:$C$49,,0)</f>
        <v>L</v>
      </c>
      <c r="N979" s="4">
        <f>_xlfn.XLOOKUP(D979,products!$A$2:$A$49,products!$D$2:$D$49,,0)</f>
        <v>1</v>
      </c>
      <c r="O979" s="6">
        <f>_xlfn.XLOOKUP(D979,products!$A$2:$A$49,products!$E$2:$E$49,,0)</f>
        <v>11.95</v>
      </c>
      <c r="P979" s="6">
        <f>O979*E979</f>
        <v>59.75</v>
      </c>
    </row>
    <row r="980" spans="1:16" x14ac:dyDescent="0.2">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_xlfn.XLOOKUP(Order_table[[#This Row],[Customer ID]],customers!$A$2:$A$1001,customers!$I$2:$I$1001,,0)</f>
        <v>No</v>
      </c>
      <c r="I980" s="2" t="str">
        <f>_xlfn.XLOOKUP(C980,customers!$A$2:$A$1001,customers!$G$2:$G$1001,,0)</f>
        <v>United States</v>
      </c>
      <c r="J980" s="2" t="str">
        <f t="shared" si="30"/>
        <v>Arabica</v>
      </c>
      <c r="K980" t="str">
        <f>_xlfn.XLOOKUP(D980,products!$A$2:$A$49,products!$B$2:$B$49,,0)</f>
        <v>Ara</v>
      </c>
      <c r="L980" t="str">
        <f t="shared" si="31"/>
        <v>Large</v>
      </c>
      <c r="M980" t="str">
        <f>_xlfn.XLOOKUP(D980,products!$A$2:$A$49,products!$C$2:$C$49,,0)</f>
        <v>L</v>
      </c>
      <c r="N980" s="4">
        <f>_xlfn.XLOOKUP(D980,products!$A$2:$A$49,products!$D$2:$D$49,,0)</f>
        <v>0.5</v>
      </c>
      <c r="O980" s="6">
        <f>_xlfn.XLOOKUP(D980,products!$A$2:$A$49,products!$E$2:$E$49,,0)</f>
        <v>7.77</v>
      </c>
      <c r="P980" s="6">
        <f>O980*E980</f>
        <v>23.31</v>
      </c>
    </row>
    <row r="981" spans="1:16" x14ac:dyDescent="0.2">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_xlfn.XLOOKUP(Order_table[[#This Row],[Customer ID]],customers!$A$2:$A$1001,customers!$I$2:$I$1001,,0)</f>
        <v>No</v>
      </c>
      <c r="I981" s="2" t="str">
        <f>_xlfn.XLOOKUP(C981,customers!$A$2:$A$1001,customers!$G$2:$G$1001,,0)</f>
        <v>United States</v>
      </c>
      <c r="J981" s="2" t="str">
        <f t="shared" si="30"/>
        <v>Robusta</v>
      </c>
      <c r="K981" t="str">
        <f>_xlfn.XLOOKUP(D981,products!$A$2:$A$49,products!$B$2:$B$49,,0)</f>
        <v>Rob</v>
      </c>
      <c r="L981" t="str">
        <f t="shared" si="31"/>
        <v>Dark</v>
      </c>
      <c r="M981" t="str">
        <f>_xlfn.XLOOKUP(D981,products!$A$2:$A$49,products!$C$2:$C$49,,0)</f>
        <v>D</v>
      </c>
      <c r="N981" s="4">
        <f>_xlfn.XLOOKUP(D981,products!$A$2:$A$49,products!$D$2:$D$49,,0)</f>
        <v>0.5</v>
      </c>
      <c r="O981" s="6">
        <f>_xlfn.XLOOKUP(D981,products!$A$2:$A$49,products!$E$2:$E$49,,0)</f>
        <v>5.3699999999999992</v>
      </c>
      <c r="P981" s="6">
        <f>O981*E981</f>
        <v>10.739999999999998</v>
      </c>
    </row>
    <row r="982" spans="1:16" x14ac:dyDescent="0.2">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_xlfn.XLOOKUP(Order_table[[#This Row],[Customer ID]],customers!$A$2:$A$1001,customers!$I$2:$I$1001,,0)</f>
        <v>Yes</v>
      </c>
      <c r="I982" s="2" t="str">
        <f>_xlfn.XLOOKUP(C982,customers!$A$2:$A$1001,customers!$G$2:$G$1001,,0)</f>
        <v>United States</v>
      </c>
      <c r="J982" s="2" t="str">
        <f t="shared" si="30"/>
        <v>Excelsa</v>
      </c>
      <c r="K982" t="str">
        <f>_xlfn.XLOOKUP(D982,products!$A$2:$A$49,products!$B$2:$B$49,,0)</f>
        <v>Exc</v>
      </c>
      <c r="L982" t="str">
        <f t="shared" si="31"/>
        <v>Dark</v>
      </c>
      <c r="M982" t="str">
        <f>_xlfn.XLOOKUP(D982,products!$A$2:$A$49,products!$C$2:$C$49,,0)</f>
        <v>D</v>
      </c>
      <c r="N982" s="4">
        <f>_xlfn.XLOOKUP(D982,products!$A$2:$A$49,products!$D$2:$D$49,,0)</f>
        <v>2.5</v>
      </c>
      <c r="O982" s="6">
        <f>_xlfn.XLOOKUP(D982,products!$A$2:$A$49,products!$E$2:$E$49,,0)</f>
        <v>27.945</v>
      </c>
      <c r="P982" s="6">
        <f>O982*E982</f>
        <v>167.67000000000002</v>
      </c>
    </row>
    <row r="983" spans="1:16" x14ac:dyDescent="0.2">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_xlfn.XLOOKUP(Order_table[[#This Row],[Customer ID]],customers!$A$2:$A$1001,customers!$I$2:$I$1001,,0)</f>
        <v>Yes</v>
      </c>
      <c r="I983" s="2" t="str">
        <f>_xlfn.XLOOKUP(C983,customers!$A$2:$A$1001,customers!$G$2:$G$1001,,0)</f>
        <v>United States</v>
      </c>
      <c r="J983" s="2" t="str">
        <f t="shared" si="30"/>
        <v>Excelsa</v>
      </c>
      <c r="K983" t="str">
        <f>_xlfn.XLOOKUP(D983,products!$A$2:$A$49,products!$B$2:$B$49,,0)</f>
        <v>Exc</v>
      </c>
      <c r="L983" t="str">
        <f t="shared" si="31"/>
        <v>Dark</v>
      </c>
      <c r="M983" t="str">
        <f>_xlfn.XLOOKUP(D983,products!$A$2:$A$49,products!$C$2:$C$49,,0)</f>
        <v>D</v>
      </c>
      <c r="N983" s="4">
        <f>_xlfn.XLOOKUP(D983,products!$A$2:$A$49,products!$D$2:$D$49,,0)</f>
        <v>0.2</v>
      </c>
      <c r="O983" s="6">
        <f>_xlfn.XLOOKUP(D983,products!$A$2:$A$49,products!$E$2:$E$49,,0)</f>
        <v>3.645</v>
      </c>
      <c r="P983" s="6">
        <f>O983*E983</f>
        <v>21.87</v>
      </c>
    </row>
    <row r="984" spans="1:16" x14ac:dyDescent="0.2">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_xlfn.XLOOKUP(Order_table[[#This Row],[Customer ID]],customers!$A$2:$A$1001,customers!$I$2:$I$1001,,0)</f>
        <v>Yes</v>
      </c>
      <c r="I984" s="2" t="str">
        <f>_xlfn.XLOOKUP(C984,customers!$A$2:$A$1001,customers!$G$2:$G$1001,,0)</f>
        <v>United States</v>
      </c>
      <c r="J984" s="2" t="str">
        <f t="shared" si="30"/>
        <v>Robusta</v>
      </c>
      <c r="K984" t="str">
        <f>_xlfn.XLOOKUP(D984,products!$A$2:$A$49,products!$B$2:$B$49,,0)</f>
        <v>Rob</v>
      </c>
      <c r="L984" t="str">
        <f t="shared" si="31"/>
        <v>Large</v>
      </c>
      <c r="M984" t="str">
        <f>_xlfn.XLOOKUP(D984,products!$A$2:$A$49,products!$C$2:$C$49,,0)</f>
        <v>L</v>
      </c>
      <c r="N984" s="4">
        <f>_xlfn.XLOOKUP(D984,products!$A$2:$A$49,products!$D$2:$D$49,,0)</f>
        <v>1</v>
      </c>
      <c r="O984" s="6">
        <f>_xlfn.XLOOKUP(D984,products!$A$2:$A$49,products!$E$2:$E$49,,0)</f>
        <v>11.95</v>
      </c>
      <c r="P984" s="6">
        <f>O984*E984</f>
        <v>23.9</v>
      </c>
    </row>
    <row r="985" spans="1:16" x14ac:dyDescent="0.2">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_xlfn.XLOOKUP(Order_table[[#This Row],[Customer ID]],customers!$A$2:$A$1001,customers!$I$2:$I$1001,,0)</f>
        <v>Yes</v>
      </c>
      <c r="I985" s="2" t="str">
        <f>_xlfn.XLOOKUP(C985,customers!$A$2:$A$1001,customers!$G$2:$G$1001,,0)</f>
        <v>United States</v>
      </c>
      <c r="J985" s="2" t="str">
        <f t="shared" si="30"/>
        <v>Arabica</v>
      </c>
      <c r="K985" t="str">
        <f>_xlfn.XLOOKUP(D985,products!$A$2:$A$49,products!$B$2:$B$49,,0)</f>
        <v>Ara</v>
      </c>
      <c r="L985" t="str">
        <f t="shared" si="31"/>
        <v>Medium</v>
      </c>
      <c r="M985" t="str">
        <f>_xlfn.XLOOKUP(D985,products!$A$2:$A$49,products!$C$2:$C$49,,0)</f>
        <v>M</v>
      </c>
      <c r="N985" s="4">
        <f>_xlfn.XLOOKUP(D985,products!$A$2:$A$49,products!$D$2:$D$49,,0)</f>
        <v>0.2</v>
      </c>
      <c r="O985" s="6">
        <f>_xlfn.XLOOKUP(D985,products!$A$2:$A$49,products!$E$2:$E$49,,0)</f>
        <v>3.375</v>
      </c>
      <c r="P985" s="6">
        <f>O985*E985</f>
        <v>6.75</v>
      </c>
    </row>
    <row r="986" spans="1:16" x14ac:dyDescent="0.2">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_xlfn.XLOOKUP(Order_table[[#This Row],[Customer ID]],customers!$A$2:$A$1001,customers!$I$2:$I$1001,,0)</f>
        <v>Yes</v>
      </c>
      <c r="I986" s="2" t="str">
        <f>_xlfn.XLOOKUP(C986,customers!$A$2:$A$1001,customers!$G$2:$G$1001,,0)</f>
        <v>Ireland</v>
      </c>
      <c r="J986" s="2" t="str">
        <f t="shared" si="30"/>
        <v>Excelsa</v>
      </c>
      <c r="K986" t="str">
        <f>_xlfn.XLOOKUP(D986,products!$A$2:$A$49,products!$B$2:$B$49,,0)</f>
        <v>Exc</v>
      </c>
      <c r="L986" t="str">
        <f t="shared" si="31"/>
        <v>Medium</v>
      </c>
      <c r="M986" t="str">
        <f>_xlfn.XLOOKUP(D986,products!$A$2:$A$49,products!$C$2:$C$49,,0)</f>
        <v>M</v>
      </c>
      <c r="N986" s="4">
        <f>_xlfn.XLOOKUP(D986,products!$A$2:$A$49,products!$D$2:$D$49,,0)</f>
        <v>2.5</v>
      </c>
      <c r="O986" s="6">
        <f>_xlfn.XLOOKUP(D986,products!$A$2:$A$49,products!$E$2:$E$49,,0)</f>
        <v>31.624999999999996</v>
      </c>
      <c r="P986" s="6">
        <f>O986*E986</f>
        <v>31.624999999999996</v>
      </c>
    </row>
    <row r="987" spans="1:16" x14ac:dyDescent="0.2">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_xlfn.XLOOKUP(Order_table[[#This Row],[Customer ID]],customers!$A$2:$A$1001,customers!$I$2:$I$1001,,0)</f>
        <v>No</v>
      </c>
      <c r="I987" s="2" t="str">
        <f>_xlfn.XLOOKUP(C987,customers!$A$2:$A$1001,customers!$G$2:$G$1001,,0)</f>
        <v>United States</v>
      </c>
      <c r="J987" s="2" t="str">
        <f t="shared" si="30"/>
        <v>Robusta</v>
      </c>
      <c r="K987" t="str">
        <f>_xlfn.XLOOKUP(D987,products!$A$2:$A$49,products!$B$2:$B$49,,0)</f>
        <v>Rob</v>
      </c>
      <c r="L987" t="str">
        <f t="shared" si="31"/>
        <v>Large</v>
      </c>
      <c r="M987" t="str">
        <f>_xlfn.XLOOKUP(D987,products!$A$2:$A$49,products!$C$2:$C$49,,0)</f>
        <v>L</v>
      </c>
      <c r="N987" s="4">
        <f>_xlfn.XLOOKUP(D987,products!$A$2:$A$49,products!$D$2:$D$49,,0)</f>
        <v>1</v>
      </c>
      <c r="O987" s="6">
        <f>_xlfn.XLOOKUP(D987,products!$A$2:$A$49,products!$E$2:$E$49,,0)</f>
        <v>11.95</v>
      </c>
      <c r="P987" s="6">
        <f>O987*E987</f>
        <v>47.8</v>
      </c>
    </row>
    <row r="988" spans="1:16" x14ac:dyDescent="0.2">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_xlfn.XLOOKUP(Order_table[[#This Row],[Customer ID]],customers!$A$2:$A$1001,customers!$I$2:$I$1001,,0)</f>
        <v>No</v>
      </c>
      <c r="I988" s="2" t="str">
        <f>_xlfn.XLOOKUP(C988,customers!$A$2:$A$1001,customers!$G$2:$G$1001,,0)</f>
        <v>United States</v>
      </c>
      <c r="J988" s="2" t="str">
        <f t="shared" si="30"/>
        <v>Librica</v>
      </c>
      <c r="K988" t="str">
        <f>_xlfn.XLOOKUP(D988,products!$A$2:$A$49,products!$B$2:$B$49,,0)</f>
        <v>Lib</v>
      </c>
      <c r="L988" t="str">
        <f t="shared" si="31"/>
        <v>Medium</v>
      </c>
      <c r="M988" t="str">
        <f>_xlfn.XLOOKUP(D988,products!$A$2:$A$49,products!$C$2:$C$49,,0)</f>
        <v>M</v>
      </c>
      <c r="N988" s="4">
        <f>_xlfn.XLOOKUP(D988,products!$A$2:$A$49,products!$D$2:$D$49,,0)</f>
        <v>2.5</v>
      </c>
      <c r="O988" s="6">
        <f>_xlfn.XLOOKUP(D988,products!$A$2:$A$49,products!$E$2:$E$49,,0)</f>
        <v>33.464999999999996</v>
      </c>
      <c r="P988" s="6">
        <f>O988*E988</f>
        <v>33.464999999999996</v>
      </c>
    </row>
    <row r="989" spans="1:16" x14ac:dyDescent="0.2">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_xlfn.XLOOKUP(Order_table[[#This Row],[Customer ID]],customers!$A$2:$A$1001,customers!$I$2:$I$1001,,0)</f>
        <v>Yes</v>
      </c>
      <c r="I989" s="2" t="str">
        <f>_xlfn.XLOOKUP(C989,customers!$A$2:$A$1001,customers!$G$2:$G$1001,,0)</f>
        <v>United Kingdom</v>
      </c>
      <c r="J989" s="2" t="str">
        <f t="shared" si="30"/>
        <v>Arabica</v>
      </c>
      <c r="K989" t="str">
        <f>_xlfn.XLOOKUP(D989,products!$A$2:$A$49,products!$B$2:$B$49,,0)</f>
        <v>Ara</v>
      </c>
      <c r="L989" t="str">
        <f t="shared" si="31"/>
        <v>Dark</v>
      </c>
      <c r="M989" t="str">
        <f>_xlfn.XLOOKUP(D989,products!$A$2:$A$49,products!$C$2:$C$49,,0)</f>
        <v>D</v>
      </c>
      <c r="N989" s="4">
        <f>_xlfn.XLOOKUP(D989,products!$A$2:$A$49,products!$D$2:$D$49,,0)</f>
        <v>0.5</v>
      </c>
      <c r="O989" s="6">
        <f>_xlfn.XLOOKUP(D989,products!$A$2:$A$49,products!$E$2:$E$49,,0)</f>
        <v>5.97</v>
      </c>
      <c r="P989" s="6">
        <f>O989*E989</f>
        <v>29.849999999999998</v>
      </c>
    </row>
    <row r="990" spans="1:16" x14ac:dyDescent="0.2">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_xlfn.XLOOKUP(Order_table[[#This Row],[Customer ID]],customers!$A$2:$A$1001,customers!$I$2:$I$1001,,0)</f>
        <v>Yes</v>
      </c>
      <c r="I990" s="2" t="str">
        <f>_xlfn.XLOOKUP(C990,customers!$A$2:$A$1001,customers!$G$2:$G$1001,,0)</f>
        <v>United Kingdom</v>
      </c>
      <c r="J990" s="2" t="str">
        <f t="shared" si="30"/>
        <v>Robusta</v>
      </c>
      <c r="K990" t="str">
        <f>_xlfn.XLOOKUP(D990,products!$A$2:$A$49,products!$B$2:$B$49,,0)</f>
        <v>Rob</v>
      </c>
      <c r="L990" t="str">
        <f t="shared" si="31"/>
        <v>Medium</v>
      </c>
      <c r="M990" t="str">
        <f>_xlfn.XLOOKUP(D990,products!$A$2:$A$49,products!$C$2:$C$49,,0)</f>
        <v>M</v>
      </c>
      <c r="N990" s="4">
        <f>_xlfn.XLOOKUP(D990,products!$A$2:$A$49,products!$D$2:$D$49,,0)</f>
        <v>1</v>
      </c>
      <c r="O990" s="6">
        <f>_xlfn.XLOOKUP(D990,products!$A$2:$A$49,products!$E$2:$E$49,,0)</f>
        <v>9.9499999999999993</v>
      </c>
      <c r="P990" s="6">
        <f>O990*E990</f>
        <v>29.849999999999998</v>
      </c>
    </row>
    <row r="991" spans="1:16" x14ac:dyDescent="0.2">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_xlfn.XLOOKUP(Order_table[[#This Row],[Customer ID]],customers!$A$2:$A$1001,customers!$I$2:$I$1001,,0)</f>
        <v>Yes</v>
      </c>
      <c r="I991" s="2" t="str">
        <f>_xlfn.XLOOKUP(C991,customers!$A$2:$A$1001,customers!$G$2:$G$1001,,0)</f>
        <v>United States</v>
      </c>
      <c r="J991" s="2" t="str">
        <f t="shared" si="30"/>
        <v>Arabica</v>
      </c>
      <c r="K991" t="str">
        <f>_xlfn.XLOOKUP(D991,products!$A$2:$A$49,products!$B$2:$B$49,,0)</f>
        <v>Ara</v>
      </c>
      <c r="L991" t="str">
        <f t="shared" si="31"/>
        <v>Medium</v>
      </c>
      <c r="M991" t="str">
        <f>_xlfn.XLOOKUP(D991,products!$A$2:$A$49,products!$C$2:$C$49,,0)</f>
        <v>M</v>
      </c>
      <c r="N991" s="4">
        <f>_xlfn.XLOOKUP(D991,products!$A$2:$A$49,products!$D$2:$D$49,,0)</f>
        <v>2.5</v>
      </c>
      <c r="O991" s="6">
        <f>_xlfn.XLOOKUP(D991,products!$A$2:$A$49,products!$E$2:$E$49,,0)</f>
        <v>25.874999999999996</v>
      </c>
      <c r="P991" s="6">
        <f>O991*E991</f>
        <v>155.24999999999997</v>
      </c>
    </row>
    <row r="992" spans="1:16" x14ac:dyDescent="0.2">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_xlfn.XLOOKUP(Order_table[[#This Row],[Customer ID]],customers!$A$2:$A$1001,customers!$I$2:$I$1001,,0)</f>
        <v>No</v>
      </c>
      <c r="I992" s="2" t="str">
        <f>_xlfn.XLOOKUP(C992,customers!$A$2:$A$1001,customers!$G$2:$G$1001,,0)</f>
        <v>United States</v>
      </c>
      <c r="J992" s="2" t="str">
        <f t="shared" si="30"/>
        <v>Excelsa</v>
      </c>
      <c r="K992" t="str">
        <f>_xlfn.XLOOKUP(D992,products!$A$2:$A$49,products!$B$2:$B$49,,0)</f>
        <v>Exc</v>
      </c>
      <c r="L992" t="str">
        <f t="shared" si="31"/>
        <v>Dark</v>
      </c>
      <c r="M992" t="str">
        <f>_xlfn.XLOOKUP(D992,products!$A$2:$A$49,products!$C$2:$C$49,,0)</f>
        <v>D</v>
      </c>
      <c r="N992" s="4">
        <f>_xlfn.XLOOKUP(D992,products!$A$2:$A$49,products!$D$2:$D$49,,0)</f>
        <v>0.2</v>
      </c>
      <c r="O992" s="6">
        <f>_xlfn.XLOOKUP(D992,products!$A$2:$A$49,products!$E$2:$E$49,,0)</f>
        <v>3.645</v>
      </c>
      <c r="P992" s="6">
        <f>O992*E992</f>
        <v>18.225000000000001</v>
      </c>
    </row>
    <row r="993" spans="1:16" x14ac:dyDescent="0.2">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_xlfn.XLOOKUP(Order_table[[#This Row],[Customer ID]],customers!$A$2:$A$1001,customers!$I$2:$I$1001,,0)</f>
        <v>No</v>
      </c>
      <c r="I993" s="2" t="str">
        <f>_xlfn.XLOOKUP(C993,customers!$A$2:$A$1001,customers!$G$2:$G$1001,,0)</f>
        <v>United States</v>
      </c>
      <c r="J993" s="2" t="str">
        <f t="shared" si="30"/>
        <v>Librica</v>
      </c>
      <c r="K993" t="str">
        <f>_xlfn.XLOOKUP(D993,products!$A$2:$A$49,products!$B$2:$B$49,,0)</f>
        <v>Lib</v>
      </c>
      <c r="L993" t="str">
        <f t="shared" si="31"/>
        <v>Dark</v>
      </c>
      <c r="M993" t="str">
        <f>_xlfn.XLOOKUP(D993,products!$A$2:$A$49,products!$C$2:$C$49,,0)</f>
        <v>D</v>
      </c>
      <c r="N993" s="4">
        <f>_xlfn.XLOOKUP(D993,products!$A$2:$A$49,products!$D$2:$D$49,,0)</f>
        <v>0.5</v>
      </c>
      <c r="O993" s="6">
        <f>_xlfn.XLOOKUP(D993,products!$A$2:$A$49,products!$E$2:$E$49,,0)</f>
        <v>7.77</v>
      </c>
      <c r="P993" s="6">
        <f>O993*E993</f>
        <v>15.54</v>
      </c>
    </row>
    <row r="994" spans="1:16" x14ac:dyDescent="0.2">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_xlfn.XLOOKUP(Order_table[[#This Row],[Customer ID]],customers!$A$2:$A$1001,customers!$I$2:$I$1001,,0)</f>
        <v>No</v>
      </c>
      <c r="I994" s="2" t="str">
        <f>_xlfn.XLOOKUP(C994,customers!$A$2:$A$1001,customers!$G$2:$G$1001,,0)</f>
        <v>Ireland</v>
      </c>
      <c r="J994" s="2" t="str">
        <f t="shared" si="30"/>
        <v>Librica</v>
      </c>
      <c r="K994" t="str">
        <f>_xlfn.XLOOKUP(D994,products!$A$2:$A$49,products!$B$2:$B$49,,0)</f>
        <v>Lib</v>
      </c>
      <c r="L994" t="str">
        <f t="shared" si="31"/>
        <v>Large</v>
      </c>
      <c r="M994" t="str">
        <f>_xlfn.XLOOKUP(D994,products!$A$2:$A$49,products!$C$2:$C$49,,0)</f>
        <v>L</v>
      </c>
      <c r="N994" s="4">
        <f>_xlfn.XLOOKUP(D994,products!$A$2:$A$49,products!$D$2:$D$49,,0)</f>
        <v>2.5</v>
      </c>
      <c r="O994" s="6">
        <f>_xlfn.XLOOKUP(D994,products!$A$2:$A$49,products!$E$2:$E$49,,0)</f>
        <v>36.454999999999998</v>
      </c>
      <c r="P994" s="6">
        <f>O994*E994</f>
        <v>109.36499999999999</v>
      </c>
    </row>
    <row r="995" spans="1:16" x14ac:dyDescent="0.2">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_xlfn.XLOOKUP(Order_table[[#This Row],[Customer ID]],customers!$A$2:$A$1001,customers!$I$2:$I$1001,,0)</f>
        <v>No</v>
      </c>
      <c r="I995" s="2" t="str">
        <f>_xlfn.XLOOKUP(C995,customers!$A$2:$A$1001,customers!$G$2:$G$1001,,0)</f>
        <v>United States</v>
      </c>
      <c r="J995" s="2" t="str">
        <f t="shared" si="30"/>
        <v>Arabica</v>
      </c>
      <c r="K995" t="str">
        <f>_xlfn.XLOOKUP(D995,products!$A$2:$A$49,products!$B$2:$B$49,,0)</f>
        <v>Ara</v>
      </c>
      <c r="L995" t="str">
        <f t="shared" si="31"/>
        <v>Large</v>
      </c>
      <c r="M995" t="str">
        <f>_xlfn.XLOOKUP(D995,products!$A$2:$A$49,products!$C$2:$C$49,,0)</f>
        <v>L</v>
      </c>
      <c r="N995" s="4">
        <f>_xlfn.XLOOKUP(D995,products!$A$2:$A$49,products!$D$2:$D$49,,0)</f>
        <v>1</v>
      </c>
      <c r="O995" s="6">
        <f>_xlfn.XLOOKUP(D995,products!$A$2:$A$49,products!$E$2:$E$49,,0)</f>
        <v>12.95</v>
      </c>
      <c r="P995" s="6">
        <f>O995*E995</f>
        <v>77.699999999999989</v>
      </c>
    </row>
    <row r="996" spans="1:16" x14ac:dyDescent="0.2">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_xlfn.XLOOKUP(Order_table[[#This Row],[Customer ID]],customers!$A$2:$A$1001,customers!$I$2:$I$1001,,0)</f>
        <v>No</v>
      </c>
      <c r="I996" s="2" t="str">
        <f>_xlfn.XLOOKUP(C996,customers!$A$2:$A$1001,customers!$G$2:$G$1001,,0)</f>
        <v>Ireland</v>
      </c>
      <c r="J996" s="2" t="str">
        <f t="shared" si="30"/>
        <v>Arabica</v>
      </c>
      <c r="K996" t="str">
        <f>_xlfn.XLOOKUP(D996,products!$A$2:$A$49,products!$B$2:$B$49,,0)</f>
        <v>Ara</v>
      </c>
      <c r="L996" t="str">
        <f t="shared" si="31"/>
        <v>Dark</v>
      </c>
      <c r="M996" t="str">
        <f>_xlfn.XLOOKUP(D996,products!$A$2:$A$49,products!$C$2:$C$49,,0)</f>
        <v>D</v>
      </c>
      <c r="N996" s="4">
        <f>_xlfn.XLOOKUP(D996,products!$A$2:$A$49,products!$D$2:$D$49,,0)</f>
        <v>0.2</v>
      </c>
      <c r="O996" s="6">
        <f>_xlfn.XLOOKUP(D996,products!$A$2:$A$49,products!$E$2:$E$49,,0)</f>
        <v>2.9849999999999999</v>
      </c>
      <c r="P996" s="6">
        <f>O996*E996</f>
        <v>8.9550000000000001</v>
      </c>
    </row>
    <row r="997" spans="1:16" x14ac:dyDescent="0.2">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_xlfn.XLOOKUP(Order_table[[#This Row],[Customer ID]],customers!$A$2:$A$1001,customers!$I$2:$I$1001,,0)</f>
        <v>No</v>
      </c>
      <c r="I997" s="2" t="str">
        <f>_xlfn.XLOOKUP(C997,customers!$A$2:$A$1001,customers!$G$2:$G$1001,,0)</f>
        <v>United States</v>
      </c>
      <c r="J997" s="2" t="str">
        <f t="shared" si="30"/>
        <v>Robusta</v>
      </c>
      <c r="K997" t="str">
        <f>_xlfn.XLOOKUP(D997,products!$A$2:$A$49,products!$B$2:$B$49,,0)</f>
        <v>Rob</v>
      </c>
      <c r="L997" t="str">
        <f t="shared" si="31"/>
        <v>Large</v>
      </c>
      <c r="M997" t="str">
        <f>_xlfn.XLOOKUP(D997,products!$A$2:$A$49,products!$C$2:$C$49,,0)</f>
        <v>L</v>
      </c>
      <c r="N997" s="4">
        <f>_xlfn.XLOOKUP(D997,products!$A$2:$A$49,products!$D$2:$D$49,,0)</f>
        <v>2.5</v>
      </c>
      <c r="O997" s="6">
        <f>_xlfn.XLOOKUP(D997,products!$A$2:$A$49,products!$E$2:$E$49,,0)</f>
        <v>27.484999999999996</v>
      </c>
      <c r="P997" s="6">
        <f>O997*E997</f>
        <v>27.484999999999996</v>
      </c>
    </row>
    <row r="998" spans="1:16" x14ac:dyDescent="0.2">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_xlfn.XLOOKUP(Order_table[[#This Row],[Customer ID]],customers!$A$2:$A$1001,customers!$I$2:$I$1001,,0)</f>
        <v>No</v>
      </c>
      <c r="I998" s="2" t="str">
        <f>_xlfn.XLOOKUP(C998,customers!$A$2:$A$1001,customers!$G$2:$G$1001,,0)</f>
        <v>United States</v>
      </c>
      <c r="J998" s="2" t="str">
        <f t="shared" si="30"/>
        <v>Robusta</v>
      </c>
      <c r="K998" t="str">
        <f>_xlfn.XLOOKUP(D998,products!$A$2:$A$49,products!$B$2:$B$49,,0)</f>
        <v>Rob</v>
      </c>
      <c r="L998" t="str">
        <f t="shared" si="31"/>
        <v>Medium</v>
      </c>
      <c r="M998" t="str">
        <f>_xlfn.XLOOKUP(D998,products!$A$2:$A$49,products!$C$2:$C$49,,0)</f>
        <v>M</v>
      </c>
      <c r="N998" s="4">
        <f>_xlfn.XLOOKUP(D998,products!$A$2:$A$49,products!$D$2:$D$49,,0)</f>
        <v>0.5</v>
      </c>
      <c r="O998" s="6">
        <f>_xlfn.XLOOKUP(D998,products!$A$2:$A$49,products!$E$2:$E$49,,0)</f>
        <v>5.97</v>
      </c>
      <c r="P998" s="6">
        <f>O998*E998</f>
        <v>29.849999999999998</v>
      </c>
    </row>
    <row r="999" spans="1:16" x14ac:dyDescent="0.2">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_xlfn.XLOOKUP(Order_table[[#This Row],[Customer ID]],customers!$A$2:$A$1001,customers!$I$2:$I$1001,,0)</f>
        <v>No</v>
      </c>
      <c r="I999" s="2" t="str">
        <f>_xlfn.XLOOKUP(C999,customers!$A$2:$A$1001,customers!$G$2:$G$1001,,0)</f>
        <v>United States</v>
      </c>
      <c r="J999" s="2" t="str">
        <f t="shared" si="30"/>
        <v>Arabica</v>
      </c>
      <c r="K999" t="str">
        <f>_xlfn.XLOOKUP(D999,products!$A$2:$A$49,products!$B$2:$B$49,,0)</f>
        <v>Ara</v>
      </c>
      <c r="L999" t="str">
        <f t="shared" si="31"/>
        <v>Medium</v>
      </c>
      <c r="M999" t="str">
        <f>_xlfn.XLOOKUP(D999,products!$A$2:$A$49,products!$C$2:$C$49,,0)</f>
        <v>M</v>
      </c>
      <c r="N999" s="4">
        <f>_xlfn.XLOOKUP(D999,products!$A$2:$A$49,products!$D$2:$D$49,,0)</f>
        <v>0.5</v>
      </c>
      <c r="O999" s="6">
        <f>_xlfn.XLOOKUP(D999,products!$A$2:$A$49,products!$E$2:$E$49,,0)</f>
        <v>6.75</v>
      </c>
      <c r="P999" s="6">
        <f>O999*E999</f>
        <v>27</v>
      </c>
    </row>
    <row r="1000" spans="1:16" x14ac:dyDescent="0.2">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_xlfn.XLOOKUP(Order_table[[#This Row],[Customer ID]],customers!$A$2:$A$1001,customers!$I$2:$I$1001,,0)</f>
        <v>No</v>
      </c>
      <c r="I1000" s="2" t="str">
        <f>_xlfn.XLOOKUP(C1000,customers!$A$2:$A$1001,customers!$G$2:$G$1001,,0)</f>
        <v>United States</v>
      </c>
      <c r="J1000" s="2" t="str">
        <f t="shared" si="30"/>
        <v>Arabica</v>
      </c>
      <c r="K1000" t="str">
        <f>_xlfn.XLOOKUP(D1000,products!$A$2:$A$49,products!$B$2:$B$49,,0)</f>
        <v>Ara</v>
      </c>
      <c r="L1000" t="str">
        <f t="shared" si="31"/>
        <v>Dark</v>
      </c>
      <c r="M1000" t="str">
        <f>_xlfn.XLOOKUP(D1000,products!$A$2:$A$49,products!$C$2:$C$49,,0)</f>
        <v>D</v>
      </c>
      <c r="N1000" s="4">
        <f>_xlfn.XLOOKUP(D1000,products!$A$2:$A$49,products!$D$2:$D$49,,0)</f>
        <v>1</v>
      </c>
      <c r="O1000" s="6">
        <f>_xlfn.XLOOKUP(D1000,products!$A$2:$A$49,products!$E$2:$E$49,,0)</f>
        <v>9.9499999999999993</v>
      </c>
      <c r="P1000" s="6">
        <f>O1000*E1000</f>
        <v>9.9499999999999993</v>
      </c>
    </row>
    <row r="1001" spans="1:16" x14ac:dyDescent="0.2">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_xlfn.XLOOKUP(Order_table[[#This Row],[Customer ID]],customers!$A$2:$A$1001,customers!$I$2:$I$1001,,0)</f>
        <v>Yes</v>
      </c>
      <c r="I1001" s="2" t="str">
        <f>_xlfn.XLOOKUP(C1001,customers!$A$2:$A$1001,customers!$G$2:$G$1001,,0)</f>
        <v>United Kingdom</v>
      </c>
      <c r="J1001" s="2" t="str">
        <f t="shared" si="30"/>
        <v>Excelsa</v>
      </c>
      <c r="K1001" t="str">
        <f>_xlfn.XLOOKUP(D1001,products!$A$2:$A$49,products!$B$2:$B$49,,0)</f>
        <v>Exc</v>
      </c>
      <c r="L1001" t="str">
        <f t="shared" si="31"/>
        <v>Medium</v>
      </c>
      <c r="M1001" t="str">
        <f>_xlfn.XLOOKUP(D1001,products!$A$2:$A$49,products!$C$2:$C$49,,0)</f>
        <v>M</v>
      </c>
      <c r="N1001" s="4">
        <f>_xlfn.XLOOKUP(D1001,products!$A$2:$A$49,products!$D$2:$D$49,,0)</f>
        <v>0.2</v>
      </c>
      <c r="O1001" s="6">
        <f>_xlfn.XLOOKUP(D1001,products!$A$2:$A$49,products!$E$2:$E$49,,0)</f>
        <v>4.125</v>
      </c>
      <c r="P1001" s="6">
        <f>O1001*E1001</f>
        <v>12.375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844C4-3D55-7448-8E96-64DE658D0052}">
  <dimension ref="A3:F48"/>
  <sheetViews>
    <sheetView zoomScale="81" workbookViewId="0">
      <selection activeCell="C8" sqref="C8"/>
    </sheetView>
  </sheetViews>
  <sheetFormatPr baseColWidth="10" defaultRowHeight="15" x14ac:dyDescent="0.2"/>
  <cols>
    <col min="1" max="1" width="12.1640625" bestFit="1" customWidth="1"/>
    <col min="2" max="2" width="13.1640625" bestFit="1" customWidth="1"/>
    <col min="3" max="3" width="22.1640625" bestFit="1" customWidth="1"/>
    <col min="4" max="4" width="7" bestFit="1" customWidth="1"/>
    <col min="5" max="5" width="6.33203125" bestFit="1" customWidth="1"/>
    <col min="6" max="6" width="7.83203125" bestFit="1" customWidth="1"/>
  </cols>
  <sheetData>
    <row r="3" spans="1:6" x14ac:dyDescent="0.2">
      <c r="A3" s="7" t="s">
        <v>6219</v>
      </c>
      <c r="C3" s="7" t="s">
        <v>6196</v>
      </c>
    </row>
    <row r="4" spans="1:6" x14ac:dyDescent="0.2">
      <c r="A4" s="7" t="s">
        <v>6214</v>
      </c>
      <c r="B4" s="7" t="s">
        <v>1</v>
      </c>
      <c r="C4" t="s">
        <v>6215</v>
      </c>
      <c r="D4" t="s">
        <v>6216</v>
      </c>
      <c r="E4" t="s">
        <v>6217</v>
      </c>
      <c r="F4" t="s">
        <v>6218</v>
      </c>
    </row>
    <row r="5" spans="1:6" x14ac:dyDescent="0.2">
      <c r="A5" t="s">
        <v>6198</v>
      </c>
      <c r="B5" s="8" t="s">
        <v>6199</v>
      </c>
      <c r="C5" s="10">
        <v>186.85499999999999</v>
      </c>
      <c r="D5" s="10">
        <v>305.97000000000003</v>
      </c>
      <c r="E5" s="10">
        <v>213.15999999999997</v>
      </c>
      <c r="F5" s="10">
        <v>123</v>
      </c>
    </row>
    <row r="6" spans="1:6" x14ac:dyDescent="0.2">
      <c r="B6" s="8" t="s">
        <v>6200</v>
      </c>
      <c r="C6" s="10">
        <v>251.96499999999997</v>
      </c>
      <c r="D6" s="10">
        <v>129.46</v>
      </c>
      <c r="E6" s="10">
        <v>434.03999999999996</v>
      </c>
      <c r="F6" s="10">
        <v>171.93999999999997</v>
      </c>
    </row>
    <row r="7" spans="1:6" x14ac:dyDescent="0.2">
      <c r="B7" s="8" t="s">
        <v>6201</v>
      </c>
      <c r="C7" s="10">
        <v>224.94499999999999</v>
      </c>
      <c r="D7" s="10">
        <v>349.12</v>
      </c>
      <c r="E7" s="10">
        <v>321.04000000000002</v>
      </c>
      <c r="F7" s="10">
        <v>126.035</v>
      </c>
    </row>
    <row r="8" spans="1:6" x14ac:dyDescent="0.2">
      <c r="B8" s="8" t="s">
        <v>6202</v>
      </c>
      <c r="C8" s="10">
        <v>307.12</v>
      </c>
      <c r="D8" s="10">
        <v>681.07499999999993</v>
      </c>
      <c r="E8" s="10">
        <v>533.70499999999993</v>
      </c>
      <c r="F8" s="10">
        <v>158.85</v>
      </c>
    </row>
    <row r="9" spans="1:6" x14ac:dyDescent="0.2">
      <c r="B9" s="8" t="s">
        <v>6203</v>
      </c>
      <c r="C9" s="10">
        <v>53.664999999999992</v>
      </c>
      <c r="D9" s="10">
        <v>83.025000000000006</v>
      </c>
      <c r="E9" s="10">
        <v>193.83499999999998</v>
      </c>
      <c r="F9" s="10">
        <v>68.039999999999992</v>
      </c>
    </row>
    <row r="10" spans="1:6" x14ac:dyDescent="0.2">
      <c r="B10" s="8" t="s">
        <v>6204</v>
      </c>
      <c r="C10" s="10">
        <v>163.01999999999998</v>
      </c>
      <c r="D10" s="10">
        <v>678.3599999999999</v>
      </c>
      <c r="E10" s="10">
        <v>171.04500000000002</v>
      </c>
      <c r="F10" s="10">
        <v>372.255</v>
      </c>
    </row>
    <row r="11" spans="1:6" x14ac:dyDescent="0.2">
      <c r="B11" s="8" t="s">
        <v>6205</v>
      </c>
      <c r="C11" s="10">
        <v>345.02</v>
      </c>
      <c r="D11" s="10">
        <v>273.86999999999995</v>
      </c>
      <c r="E11" s="10">
        <v>184.12999999999997</v>
      </c>
      <c r="F11" s="10">
        <v>201.11499999999998</v>
      </c>
    </row>
    <row r="12" spans="1:6" x14ac:dyDescent="0.2">
      <c r="B12" s="8" t="s">
        <v>6206</v>
      </c>
      <c r="C12" s="10">
        <v>334.89</v>
      </c>
      <c r="D12" s="10">
        <v>70.95</v>
      </c>
      <c r="E12" s="10">
        <v>134.23000000000002</v>
      </c>
      <c r="F12" s="10">
        <v>166.27499999999998</v>
      </c>
    </row>
    <row r="13" spans="1:6" x14ac:dyDescent="0.2">
      <c r="B13" s="8" t="s">
        <v>6207</v>
      </c>
      <c r="C13" s="10">
        <v>178.70999999999998</v>
      </c>
      <c r="D13" s="10">
        <v>166.1</v>
      </c>
      <c r="E13" s="10">
        <v>439.30999999999995</v>
      </c>
      <c r="F13" s="10">
        <v>492.9</v>
      </c>
    </row>
    <row r="14" spans="1:6" x14ac:dyDescent="0.2">
      <c r="B14" s="8" t="s">
        <v>6208</v>
      </c>
      <c r="C14" s="10">
        <v>301.98500000000001</v>
      </c>
      <c r="D14" s="10">
        <v>153.76499999999999</v>
      </c>
      <c r="E14" s="10">
        <v>215.55499999999998</v>
      </c>
      <c r="F14" s="10">
        <v>213.66499999999999</v>
      </c>
    </row>
    <row r="15" spans="1:6" x14ac:dyDescent="0.2">
      <c r="B15" s="8" t="s">
        <v>6209</v>
      </c>
      <c r="C15" s="10">
        <v>312.83499999999998</v>
      </c>
      <c r="D15" s="10">
        <v>63.249999999999993</v>
      </c>
      <c r="E15" s="10">
        <v>350.89500000000004</v>
      </c>
      <c r="F15" s="10">
        <v>96.405000000000001</v>
      </c>
    </row>
    <row r="16" spans="1:6" x14ac:dyDescent="0.2">
      <c r="B16" s="8" t="s">
        <v>6210</v>
      </c>
      <c r="C16" s="10">
        <v>265.62</v>
      </c>
      <c r="D16" s="10">
        <v>526.51499999999987</v>
      </c>
      <c r="E16" s="10">
        <v>187.06</v>
      </c>
      <c r="F16" s="10">
        <v>210.58999999999997</v>
      </c>
    </row>
    <row r="17" spans="1:6" x14ac:dyDescent="0.2">
      <c r="A17" t="s">
        <v>6211</v>
      </c>
      <c r="B17" s="8" t="s">
        <v>6199</v>
      </c>
      <c r="C17" s="10">
        <v>47.25</v>
      </c>
      <c r="D17" s="10">
        <v>65.805000000000007</v>
      </c>
      <c r="E17" s="10">
        <v>274.67500000000001</v>
      </c>
      <c r="F17" s="10">
        <v>179.22</v>
      </c>
    </row>
    <row r="18" spans="1:6" x14ac:dyDescent="0.2">
      <c r="B18" s="8" t="s">
        <v>6200</v>
      </c>
      <c r="C18" s="10">
        <v>745.44999999999993</v>
      </c>
      <c r="D18" s="10">
        <v>428.88499999999999</v>
      </c>
      <c r="E18" s="10">
        <v>194.17499999999998</v>
      </c>
      <c r="F18" s="10">
        <v>429.82999999999993</v>
      </c>
    </row>
    <row r="19" spans="1:6" x14ac:dyDescent="0.2">
      <c r="B19" s="8" t="s">
        <v>6201</v>
      </c>
      <c r="C19" s="10">
        <v>130.47</v>
      </c>
      <c r="D19" s="10">
        <v>271.48500000000001</v>
      </c>
      <c r="E19" s="10">
        <v>281.20499999999998</v>
      </c>
      <c r="F19" s="10">
        <v>231.63000000000002</v>
      </c>
    </row>
    <row r="20" spans="1:6" x14ac:dyDescent="0.2">
      <c r="B20" s="8" t="s">
        <v>6202</v>
      </c>
      <c r="C20" s="10">
        <v>27</v>
      </c>
      <c r="D20" s="10">
        <v>347.26</v>
      </c>
      <c r="E20" s="10">
        <v>147.51</v>
      </c>
      <c r="F20" s="10">
        <v>240.04</v>
      </c>
    </row>
    <row r="21" spans="1:6" x14ac:dyDescent="0.2">
      <c r="B21" s="8" t="s">
        <v>6203</v>
      </c>
      <c r="C21" s="10">
        <v>255.11499999999995</v>
      </c>
      <c r="D21" s="10">
        <v>541.73</v>
      </c>
      <c r="E21" s="10">
        <v>83.43</v>
      </c>
      <c r="F21" s="10">
        <v>59.079999999999991</v>
      </c>
    </row>
    <row r="22" spans="1:6" x14ac:dyDescent="0.2">
      <c r="B22" s="8" t="s">
        <v>6204</v>
      </c>
      <c r="C22" s="10">
        <v>584.78999999999985</v>
      </c>
      <c r="D22" s="10">
        <v>357.42999999999995</v>
      </c>
      <c r="E22" s="10">
        <v>355.34</v>
      </c>
      <c r="F22" s="10">
        <v>140.88</v>
      </c>
    </row>
    <row r="23" spans="1:6" x14ac:dyDescent="0.2">
      <c r="B23" s="8" t="s">
        <v>6205</v>
      </c>
      <c r="C23" s="10">
        <v>430.62</v>
      </c>
      <c r="D23" s="10">
        <v>227.42500000000001</v>
      </c>
      <c r="E23" s="10">
        <v>236.315</v>
      </c>
      <c r="F23" s="10">
        <v>414.58499999999992</v>
      </c>
    </row>
    <row r="24" spans="1:6" x14ac:dyDescent="0.2">
      <c r="B24" s="8" t="s">
        <v>6206</v>
      </c>
      <c r="C24" s="10">
        <v>22.5</v>
      </c>
      <c r="D24" s="10">
        <v>77.72</v>
      </c>
      <c r="E24" s="10">
        <v>60.5</v>
      </c>
      <c r="F24" s="10">
        <v>139.67999999999998</v>
      </c>
    </row>
    <row r="25" spans="1:6" x14ac:dyDescent="0.2">
      <c r="B25" s="8" t="s">
        <v>6207</v>
      </c>
      <c r="C25" s="10">
        <v>126.14999999999999</v>
      </c>
      <c r="D25" s="10">
        <v>195.11</v>
      </c>
      <c r="E25" s="10">
        <v>89.13</v>
      </c>
      <c r="F25" s="10">
        <v>302.65999999999997</v>
      </c>
    </row>
    <row r="26" spans="1:6" x14ac:dyDescent="0.2">
      <c r="B26" s="8" t="s">
        <v>6208</v>
      </c>
      <c r="C26" s="10">
        <v>376.03</v>
      </c>
      <c r="D26" s="10">
        <v>523.24</v>
      </c>
      <c r="E26" s="10">
        <v>440.96499999999997</v>
      </c>
      <c r="F26" s="10">
        <v>174.46999999999997</v>
      </c>
    </row>
    <row r="27" spans="1:6" x14ac:dyDescent="0.2">
      <c r="B27" s="8" t="s">
        <v>6209</v>
      </c>
      <c r="C27" s="10">
        <v>515.17999999999995</v>
      </c>
      <c r="D27" s="10">
        <v>142.56</v>
      </c>
      <c r="E27" s="10">
        <v>347.03999999999996</v>
      </c>
      <c r="F27" s="10">
        <v>104.08499999999999</v>
      </c>
    </row>
    <row r="28" spans="1:6" x14ac:dyDescent="0.2">
      <c r="B28" s="8" t="s">
        <v>6210</v>
      </c>
      <c r="C28" s="10">
        <v>95.859999999999985</v>
      </c>
      <c r="D28" s="10">
        <v>484.76</v>
      </c>
      <c r="E28" s="10">
        <v>94.17</v>
      </c>
      <c r="F28" s="10">
        <v>77.10499999999999</v>
      </c>
    </row>
    <row r="29" spans="1:6" x14ac:dyDescent="0.2">
      <c r="A29" t="s">
        <v>6212</v>
      </c>
      <c r="B29" s="8" t="s">
        <v>6199</v>
      </c>
      <c r="C29" s="10">
        <v>258.34500000000003</v>
      </c>
      <c r="D29" s="10">
        <v>139.625</v>
      </c>
      <c r="E29" s="10">
        <v>279.52000000000004</v>
      </c>
      <c r="F29" s="10">
        <v>160.19499999999999</v>
      </c>
    </row>
    <row r="30" spans="1:6" x14ac:dyDescent="0.2">
      <c r="B30" s="8" t="s">
        <v>6200</v>
      </c>
      <c r="C30" s="10">
        <v>342.2</v>
      </c>
      <c r="D30" s="10">
        <v>284.24999999999994</v>
      </c>
      <c r="E30" s="10">
        <v>251.83</v>
      </c>
      <c r="F30" s="10">
        <v>80.550000000000011</v>
      </c>
    </row>
    <row r="31" spans="1:6" x14ac:dyDescent="0.2">
      <c r="B31" s="8" t="s">
        <v>6201</v>
      </c>
      <c r="C31" s="10">
        <v>418.30499999999989</v>
      </c>
      <c r="D31" s="10">
        <v>468.125</v>
      </c>
      <c r="E31" s="10">
        <v>405.05500000000006</v>
      </c>
      <c r="F31" s="10">
        <v>253.15499999999997</v>
      </c>
    </row>
    <row r="32" spans="1:6" x14ac:dyDescent="0.2">
      <c r="B32" s="8" t="s">
        <v>6202</v>
      </c>
      <c r="C32" s="10">
        <v>102.32999999999998</v>
      </c>
      <c r="D32" s="10">
        <v>242.14000000000001</v>
      </c>
      <c r="E32" s="10">
        <v>554.875</v>
      </c>
      <c r="F32" s="10">
        <v>106.23999999999998</v>
      </c>
    </row>
    <row r="33" spans="1:6" x14ac:dyDescent="0.2">
      <c r="B33" s="8" t="s">
        <v>6203</v>
      </c>
      <c r="C33" s="10">
        <v>234.71999999999997</v>
      </c>
      <c r="D33" s="10">
        <v>133.08000000000001</v>
      </c>
      <c r="E33" s="10">
        <v>267.2</v>
      </c>
      <c r="F33" s="10">
        <v>272.68999999999994</v>
      </c>
    </row>
    <row r="34" spans="1:6" x14ac:dyDescent="0.2">
      <c r="B34" s="8" t="s">
        <v>6204</v>
      </c>
      <c r="C34" s="10">
        <v>430.39</v>
      </c>
      <c r="D34" s="10">
        <v>136.20500000000001</v>
      </c>
      <c r="E34" s="10">
        <v>209.6</v>
      </c>
      <c r="F34" s="10">
        <v>88.334999999999994</v>
      </c>
    </row>
    <row r="35" spans="1:6" x14ac:dyDescent="0.2">
      <c r="B35" s="8" t="s">
        <v>6205</v>
      </c>
      <c r="C35" s="10">
        <v>109.005</v>
      </c>
      <c r="D35" s="10">
        <v>393.57499999999999</v>
      </c>
      <c r="E35" s="10">
        <v>61.034999999999997</v>
      </c>
      <c r="F35" s="10">
        <v>199.48999999999998</v>
      </c>
    </row>
    <row r="36" spans="1:6" x14ac:dyDescent="0.2">
      <c r="B36" s="8" t="s">
        <v>6206</v>
      </c>
      <c r="C36" s="10">
        <v>287.52499999999998</v>
      </c>
      <c r="D36" s="10">
        <v>288.67</v>
      </c>
      <c r="E36" s="10">
        <v>125.58</v>
      </c>
      <c r="F36" s="10">
        <v>374.13499999999999</v>
      </c>
    </row>
    <row r="37" spans="1:6" x14ac:dyDescent="0.2">
      <c r="B37" s="8" t="s">
        <v>6207</v>
      </c>
      <c r="C37" s="10">
        <v>840.92999999999984</v>
      </c>
      <c r="D37" s="10">
        <v>409.875</v>
      </c>
      <c r="E37" s="10">
        <v>171.32999999999998</v>
      </c>
      <c r="F37" s="10">
        <v>221.43999999999997</v>
      </c>
    </row>
    <row r="38" spans="1:6" x14ac:dyDescent="0.2">
      <c r="B38" s="8" t="s">
        <v>6208</v>
      </c>
      <c r="C38" s="10">
        <v>299.07</v>
      </c>
      <c r="D38" s="10">
        <v>260.32499999999999</v>
      </c>
      <c r="E38" s="10">
        <v>584.64</v>
      </c>
      <c r="F38" s="10">
        <v>256.36500000000001</v>
      </c>
    </row>
    <row r="39" spans="1:6" x14ac:dyDescent="0.2">
      <c r="B39" s="8" t="s">
        <v>6209</v>
      </c>
      <c r="C39" s="10">
        <v>323.32499999999999</v>
      </c>
      <c r="D39" s="10">
        <v>565.57000000000005</v>
      </c>
      <c r="E39" s="10">
        <v>537.80999999999995</v>
      </c>
      <c r="F39" s="10">
        <v>189.47499999999999</v>
      </c>
    </row>
    <row r="40" spans="1:6" x14ac:dyDescent="0.2">
      <c r="B40" s="8" t="s">
        <v>6210</v>
      </c>
      <c r="C40" s="10">
        <v>399.48499999999996</v>
      </c>
      <c r="D40" s="10">
        <v>148.19999999999999</v>
      </c>
      <c r="E40" s="10">
        <v>388.21999999999997</v>
      </c>
      <c r="F40" s="10">
        <v>212.07499999999999</v>
      </c>
    </row>
    <row r="41" spans="1:6" x14ac:dyDescent="0.2">
      <c r="A41" t="s">
        <v>6213</v>
      </c>
      <c r="B41" s="8" t="s">
        <v>6199</v>
      </c>
      <c r="C41" s="10">
        <v>112.69499999999999</v>
      </c>
      <c r="D41" s="10">
        <v>166.32</v>
      </c>
      <c r="E41" s="10">
        <v>843.71499999999992</v>
      </c>
      <c r="F41" s="10">
        <v>146.685</v>
      </c>
    </row>
    <row r="42" spans="1:6" x14ac:dyDescent="0.2">
      <c r="B42" s="8" t="s">
        <v>6200</v>
      </c>
      <c r="C42" s="10">
        <v>114.87999999999998</v>
      </c>
      <c r="D42" s="10">
        <v>133.815</v>
      </c>
      <c r="E42" s="10">
        <v>91.175000000000011</v>
      </c>
      <c r="F42" s="10">
        <v>53.759999999999991</v>
      </c>
    </row>
    <row r="43" spans="1:6" x14ac:dyDescent="0.2">
      <c r="B43" s="8" t="s">
        <v>6201</v>
      </c>
      <c r="C43" s="10">
        <v>277.76</v>
      </c>
      <c r="D43" s="10">
        <v>175.41</v>
      </c>
      <c r="E43" s="10">
        <v>462.50999999999993</v>
      </c>
      <c r="F43" s="10">
        <v>399.52499999999998</v>
      </c>
    </row>
    <row r="44" spans="1:6" x14ac:dyDescent="0.2">
      <c r="B44" s="8" t="s">
        <v>6202</v>
      </c>
      <c r="C44" s="10">
        <v>197.89499999999998</v>
      </c>
      <c r="D44" s="10">
        <v>289.755</v>
      </c>
      <c r="E44" s="10">
        <v>88.545000000000002</v>
      </c>
      <c r="F44" s="10">
        <v>200.25499999999997</v>
      </c>
    </row>
    <row r="45" spans="1:6" x14ac:dyDescent="0.2">
      <c r="B45" s="8" t="s">
        <v>6203</v>
      </c>
      <c r="C45" s="10">
        <v>193.11499999999998</v>
      </c>
      <c r="D45" s="10">
        <v>212.49499999999998</v>
      </c>
      <c r="E45" s="10">
        <v>292.29000000000002</v>
      </c>
      <c r="F45" s="10">
        <v>304.46999999999997</v>
      </c>
    </row>
    <row r="46" spans="1:6" x14ac:dyDescent="0.2">
      <c r="B46" s="8" t="s">
        <v>6204</v>
      </c>
      <c r="C46" s="10">
        <v>179.79</v>
      </c>
      <c r="D46" s="10">
        <v>426.2</v>
      </c>
      <c r="E46" s="10">
        <v>170.08999999999997</v>
      </c>
      <c r="F46" s="10">
        <v>379.31</v>
      </c>
    </row>
    <row r="47" spans="1:6" x14ac:dyDescent="0.2">
      <c r="B47" s="8" t="s">
        <v>6205</v>
      </c>
      <c r="C47" s="10">
        <v>247.28999999999996</v>
      </c>
      <c r="D47" s="10">
        <v>246.685</v>
      </c>
      <c r="E47" s="10">
        <v>271.05499999999995</v>
      </c>
      <c r="F47" s="10">
        <v>141.69999999999999</v>
      </c>
    </row>
    <row r="48" spans="1:6" x14ac:dyDescent="0.2">
      <c r="B48" s="8" t="s">
        <v>6206</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8E870-A7EE-4247-891F-FCA6577D2EFC}">
  <dimension ref="A1"/>
  <sheetViews>
    <sheetView showGridLines="0" tabSelected="1" zoomScale="59" workbookViewId="0">
      <selection activeCell="AC31" sqref="AC31"/>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A98FF-466F-A74D-A137-D9D411217E9B}">
  <dimension ref="A3:B6"/>
  <sheetViews>
    <sheetView zoomScale="84" workbookViewId="0">
      <selection activeCell="A5" sqref="A5:B5"/>
    </sheetView>
  </sheetViews>
  <sheetFormatPr baseColWidth="10" defaultRowHeight="15" x14ac:dyDescent="0.2"/>
  <cols>
    <col min="1" max="1" width="13.5" bestFit="1" customWidth="1"/>
    <col min="2" max="2" width="10.6640625" bestFit="1" customWidth="1"/>
    <col min="3" max="3" width="6.33203125" bestFit="1" customWidth="1"/>
    <col min="4" max="6" width="7.83203125" bestFit="1" customWidth="1"/>
  </cols>
  <sheetData>
    <row r="3" spans="1:2" x14ac:dyDescent="0.2">
      <c r="A3" s="7" t="s">
        <v>7</v>
      </c>
      <c r="B3" t="s">
        <v>6219</v>
      </c>
    </row>
    <row r="4" spans="1:2" x14ac:dyDescent="0.2">
      <c r="A4" t="s">
        <v>19</v>
      </c>
      <c r="B4" s="5">
        <v>35638.88499999998</v>
      </c>
    </row>
    <row r="5" spans="1:2" x14ac:dyDescent="0.2">
      <c r="A5" t="s">
        <v>318</v>
      </c>
      <c r="B5" s="5">
        <v>6696.8649999999989</v>
      </c>
    </row>
    <row r="6" spans="1:2" x14ac:dyDescent="0.2">
      <c r="A6" t="s">
        <v>28</v>
      </c>
      <c r="B6" s="5">
        <v>2798.5050000000001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234D3-1C40-594F-A1CF-44037140DBE8}">
  <dimension ref="A3:B8"/>
  <sheetViews>
    <sheetView zoomScale="84" workbookViewId="0">
      <selection activeCell="S15" sqref="S15"/>
    </sheetView>
  </sheetViews>
  <sheetFormatPr baseColWidth="10" defaultRowHeight="15" x14ac:dyDescent="0.2"/>
  <cols>
    <col min="1" max="1" width="16.5" bestFit="1" customWidth="1"/>
    <col min="2" max="2" width="10.6640625" bestFit="1" customWidth="1"/>
    <col min="3" max="3" width="6.33203125" bestFit="1" customWidth="1"/>
    <col min="4" max="6" width="7.83203125" bestFit="1" customWidth="1"/>
  </cols>
  <sheetData>
    <row r="3" spans="1:2" x14ac:dyDescent="0.2">
      <c r="A3" s="7" t="s">
        <v>4</v>
      </c>
      <c r="B3" t="s">
        <v>6219</v>
      </c>
    </row>
    <row r="4" spans="1:2" x14ac:dyDescent="0.2">
      <c r="A4" t="s">
        <v>5114</v>
      </c>
      <c r="B4" s="9">
        <v>317.06999999999994</v>
      </c>
    </row>
    <row r="5" spans="1:2" x14ac:dyDescent="0.2">
      <c r="A5" t="s">
        <v>5765</v>
      </c>
      <c r="B5" s="9">
        <v>307.04499999999996</v>
      </c>
    </row>
    <row r="6" spans="1:2" x14ac:dyDescent="0.2">
      <c r="A6" t="s">
        <v>2587</v>
      </c>
      <c r="B6" s="9">
        <v>289.11</v>
      </c>
    </row>
    <row r="7" spans="1:2" x14ac:dyDescent="0.2">
      <c r="A7" t="s">
        <v>1598</v>
      </c>
      <c r="B7" s="9">
        <v>281.67499999999995</v>
      </c>
    </row>
    <row r="8" spans="1:2" x14ac:dyDescent="0.2">
      <c r="A8" t="s">
        <v>3753</v>
      </c>
      <c r="B8" s="9">
        <v>278.01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C983" sqref="C98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 Sales Sheet</vt:lpstr>
      <vt:lpstr>Dashboard</vt:lpstr>
      <vt:lpstr>Country</vt:lpstr>
      <vt:lpstr>Top 5 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2024-08-12T10:07:25Z</dcterms:modified>
  <cp:category/>
  <cp:contentStatus/>
</cp:coreProperties>
</file>