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esktop\DOC\Miguel\Miguel Maraby\Video Cursos\6Microsoft Excel - Gráficos Avanzados y Visualización de Datos\2Dominando Los Gráficos\"/>
    </mc:Choice>
  </mc:AlternateContent>
  <xr:revisionPtr revIDLastSave="0" documentId="13_ncr:1_{03EADCD7-9152-4BED-AA98-6074414240F5}" xr6:coauthVersionLast="37" xr6:coauthVersionMax="37" xr10:uidLastSave="{00000000-0000-0000-0000-000000000000}"/>
  <bookViews>
    <workbookView xWindow="0" yWindow="0" windowWidth="20490" windowHeight="7545" firstSheet="12" activeTab="14" xr2:uid="{45B2FF03-14D0-43D8-B72D-AE8CFEBD8387}"/>
  </bookViews>
  <sheets>
    <sheet name="Barras y Columnas" sheetId="1" r:id="rId1"/>
    <sheet name="Líneas y Áreas" sheetId="4" r:id="rId2"/>
    <sheet name="Histográma" sheetId="5" r:id="rId3"/>
    <sheet name="Gráfico de Área" sheetId="7" r:id="rId4"/>
    <sheet name="Gráfico de Anillos vs Circular" sheetId="8" r:id="rId5"/>
    <sheet name="Gráfico Anillo Proyecto" sheetId="16" r:id="rId6"/>
    <sheet name="Dispersión" sheetId="12" r:id="rId7"/>
    <sheet name="Burbujas" sheetId="13" r:id="rId8"/>
    <sheet name="Gráfico de Jerarquía" sheetId="14" r:id="rId9"/>
    <sheet name="Gráfico de Proyección Solar" sheetId="15" r:id="rId10"/>
    <sheet name="Gráfico de Cascada" sheetId="17" r:id="rId11"/>
    <sheet name="Gráfico de Cascada 2" sheetId="18" r:id="rId12"/>
    <sheet name="Gráfico de Embudo" sheetId="19" r:id="rId13"/>
    <sheet name="Gráfico Radial" sheetId="20" r:id="rId14"/>
    <sheet name="Gráfico de Cotizaciones" sheetId="21" r:id="rId15"/>
  </sheets>
  <externalReferences>
    <externalReference r:id="rId16"/>
    <externalReference r:id="rId17"/>
  </externalReferences>
  <definedNames>
    <definedName name="_xlcn.WorksheetConnection_GráficodeCotizacionesA3B141" hidden="1">'Gráfico de Cotizaciones'!$A$3:$B$14</definedName>
    <definedName name="_xlcn.WorksheetConnection_GráficoMAPA3DA1C101" hidden="1">'[1]Gráfico MAPA 3D'!$A$2:$C$11</definedName>
    <definedName name="_xlcn.WorksheetConnection_GráficoMAPA3DA2C131" hidden="1">'[1]Gráfico MAPA 3D'!$A$2:$C$11</definedName>
    <definedName name="_xlcn.WorksheetConnection_Hoja1A2C111" hidden="1">[2]Hoja1!$A$2:$C$11</definedName>
  </definedNames>
  <calcPr calcId="1790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 2" name="Rango 2" connection="WorksheetConnection_Hoja1!$A$2:$C$11"/>
          <x15:modelTable id="Rango 1" name="Rango 1" connection="WorksheetConnection_Gráfico MAPA 3D!$A$2:$C$13"/>
          <x15:modelTable id="Rango" name="Rango" connection="WorksheetConnection_Gráfico MAPA 3D!$A$1:$C$10"/>
          <x15:modelTable id="Rango 3" name="Rango 3" connection="WorksheetConnection_Gráfico de Cotizaciones!$A$3:$B$1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9" l="1"/>
  <c r="C5" i="19"/>
  <c r="C6" i="19"/>
  <c r="C7" i="19"/>
  <c r="C8" i="19"/>
  <c r="C9" i="19"/>
  <c r="C3" i="19"/>
  <c r="B15" i="18" l="1"/>
  <c r="B15" i="17" l="1"/>
  <c r="B7" i="17"/>
  <c r="B11" i="17" s="1"/>
  <c r="B17" i="17" l="1"/>
  <c r="E5" i="16"/>
  <c r="D5" i="16"/>
  <c r="B5" i="16" s="1"/>
  <c r="C5" i="16" s="1"/>
  <c r="B4" i="16"/>
  <c r="C4" i="16" s="1"/>
  <c r="B3" i="16"/>
  <c r="C3" i="16" s="1"/>
  <c r="C22" i="13" l="1"/>
  <c r="C23" i="13"/>
  <c r="C24" i="13"/>
  <c r="C25" i="13"/>
  <c r="C26" i="13"/>
  <c r="C27" i="13"/>
  <c r="C28" i="13"/>
  <c r="C29" i="13"/>
  <c r="C21" i="13"/>
  <c r="C17" i="13"/>
  <c r="C4" i="13"/>
  <c r="C5" i="13"/>
  <c r="C6" i="13"/>
  <c r="C7" i="13"/>
  <c r="C8" i="13"/>
  <c r="C9" i="13"/>
  <c r="C10" i="13"/>
  <c r="C11" i="13"/>
  <c r="C12" i="13"/>
  <c r="C13" i="13"/>
  <c r="C3" i="13"/>
  <c r="C15" i="13"/>
  <c r="C16" i="13"/>
  <c r="C18" i="13"/>
  <c r="C19" i="13"/>
  <c r="C20" i="13"/>
  <c r="C14" i="13"/>
  <c r="B16" i="8" l="1"/>
  <c r="B15" i="8"/>
  <c r="B14" i="8"/>
  <c r="E9" i="8" l="1"/>
  <c r="D6" i="8"/>
  <c r="C6" i="8"/>
  <c r="B6" i="8"/>
  <c r="E5" i="8"/>
  <c r="E4" i="8"/>
  <c r="E3" i="8"/>
  <c r="E6" i="8" l="1"/>
  <c r="D96" i="4"/>
  <c r="D97" i="4"/>
  <c r="D98" i="4"/>
  <c r="E98" i="4" s="1"/>
  <c r="D99" i="4"/>
  <c r="E99" i="4" s="1"/>
  <c r="D100" i="4"/>
  <c r="D101" i="4"/>
  <c r="D102" i="4"/>
  <c r="E102" i="4" s="1"/>
  <c r="D103" i="4"/>
  <c r="E103" i="4" s="1"/>
  <c r="D104" i="4"/>
  <c r="D105" i="4"/>
  <c r="D106" i="4"/>
  <c r="E106" i="4" s="1"/>
  <c r="D107" i="4"/>
  <c r="E107" i="4" s="1"/>
  <c r="D108" i="4"/>
  <c r="D109" i="4"/>
  <c r="D110" i="4"/>
  <c r="E110" i="4" s="1"/>
  <c r="D111" i="4"/>
  <c r="E111" i="4" s="1"/>
  <c r="D112" i="4"/>
  <c r="D113" i="4"/>
  <c r="D114" i="4"/>
  <c r="E114" i="4" s="1"/>
  <c r="D115" i="4"/>
  <c r="E115" i="4" s="1"/>
  <c r="D116" i="4"/>
  <c r="D117" i="4"/>
  <c r="D118" i="4"/>
  <c r="E118" i="4" s="1"/>
  <c r="D119" i="4"/>
  <c r="E119" i="4" s="1"/>
  <c r="D120" i="4"/>
  <c r="D121" i="4"/>
  <c r="D122" i="4"/>
  <c r="E122" i="4" s="1"/>
  <c r="D123" i="4"/>
  <c r="E123" i="4" s="1"/>
  <c r="D124" i="4"/>
  <c r="D125" i="4"/>
  <c r="D126" i="4"/>
  <c r="E126" i="4" s="1"/>
  <c r="D127" i="4"/>
  <c r="E127" i="4" s="1"/>
  <c r="D128" i="4"/>
  <c r="D129" i="4"/>
  <c r="D130" i="4"/>
  <c r="E130" i="4" s="1"/>
  <c r="D131" i="4"/>
  <c r="E131" i="4" s="1"/>
  <c r="D132" i="4"/>
  <c r="D133" i="4"/>
  <c r="D134" i="4"/>
  <c r="E134" i="4" s="1"/>
  <c r="D135" i="4"/>
  <c r="E135" i="4" s="1"/>
  <c r="D136" i="4"/>
  <c r="D137" i="4"/>
  <c r="D138" i="4"/>
  <c r="E138" i="4" s="1"/>
  <c r="D139" i="4"/>
  <c r="E139" i="4" s="1"/>
  <c r="D140" i="4"/>
  <c r="D141" i="4"/>
  <c r="D142" i="4"/>
  <c r="E142" i="4" s="1"/>
  <c r="D143" i="4"/>
  <c r="E143" i="4" s="1"/>
  <c r="D144" i="4"/>
  <c r="D145" i="4"/>
  <c r="D146" i="4"/>
  <c r="E146" i="4" s="1"/>
  <c r="D147" i="4"/>
  <c r="E147" i="4" s="1"/>
  <c r="D148" i="4"/>
  <c r="D149" i="4"/>
  <c r="D150" i="4"/>
  <c r="E150" i="4" s="1"/>
  <c r="D151" i="4"/>
  <c r="E151" i="4" s="1"/>
  <c r="D152" i="4"/>
  <c r="D153" i="4"/>
  <c r="E154" i="4"/>
  <c r="E155" i="4"/>
  <c r="E157" i="4"/>
  <c r="E159" i="4"/>
  <c r="E161" i="4"/>
  <c r="E162" i="4"/>
  <c r="E163" i="4"/>
  <c r="E165" i="4"/>
  <c r="E166" i="4"/>
  <c r="E167" i="4"/>
  <c r="E168" i="4"/>
  <c r="E169" i="4"/>
  <c r="E171" i="4"/>
  <c r="E173" i="4"/>
  <c r="E174" i="4"/>
  <c r="E175" i="4"/>
  <c r="E177" i="4"/>
  <c r="E178" i="4"/>
  <c r="E179" i="4"/>
  <c r="E181" i="4"/>
  <c r="E182" i="4"/>
  <c r="E183" i="4"/>
  <c r="E180" i="4"/>
  <c r="E176" i="4"/>
  <c r="E172" i="4"/>
  <c r="E170" i="4"/>
  <c r="E164" i="4"/>
  <c r="E160" i="4"/>
  <c r="E158" i="4"/>
  <c r="E156" i="4"/>
  <c r="E153" i="4"/>
  <c r="E152" i="4"/>
  <c r="E149" i="4"/>
  <c r="E148" i="4"/>
  <c r="E145" i="4"/>
  <c r="E144" i="4"/>
  <c r="E141" i="4"/>
  <c r="E140" i="4"/>
  <c r="E137" i="4"/>
  <c r="E136" i="4"/>
  <c r="E133" i="4"/>
  <c r="E132" i="4"/>
  <c r="E129" i="4"/>
  <c r="E128" i="4"/>
  <c r="E125" i="4"/>
  <c r="E124" i="4"/>
  <c r="E121" i="4"/>
  <c r="E120" i="4"/>
  <c r="E117" i="4"/>
  <c r="E116" i="4"/>
  <c r="E113" i="4"/>
  <c r="E112" i="4"/>
  <c r="E109" i="4"/>
  <c r="E108" i="4"/>
  <c r="E105" i="4"/>
  <c r="E104" i="4"/>
  <c r="E101" i="4"/>
  <c r="E100" i="4"/>
  <c r="E97" i="4"/>
  <c r="E96" i="4"/>
  <c r="D95" i="4"/>
  <c r="E95" i="4" s="1"/>
  <c r="D94" i="4"/>
  <c r="E94" i="4" s="1"/>
  <c r="D93" i="4"/>
  <c r="E93" i="4" s="1"/>
  <c r="D92" i="4"/>
  <c r="E92" i="4" s="1"/>
  <c r="D91" i="4"/>
  <c r="E91" i="4" s="1"/>
  <c r="E90" i="4"/>
  <c r="D90" i="4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E82" i="4"/>
  <c r="D82" i="4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E74" i="4"/>
  <c r="D74" i="4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E66" i="4"/>
  <c r="D66" i="4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E58" i="4"/>
  <c r="D58" i="4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E50" i="4"/>
  <c r="D50" i="4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E42" i="4"/>
  <c r="D42" i="4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E34" i="4"/>
  <c r="D34" i="4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E26" i="4"/>
  <c r="D26" i="4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E18" i="4"/>
  <c r="D18" i="4"/>
  <c r="D17" i="4"/>
  <c r="E17" i="4" s="1"/>
  <c r="D16" i="4"/>
  <c r="E16" i="4" s="1"/>
  <c r="D15" i="4"/>
  <c r="E15" i="4" s="1"/>
  <c r="D14" i="4"/>
  <c r="E14" i="4" s="1"/>
  <c r="E13" i="4"/>
  <c r="D13" i="4"/>
  <c r="D12" i="4"/>
  <c r="E12" i="4" s="1"/>
  <c r="E11" i="4"/>
  <c r="D11" i="4"/>
  <c r="D10" i="4"/>
  <c r="E10" i="4" s="1"/>
  <c r="E9" i="4"/>
  <c r="D9" i="4"/>
  <c r="D8" i="4"/>
  <c r="E8" i="4" s="1"/>
  <c r="E7" i="4"/>
  <c r="D7" i="4"/>
  <c r="D6" i="4"/>
  <c r="E6" i="4" s="1"/>
  <c r="E5" i="4"/>
  <c r="D5" i="4"/>
  <c r="D4" i="4"/>
  <c r="E4" i="4" s="1"/>
  <c r="E3" i="4"/>
  <c r="D3" i="4"/>
  <c r="D2" i="4"/>
  <c r="E2" i="4" s="1"/>
  <c r="J5" i="1" l="1"/>
  <c r="J6" i="1"/>
  <c r="J7" i="1"/>
  <c r="J4" i="1"/>
  <c r="D8" i="1"/>
  <c r="E8" i="1"/>
  <c r="F8" i="1"/>
  <c r="G8" i="1"/>
  <c r="H8" i="1"/>
  <c r="I8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82A43E-271C-405B-9526-F3C21956212F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8FE08E4-D169-4560-85D1-1443021B93B9}" name="WorksheetConnection_Gráfico de Cotizaciones!$A$3:$B$14" type="102" refreshedVersion="6" minRefreshableVersion="5">
    <extLst>
      <ext xmlns:x15="http://schemas.microsoft.com/office/spreadsheetml/2010/11/main" uri="{DE250136-89BD-433C-8126-D09CA5730AF9}">
        <x15:connection id="Rango 3">
          <x15:rangePr sourceName="_xlcn.WorksheetConnection_GráficodeCotizacionesA3B141"/>
        </x15:connection>
      </ext>
    </extLst>
  </connection>
  <connection id="3" xr16:uid="{A6AD2429-3530-45B7-8678-01F7C60DF338}" name="WorksheetConnection_Gráfico MAPA 3D!$A$1:$C$10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GráficoMAPA3DA1C101"/>
        </x15:connection>
      </ext>
    </extLst>
  </connection>
  <connection id="4" xr16:uid="{D4C7C92D-67E4-4E75-8F11-CA53832A2A6F}" name="WorksheetConnection_Gráfico MAPA 3D!$A$2:$C$13" type="102" refreshedVersion="6" minRefreshableVersion="5">
    <extLst>
      <ext xmlns:x15="http://schemas.microsoft.com/office/spreadsheetml/2010/11/main" uri="{DE250136-89BD-433C-8126-D09CA5730AF9}">
        <x15:connection id="Rango 1">
          <x15:rangePr sourceName="_xlcn.WorksheetConnection_GráficoMAPA3DA2C131"/>
        </x15:connection>
      </ext>
    </extLst>
  </connection>
  <connection id="5" xr16:uid="{A81AE888-7992-499F-9234-B3FC52163665}" name="WorksheetConnection_Hoja1!$A$2:$C$11" type="102" refreshedVersion="6" minRefreshableVersion="5">
    <extLst>
      <ext xmlns:x15="http://schemas.microsoft.com/office/spreadsheetml/2010/11/main" uri="{DE250136-89BD-433C-8126-D09CA5730AF9}">
        <x15:connection id="Rango 2">
          <x15:rangePr sourceName="_xlcn.WorksheetConnection_Hoja1A2C111"/>
        </x15:connection>
      </ext>
    </extLst>
  </connection>
</connections>
</file>

<file path=xl/sharedStrings.xml><?xml version="1.0" encoding="utf-8"?>
<sst xmlns="http://schemas.openxmlformats.org/spreadsheetml/2006/main" count="464" uniqueCount="177">
  <si>
    <t xml:space="preserve">Tipos de Pasaportes </t>
  </si>
  <si>
    <t>Pasaporte Gold</t>
  </si>
  <si>
    <t>Pasaporte Premium</t>
  </si>
  <si>
    <t>Pasaporte VIP</t>
  </si>
  <si>
    <t>Pasaporte General</t>
  </si>
  <si>
    <t xml:space="preserve">Junio </t>
  </si>
  <si>
    <t>Julio</t>
  </si>
  <si>
    <t>Agosto</t>
  </si>
  <si>
    <t>Septiembre</t>
  </si>
  <si>
    <t>Octubre</t>
  </si>
  <si>
    <t>Noviembre</t>
  </si>
  <si>
    <t>Diciembre</t>
  </si>
  <si>
    <t>VENTA DE ENTRADAS PASAPORTES DE INGRESO</t>
  </si>
  <si>
    <t>TOTAL</t>
  </si>
  <si>
    <t>Vendedor</t>
  </si>
  <si>
    <t>Miguel Maraby</t>
  </si>
  <si>
    <t>Día</t>
  </si>
  <si>
    <t>Máster</t>
  </si>
  <si>
    <t>Gold</t>
  </si>
  <si>
    <t>Éstandar</t>
  </si>
  <si>
    <t>Regular</t>
  </si>
  <si>
    <t>Malo</t>
  </si>
  <si>
    <t>TIPO</t>
  </si>
  <si>
    <t>CÓDIGO</t>
  </si>
  <si>
    <t>FECHA DE VENTAS</t>
  </si>
  <si>
    <t>TIPOS DE VENTAS X 15 DÍAS</t>
  </si>
  <si>
    <t>#VENTAS</t>
  </si>
  <si>
    <t>(+) 1000</t>
  </si>
  <si>
    <t>700-1000</t>
  </si>
  <si>
    <t>400-699</t>
  </si>
  <si>
    <t>100-399</t>
  </si>
  <si>
    <t>(-)100</t>
  </si>
  <si>
    <t>ENE - (1-15)</t>
  </si>
  <si>
    <t>RANGO DE VENTAS</t>
  </si>
  <si>
    <t>RESULTADO</t>
  </si>
  <si>
    <t>ENE - (16-30)</t>
  </si>
  <si>
    <t>FEB - (1-15)</t>
  </si>
  <si>
    <t>FEB - (16-30)</t>
  </si>
  <si>
    <t>MAR - (1-15)</t>
  </si>
  <si>
    <t>MAR - (16-30)</t>
  </si>
  <si>
    <t>ABR - (16-30)</t>
  </si>
  <si>
    <t>ABR - (1-15)</t>
  </si>
  <si>
    <t>MAY - (1-15)</t>
  </si>
  <si>
    <t>MAY - (16-30)</t>
  </si>
  <si>
    <t>JUN - (1-15)</t>
  </si>
  <si>
    <t>JUN - (16-30)</t>
  </si>
  <si>
    <t>JUL - (1-15)</t>
  </si>
  <si>
    <t>JUL - (16-30)</t>
  </si>
  <si>
    <t>AGO - (1-15)</t>
  </si>
  <si>
    <t>AGO - (16-30)</t>
  </si>
  <si>
    <t>SEP - (1-15)</t>
  </si>
  <si>
    <t>SEP - (16-30)</t>
  </si>
  <si>
    <t>OCT - (1-15)</t>
  </si>
  <si>
    <t>OCT - (16-30)</t>
  </si>
  <si>
    <t>NOV - (1-15)</t>
  </si>
  <si>
    <t>NOV - (16-30)</t>
  </si>
  <si>
    <t>DIC - (1-15)</t>
  </si>
  <si>
    <t>DIC - (16-30)</t>
  </si>
  <si>
    <t>PASAPORTES VENDIDOS X AÑO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</si>
  <si>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</si>
  <si>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</si>
  <si>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</si>
  <si>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</si>
  <si>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</si>
  <si>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</si>
  <si>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</si>
  <si>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</si>
  <si>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</si>
  <si>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</si>
  <si>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</si>
  <si>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</si>
  <si>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</si>
  <si>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 2020</t>
  </si>
  <si>
    <t>Año 2021</t>
  </si>
  <si>
    <t>Año 2022</t>
  </si>
  <si>
    <t>Visitas al Parque</t>
  </si>
  <si>
    <t>Presupuestos</t>
  </si>
  <si>
    <t>Proyectado</t>
  </si>
  <si>
    <t>Ejecutado</t>
  </si>
  <si>
    <t>Visitantes</t>
  </si>
  <si>
    <t>Ventas</t>
  </si>
  <si>
    <t>Per-cápita%</t>
  </si>
  <si>
    <t>x Cumplir</t>
  </si>
  <si>
    <t>%</t>
  </si>
  <si>
    <t>$</t>
  </si>
  <si>
    <t>Hora Establecida</t>
  </si>
  <si>
    <t>Visitas Reales</t>
  </si>
  <si>
    <t>Presupuesto Visitas</t>
  </si>
  <si>
    <t>COMPORTAMIENTO INGRESO PROMO BLACK FRIDAY</t>
  </si>
  <si>
    <t>Ventas Reales</t>
  </si>
  <si>
    <t>VALOR PROMO BF</t>
  </si>
  <si>
    <t>PASAPORTES</t>
  </si>
  <si>
    <t>GOLD</t>
  </si>
  <si>
    <t>PREMIUM</t>
  </si>
  <si>
    <t>VIP</t>
  </si>
  <si>
    <t>GENERAL</t>
  </si>
  <si>
    <t>CIUDAD</t>
  </si>
  <si>
    <t>VENTAS</t>
  </si>
  <si>
    <t>BQ</t>
  </si>
  <si>
    <t>BTA</t>
  </si>
  <si>
    <t>MED</t>
  </si>
  <si>
    <t>COL</t>
  </si>
  <si>
    <t>CHI</t>
  </si>
  <si>
    <t>BRA</t>
  </si>
  <si>
    <t>ECU</t>
  </si>
  <si>
    <t>MEX</t>
  </si>
  <si>
    <t>PAÍS</t>
  </si>
  <si>
    <t>PROCESO</t>
  </si>
  <si>
    <t xml:space="preserve">GERENTE </t>
  </si>
  <si>
    <t>ASISTENTE</t>
  </si>
  <si>
    <t xml:space="preserve">Miguel </t>
  </si>
  <si>
    <t>Alejandro</t>
  </si>
  <si>
    <t>Victoria</t>
  </si>
  <si>
    <t>Shirley</t>
  </si>
  <si>
    <t>Alba</t>
  </si>
  <si>
    <t>Emil</t>
  </si>
  <si>
    <t>María</t>
  </si>
  <si>
    <t>Zunilda</t>
  </si>
  <si>
    <t>Rajib</t>
  </si>
  <si>
    <t>Victor</t>
  </si>
  <si>
    <t>Luz</t>
  </si>
  <si>
    <t>Roberto</t>
  </si>
  <si>
    <t>Daniel</t>
  </si>
  <si>
    <t>Martha</t>
  </si>
  <si>
    <t>Sofia</t>
  </si>
  <si>
    <t>Mercedes</t>
  </si>
  <si>
    <t>Fabian</t>
  </si>
  <si>
    <t>Aura</t>
  </si>
  <si>
    <t>Javier</t>
  </si>
  <si>
    <t>Rodolfo</t>
  </si>
  <si>
    <t>Juan</t>
  </si>
  <si>
    <t>Esteban</t>
  </si>
  <si>
    <t>Mauricio</t>
  </si>
  <si>
    <t>Marketing</t>
  </si>
  <si>
    <t>Publicidad</t>
  </si>
  <si>
    <t>Dulcería</t>
  </si>
  <si>
    <t>PASAPORTES PREMIUM</t>
  </si>
  <si>
    <t>Gastos de Publicidad</t>
  </si>
  <si>
    <t>Transporte de personal</t>
  </si>
  <si>
    <t>VENTAS TOTAL PREMIUM</t>
  </si>
  <si>
    <t>VENTAS PREMIUM CON PUBLICIDAD</t>
  </si>
  <si>
    <t>Reembolso transporte</t>
  </si>
  <si>
    <t>Comisión Asesores</t>
  </si>
  <si>
    <t>Equipos de Merchandising</t>
  </si>
  <si>
    <t>Consultoría Operativa</t>
  </si>
  <si>
    <t>VENTAS PREMIUM CON OPERACIÓN</t>
  </si>
  <si>
    <t>VENTAS PREMIUM CON AFILIADOS</t>
  </si>
  <si>
    <t>Afiliados Físicos</t>
  </si>
  <si>
    <t>Afiliados Digital</t>
  </si>
  <si>
    <t>Ventas Propias</t>
  </si>
  <si>
    <t>VENTA NETA</t>
  </si>
  <si>
    <t>Enero</t>
  </si>
  <si>
    <t>Febrero</t>
  </si>
  <si>
    <t>Marzo</t>
  </si>
  <si>
    <t>Abril</t>
  </si>
  <si>
    <t>Mayo</t>
  </si>
  <si>
    <t>Junio</t>
  </si>
  <si>
    <t>Total</t>
  </si>
  <si>
    <t>Proceso de Ventas</t>
  </si>
  <si>
    <t>Alcance</t>
  </si>
  <si>
    <t>Personas Contactadas</t>
  </si>
  <si>
    <t>Clientes Potenciales</t>
  </si>
  <si>
    <t>Análisis de Perfil</t>
  </si>
  <si>
    <t>Información de Precios</t>
  </si>
  <si>
    <t>Negociación</t>
  </si>
  <si>
    <t>Ventas Concretadas</t>
  </si>
  <si>
    <t>Servicio</t>
  </si>
  <si>
    <t>Agilidad</t>
  </si>
  <si>
    <t>Calidad</t>
  </si>
  <si>
    <t>Creatividad</t>
  </si>
  <si>
    <t>Miguel</t>
  </si>
  <si>
    <t>Apertura</t>
  </si>
  <si>
    <t xml:space="preserve">Máximo </t>
  </si>
  <si>
    <t xml:space="preserve">Mínimo </t>
  </si>
  <si>
    <t>Cierre</t>
  </si>
  <si>
    <t>Volumen</t>
  </si>
  <si>
    <t>Comportamiento del Dólar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</si>
</sst>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dd/mm"/>
    <numFmt numFmtId="165" formatCode="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/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 style="medium">
        <color theme="9" tint="-0.499984740745262"/>
      </right>
      <top/>
      <bottom/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 applyAlignment="1">
      <alignment horizontal="center" vertical="center"/>
    </xf>
    <xf numFmtId="42" fontId="2" fillId="3" borderId="0" xfId="1" applyFont="1" applyFill="1"/>
    <xf numFmtId="0" fontId="2" fillId="0" borderId="0" xfId="0" applyFont="1" applyFill="1" applyAlignment="1">
      <alignment horizontal="center" vertical="center"/>
    </xf>
    <xf numFmtId="42" fontId="0" fillId="4" borderId="0" xfId="1" applyFont="1" applyFill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2" fontId="0" fillId="4" borderId="2" xfId="1" applyFont="1" applyFill="1" applyBorder="1"/>
    <xf numFmtId="42" fontId="2" fillId="3" borderId="2" xfId="1" applyFont="1" applyFill="1" applyBorder="1"/>
    <xf numFmtId="0" fontId="2" fillId="2" borderId="3" xfId="0" applyFont="1" applyFill="1" applyBorder="1" applyAlignment="1">
      <alignment horizontal="center" vertical="center"/>
    </xf>
    <xf numFmtId="0" fontId="0" fillId="5" borderId="1" xfId="0" applyFill="1" applyBorder="1"/>
    <xf numFmtId="164" fontId="0" fillId="0" borderId="0" xfId="0" applyNumberFormat="1" applyAlignment="1">
      <alignment horizontal="center" vertical="center"/>
    </xf>
    <xf numFmtId="42" fontId="0" fillId="0" borderId="0" xfId="1" applyFont="1" applyAlignment="1">
      <alignment horizontal="center"/>
    </xf>
    <xf numFmtId="0" fontId="4" fillId="0" borderId="0" xfId="0" applyFont="1"/>
    <xf numFmtId="0" fontId="4" fillId="6" borderId="1" xfId="0" applyFont="1" applyFill="1" applyBorder="1"/>
    <xf numFmtId="0" fontId="4" fillId="0" borderId="0" xfId="0" applyFont="1" applyFill="1" applyBorder="1"/>
    <xf numFmtId="0" fontId="4" fillId="5" borderId="0" xfId="0" applyFont="1" applyFill="1" applyAlignment="1">
      <alignment horizontal="center"/>
    </xf>
    <xf numFmtId="9" fontId="0" fillId="0" borderId="0" xfId="2" applyFont="1"/>
    <xf numFmtId="0" fontId="0" fillId="6" borderId="4" xfId="0" applyFill="1" applyBorder="1"/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0" fontId="0" fillId="4" borderId="2" xfId="1" applyNumberFormat="1" applyFont="1" applyFill="1" applyBorder="1" applyAlignment="1">
      <alignment horizontal="center" vertical="center"/>
    </xf>
    <xf numFmtId="0" fontId="1" fillId="5" borderId="0" xfId="1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" xfId="1" applyNumberFormat="1" applyFont="1" applyFill="1" applyBorder="1" applyAlignment="1">
      <alignment horizontal="center" vertical="center"/>
    </xf>
    <xf numFmtId="165" fontId="1" fillId="3" borderId="0" xfId="1" applyNumberFormat="1" applyFont="1" applyFill="1" applyAlignment="1">
      <alignment horizontal="center" vertical="center"/>
    </xf>
    <xf numFmtId="165" fontId="1" fillId="3" borderId="2" xfId="1" applyNumberFormat="1" applyFont="1" applyFill="1" applyBorder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/>
    <xf numFmtId="165" fontId="4" fillId="0" borderId="0" xfId="0" applyNumberFormat="1" applyFont="1"/>
    <xf numFmtId="20" fontId="4" fillId="6" borderId="0" xfId="0" applyNumberFormat="1" applyFont="1" applyFill="1"/>
    <xf numFmtId="0" fontId="4" fillId="6" borderId="0" xfId="0" applyFont="1" applyFill="1"/>
    <xf numFmtId="165" fontId="4" fillId="6" borderId="0" xfId="0" applyNumberFormat="1" applyFont="1" applyFill="1"/>
    <xf numFmtId="0" fontId="2" fillId="0" borderId="1" xfId="0" applyFont="1" applyBorder="1"/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165" fontId="6" fillId="0" borderId="0" xfId="0" applyNumberFormat="1" applyFont="1"/>
    <xf numFmtId="165" fontId="2" fillId="6" borderId="0" xfId="0" applyNumberFormat="1" applyFont="1" applyFill="1" applyAlignment="1"/>
    <xf numFmtId="165" fontId="2" fillId="6" borderId="0" xfId="0" applyNumberFormat="1" applyFont="1" applyFill="1"/>
    <xf numFmtId="165" fontId="7" fillId="0" borderId="0" xfId="0" applyNumberFormat="1" applyFont="1"/>
    <xf numFmtId="0" fontId="2" fillId="6" borderId="0" xfId="0" applyFont="1" applyFill="1" applyAlignment="1"/>
    <xf numFmtId="0" fontId="0" fillId="0" borderId="0" xfId="0" applyAlignment="1"/>
    <xf numFmtId="0" fontId="0" fillId="0" borderId="4" xfId="0" applyBorder="1"/>
    <xf numFmtId="0" fontId="2" fillId="0" borderId="0" xfId="0" applyFont="1"/>
    <xf numFmtId="165" fontId="2" fillId="0" borderId="0" xfId="0" applyNumberFormat="1" applyFont="1"/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8" fontId="0" fillId="0" borderId="0" xfId="0" applyNumberFormat="1"/>
    <xf numFmtId="18" fontId="2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'Gráfico de Anillos vs Circular'!$B$2</c:f>
              <c:strCache>
                <c:ptCount val="1"/>
                <c:pt idx="0">
                  <c:v>Octubre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A-4595-B546-E1A8595354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6A-4595-B546-E1A8595354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6A-4595-B546-E1A8595354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Anillos vs Circular'!$A$3:$A$5</c:f>
              <c:strCache>
                <c:ptCount val="3"/>
                <c:pt idx="0">
                  <c:v>Pasaporte Gold</c:v>
                </c:pt>
                <c:pt idx="1">
                  <c:v>Pasaporte Premium</c:v>
                </c:pt>
                <c:pt idx="2">
                  <c:v>Pasaporte VIP</c:v>
                </c:pt>
              </c:strCache>
            </c:strRef>
          </c:cat>
          <c:val>
            <c:numRef>
              <c:f>'Gráfico de Anillos vs Circular'!$B$3:$B$5</c:f>
              <c:numCache>
                <c:formatCode>"$"\ #,##0</c:formatCode>
                <c:ptCount val="3"/>
                <c:pt idx="0">
                  <c:v>88329</c:v>
                </c:pt>
                <c:pt idx="1">
                  <c:v>66328</c:v>
                </c:pt>
                <c:pt idx="2">
                  <c:v>57324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3-43EA-B227-58EC117D82D3}"/>
            </c:ext>
          </c:extLst>
        </c:ser>
        <c:ser>
          <c:idx val="1"/>
          <c:order val="1"/>
          <c:tx>
            <c:strRef>
              <c:f>'Gráfico de Anillos vs Circular'!$C$2</c:f>
              <c:strCache>
                <c:ptCount val="1"/>
                <c:pt idx="0">
                  <c:v>Noviembre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6A-4595-B546-E1A8595354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6A-4595-B546-E1A8595354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6A-4595-B546-E1A859535400}"/>
              </c:ext>
            </c:extLst>
          </c:dPt>
          <c:cat>
            <c:strRef>
              <c:f>'Gráfico de Anillos vs Circular'!$A$3:$A$5</c:f>
              <c:strCache>
                <c:ptCount val="3"/>
                <c:pt idx="0">
                  <c:v>Pasaporte Gold</c:v>
                </c:pt>
                <c:pt idx="1">
                  <c:v>Pasaporte Premium</c:v>
                </c:pt>
                <c:pt idx="2">
                  <c:v>Pasaporte VIP</c:v>
                </c:pt>
              </c:strCache>
            </c:strRef>
          </c:cat>
          <c:val>
            <c:numRef>
              <c:f>'Gráfico de Anillos vs Circular'!$C$3:$C$5</c:f>
              <c:numCache>
                <c:formatCode>"$"\ #,##0</c:formatCode>
                <c:ptCount val="3"/>
                <c:pt idx="0">
                  <c:v>74596</c:v>
                </c:pt>
                <c:pt idx="1">
                  <c:v>54123</c:v>
                </c:pt>
                <c:pt idx="2">
                  <c:v>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3-43EA-B227-58EC117D8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'Gráfico de Anillos vs Circular'!$B$2</c:f>
              <c:strCache>
                <c:ptCount val="1"/>
                <c:pt idx="0">
                  <c:v>Octubre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8-4D68-80F4-62C7C21DFF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8-4D68-80F4-62C7C21DFF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48-4D68-80F4-62C7C21DFF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Anillos vs Circular'!$A$3:$A$5</c:f>
              <c:strCache>
                <c:ptCount val="3"/>
                <c:pt idx="0">
                  <c:v>Pasaporte Gold</c:v>
                </c:pt>
                <c:pt idx="1">
                  <c:v>Pasaporte Premium</c:v>
                </c:pt>
                <c:pt idx="2">
                  <c:v>Pasaporte VIP</c:v>
                </c:pt>
              </c:strCache>
            </c:strRef>
          </c:cat>
          <c:val>
            <c:numRef>
              <c:f>'Gráfico de Anillos vs Circular'!$B$3:$B$5</c:f>
              <c:numCache>
                <c:formatCode>"$"\ #,##0</c:formatCode>
                <c:ptCount val="3"/>
                <c:pt idx="0">
                  <c:v>88329</c:v>
                </c:pt>
                <c:pt idx="1">
                  <c:v>66328</c:v>
                </c:pt>
                <c:pt idx="2">
                  <c:v>57324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48-4D68-80F4-62C7C21DFFF8}"/>
            </c:ext>
          </c:extLst>
        </c:ser>
        <c:ser>
          <c:idx val="1"/>
          <c:order val="1"/>
          <c:tx>
            <c:strRef>
              <c:f>'Gráfico de Anillos vs Circular'!$C$2</c:f>
              <c:strCache>
                <c:ptCount val="1"/>
                <c:pt idx="0">
                  <c:v>Noviembre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D48-4D68-80F4-62C7C21DFF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D48-4D68-80F4-62C7C21DFF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48-4D68-80F4-62C7C21DFFF8}"/>
              </c:ext>
            </c:extLst>
          </c:dPt>
          <c:dLbls>
            <c:dLbl>
              <c:idx val="0"/>
              <c:layout>
                <c:manualLayout>
                  <c:x val="3.4682080924855349E-2"/>
                  <c:y val="-8.241352026709768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48-4D68-80F4-62C7C21DFFF8}"/>
                </c:ext>
              </c:extLst>
            </c:dLbl>
            <c:dLbl>
              <c:idx val="1"/>
              <c:layout>
                <c:manualLayout>
                  <c:x val="-3.4682080924855488E-2"/>
                  <c:y val="2.943340009539202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48-4D68-80F4-62C7C21DFFF8}"/>
                </c:ext>
              </c:extLst>
            </c:dLbl>
            <c:dLbl>
              <c:idx val="2"/>
              <c:layout>
                <c:manualLayout>
                  <c:x val="-3.0828516377649325E-2"/>
                  <c:y val="-5.298012017170562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48-4D68-80F4-62C7C21DFF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Anillos vs Circular'!$A$3:$A$5</c:f>
              <c:strCache>
                <c:ptCount val="3"/>
                <c:pt idx="0">
                  <c:v>Pasaporte Gold</c:v>
                </c:pt>
                <c:pt idx="1">
                  <c:v>Pasaporte Premium</c:v>
                </c:pt>
                <c:pt idx="2">
                  <c:v>Pasaporte VIP</c:v>
                </c:pt>
              </c:strCache>
            </c:strRef>
          </c:cat>
          <c:val>
            <c:numRef>
              <c:f>'Gráfico de Anillos vs Circular'!$C$3:$C$5</c:f>
              <c:numCache>
                <c:formatCode>"$"\ #,##0</c:formatCode>
                <c:ptCount val="3"/>
                <c:pt idx="0">
                  <c:v>74596</c:v>
                </c:pt>
                <c:pt idx="1">
                  <c:v>54123</c:v>
                </c:pt>
                <c:pt idx="2">
                  <c:v>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48-4D68-80F4-62C7C21DF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B-48C4-9F2F-D12753923A74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9B-48C4-9F2F-D12753923A74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9B-48C4-9F2F-D12753923A74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9B-48C4-9F2F-D12753923A74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9B-48C4-9F2F-D12753923A74}"/>
              </c:ext>
            </c:extLst>
          </c:dPt>
          <c:dPt>
            <c:idx val="5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9B-48C4-9F2F-D12753923A74}"/>
              </c:ext>
            </c:extLst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9B-48C4-9F2F-D12753923A74}"/>
              </c:ext>
            </c:extLst>
          </c:dPt>
          <c:dPt>
            <c:idx val="7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9B-48C4-9F2F-D12753923A74}"/>
              </c:ext>
            </c:extLst>
          </c:dPt>
          <c:dPt>
            <c:idx val="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9B-48C4-9F2F-D12753923A74}"/>
              </c:ext>
            </c:extLst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79B-48C4-9F2F-D12753923A7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79B-48C4-9F2F-D12753923A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79B-48C4-9F2F-D12753923A74}"/>
              </c:ext>
            </c:extLst>
          </c:dPt>
          <c:dPt>
            <c:idx val="1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79B-48C4-9F2F-D12753923A7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79B-48C4-9F2F-D12753923A74}"/>
              </c:ext>
            </c:extLst>
          </c:dPt>
          <c:dPt>
            <c:idx val="1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79B-48C4-9F2F-D12753923A7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79B-48C4-9F2F-D12753923A74}"/>
              </c:ext>
            </c:extLst>
          </c:dPt>
          <c:dPt>
            <c:idx val="16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79B-48C4-9F2F-D12753923A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79B-48C4-9F2F-D12753923A74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79B-48C4-9F2F-D12753923A74}"/>
              </c:ext>
            </c:extLst>
          </c:dPt>
          <c:dPt>
            <c:idx val="19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79B-48C4-9F2F-D12753923A74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62D-4320-BC79-2A6FC68F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doughnutChart>
        <c:varyColors val="1"/>
        <c:ser>
          <c:idx val="1"/>
          <c:order val="1"/>
          <c:tx>
            <c:strRef>
              <c:f>'Gráfico Anillo Proyecto'!$A$3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2D-4320-BC79-2A6FC68F4E3C}"/>
              </c:ext>
            </c:extLst>
          </c:dPt>
          <c:dPt>
            <c:idx val="1"/>
            <c:bubble3D val="0"/>
            <c:spPr>
              <a:solidFill>
                <a:schemeClr val="bg1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D-4320-BC79-2A6FC68F4E3C}"/>
              </c:ext>
            </c:extLst>
          </c:dPt>
          <c:val>
            <c:numRef>
              <c:f>'Gráfico Anillo Proyecto'!$B$3:$C$3</c:f>
              <c:numCache>
                <c:formatCode>0%</c:formatCode>
                <c:ptCount val="2"/>
                <c:pt idx="0">
                  <c:v>0.7016174317210101</c:v>
                </c:pt>
                <c:pt idx="1">
                  <c:v>0.2983825682789899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D-4320-BC79-2A6FC68F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EF-4F9F-9BDE-F1D97823056D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EF-4F9F-9BDE-F1D97823056D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EF-4F9F-9BDE-F1D97823056D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EF-4F9F-9BDE-F1D97823056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EF-4F9F-9BDE-F1D97823056D}"/>
              </c:ext>
            </c:extLst>
          </c:dPt>
          <c:dPt>
            <c:idx val="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EF-4F9F-9BDE-F1D97823056D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EF-4F9F-9BDE-F1D97823056D}"/>
              </c:ext>
            </c:extLst>
          </c:dPt>
          <c:dPt>
            <c:idx val="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EF-4F9F-9BDE-F1D97823056D}"/>
              </c:ext>
            </c:extLst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EF-4F9F-9BDE-F1D97823056D}"/>
              </c:ext>
            </c:extLst>
          </c:dPt>
          <c:dPt>
            <c:idx val="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EF-4F9F-9BDE-F1D9782305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EF-4F9F-9BDE-F1D97823056D}"/>
              </c:ext>
            </c:extLst>
          </c:dPt>
          <c:dPt>
            <c:idx val="1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2EF-4F9F-9BDE-F1D97823056D}"/>
              </c:ext>
            </c:extLst>
          </c:dPt>
          <c:dPt>
            <c:idx val="1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2EF-4F9F-9BDE-F1D97823056D}"/>
              </c:ext>
            </c:extLst>
          </c:dPt>
          <c:dPt>
            <c:idx val="1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2EF-4F9F-9BDE-F1D97823056D}"/>
              </c:ext>
            </c:extLst>
          </c:dPt>
          <c:dPt>
            <c:idx val="1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EF-4F9F-9BDE-F1D97823056D}"/>
              </c:ext>
            </c:extLst>
          </c:dPt>
          <c:dPt>
            <c:idx val="1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2EF-4F9F-9BDE-F1D97823056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2EF-4F9F-9BDE-F1D97823056D}"/>
              </c:ext>
            </c:extLst>
          </c:dPt>
          <c:dPt>
            <c:idx val="1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2EF-4F9F-9BDE-F1D97823056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2EF-4F9F-9BDE-F1D97823056D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2EF-4F9F-9BDE-F1D97823056D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72EF-4F9F-9BDE-F1D97823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doughnutChart>
        <c:varyColors val="1"/>
        <c:ser>
          <c:idx val="1"/>
          <c:order val="1"/>
          <c:tx>
            <c:strRef>
              <c:f>'Gráfico Anillo Proyecto'!$A$4</c:f>
              <c:strCache>
                <c:ptCount val="1"/>
                <c:pt idx="0">
                  <c:v>Visitantes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2EF-4F9F-9BDE-F1D97823056D}"/>
              </c:ext>
            </c:extLst>
          </c:dPt>
          <c:dPt>
            <c:idx val="1"/>
            <c:bubble3D val="0"/>
            <c:spPr>
              <a:solidFill>
                <a:schemeClr val="bg1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2EF-4F9F-9BDE-F1D97823056D}"/>
              </c:ext>
            </c:extLst>
          </c:dPt>
          <c:val>
            <c:numRef>
              <c:f>'Gráfico Anillo Proyecto'!$B$4:$C$4</c:f>
              <c:numCache>
                <c:formatCode>0%</c:formatCode>
                <c:ptCount val="2"/>
                <c:pt idx="0">
                  <c:v>0.88316054917343789</c:v>
                </c:pt>
                <c:pt idx="1">
                  <c:v>0.11683945082656211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2EF-4F9F-9BDE-F1D97823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57-4CE2-82C5-6467B3CBC608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57-4CE2-82C5-6467B3CBC608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57-4CE2-82C5-6467B3CBC608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57-4CE2-82C5-6467B3CBC608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57-4CE2-82C5-6467B3CBC608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57-4CE2-82C5-6467B3CBC608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57-4CE2-82C5-6467B3CBC6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57-4CE2-82C5-6467B3CBC608}"/>
              </c:ext>
            </c:extLst>
          </c:dPt>
          <c:dPt>
            <c:idx val="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57-4CE2-82C5-6467B3CBC608}"/>
              </c:ext>
            </c:extLst>
          </c:dPt>
          <c:dPt>
            <c:idx val="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57-4CE2-82C5-6467B3CBC608}"/>
              </c:ext>
            </c:extLst>
          </c:dPt>
          <c:dPt>
            <c:idx val="1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057-4CE2-82C5-6467B3CBC60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057-4CE2-82C5-6467B3CBC608}"/>
              </c:ext>
            </c:extLst>
          </c:dPt>
          <c:dPt>
            <c:idx val="1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057-4CE2-82C5-6467B3CBC60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057-4CE2-82C5-6467B3CBC60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057-4CE2-82C5-6467B3CBC60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057-4CE2-82C5-6467B3CBC60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057-4CE2-82C5-6467B3CBC608}"/>
              </c:ext>
            </c:extLst>
          </c:dPt>
          <c:dPt>
            <c:idx val="1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057-4CE2-82C5-6467B3CBC608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057-4CE2-82C5-6467B3CBC60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057-4CE2-82C5-6467B3CBC608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F057-4CE2-82C5-6467B3CB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doughnutChart>
        <c:varyColors val="1"/>
        <c:ser>
          <c:idx val="1"/>
          <c:order val="1"/>
          <c:tx>
            <c:strRef>
              <c:f>'Gráfico Anillo Proyecto'!$A$5</c:f>
              <c:strCache>
                <c:ptCount val="1"/>
                <c:pt idx="0">
                  <c:v>Per-cápita%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057-4CE2-82C5-6467B3CBC608}"/>
              </c:ext>
            </c:extLst>
          </c:dPt>
          <c:dPt>
            <c:idx val="1"/>
            <c:bubble3D val="0"/>
            <c:spPr>
              <a:solidFill>
                <a:schemeClr val="bg1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057-4CE2-82C5-6467B3CBC608}"/>
              </c:ext>
            </c:extLst>
          </c:dPt>
          <c:val>
            <c:numRef>
              <c:f>'Gráfico Anillo Proyecto'!$B$5:$C$5</c:f>
              <c:numCache>
                <c:formatCode>0%</c:formatCode>
                <c:ptCount val="2"/>
                <c:pt idx="0">
                  <c:v>0.79443928103181638</c:v>
                </c:pt>
                <c:pt idx="1">
                  <c:v>0.20556071896818362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057-4CE2-82C5-6467B3CB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0</xdr:row>
      <xdr:rowOff>14287</xdr:rowOff>
    </xdr:from>
    <xdr:to>
      <xdr:col>9</xdr:col>
      <xdr:colOff>266701</xdr:colOff>
      <xdr:row>11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11</xdr:row>
      <xdr:rowOff>76200</xdr:rowOff>
    </xdr:from>
    <xdr:to>
      <xdr:col>9</xdr:col>
      <xdr:colOff>266700</xdr:colOff>
      <xdr:row>22</xdr:row>
      <xdr:rowOff>138113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80962</xdr:rowOff>
    </xdr:from>
    <xdr:to>
      <xdr:col>2</xdr:col>
      <xdr:colOff>645525</xdr:colOff>
      <xdr:row>16</xdr:row>
      <xdr:rowOff>145462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628650</xdr:colOff>
      <xdr:row>5</xdr:row>
      <xdr:rowOff>66675</xdr:rowOff>
    </xdr:from>
    <xdr:to>
      <xdr:col>6</xdr:col>
      <xdr:colOff>502650</xdr:colOff>
      <xdr:row>16</xdr:row>
      <xdr:rowOff>131175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5</xdr:row>
      <xdr:rowOff>76200</xdr:rowOff>
    </xdr:from>
    <xdr:to>
      <xdr:col>10</xdr:col>
      <xdr:colOff>112125</xdr:colOff>
      <xdr:row>16</xdr:row>
      <xdr:rowOff>140700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9</xdr:row>
      <xdr:rowOff>85725</xdr:rowOff>
    </xdr:from>
    <xdr:to>
      <xdr:col>2</xdr:col>
      <xdr:colOff>38100</xdr:colOff>
      <xdr:row>12</xdr:row>
      <xdr:rowOff>47625</xdr:rowOff>
    </xdr:to>
    <xdr:sp macro="" textlink="$B$3">
      <xdr:nvSpPr>
        <xdr:cNvPr id="8" name="CuadroText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762000" y="1809750"/>
          <a:ext cx="90487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59688B9-767F-4A0F-9182-198FEDE0FE37}" type="TxLink">
            <a:rPr lang="en-US" sz="3200" b="0" i="0" u="none" strike="noStrike">
              <a:solidFill>
                <a:schemeClr val="accent6">
                  <a:lumMod val="75000"/>
                </a:schemeClr>
              </a:solidFill>
              <a:latin typeface="Calibri"/>
              <a:cs typeface="Calibri"/>
            </a:rPr>
            <a:pPr/>
            <a:t>70%</a:t>
          </a:fld>
          <a:endParaRPr lang="es-CO" sz="3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133350</xdr:colOff>
      <xdr:row>9</xdr:row>
      <xdr:rowOff>47625</xdr:rowOff>
    </xdr:from>
    <xdr:to>
      <xdr:col>9</xdr:col>
      <xdr:colOff>276225</xdr:colOff>
      <xdr:row>12</xdr:row>
      <xdr:rowOff>9525</xdr:rowOff>
    </xdr:to>
    <xdr:sp macro="" textlink="$B$5">
      <xdr:nvSpPr>
        <xdr:cNvPr id="9" name="CuadroText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6334125" y="1771650"/>
          <a:ext cx="90487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65749E4-22EA-48E9-9DBA-3448F69BB56F}" type="TxLink">
            <a:rPr lang="en-US" sz="3200" b="0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79%</a:t>
          </a:fld>
          <a:endParaRPr lang="es-CO" sz="3200" b="0" i="0" u="none" strike="noStrike">
            <a:solidFill>
              <a:schemeClr val="accent2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542925</xdr:colOff>
      <xdr:row>9</xdr:row>
      <xdr:rowOff>66675</xdr:rowOff>
    </xdr:from>
    <xdr:to>
      <xdr:col>5</xdr:col>
      <xdr:colOff>685800</xdr:colOff>
      <xdr:row>12</xdr:row>
      <xdr:rowOff>28575</xdr:rowOff>
    </xdr:to>
    <xdr:sp macro="" textlink="$B$4">
      <xdr:nvSpPr>
        <xdr:cNvPr id="10" name="CuadroText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3695700" y="1790700"/>
          <a:ext cx="90487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1387F45-0F46-43E0-8A8E-333BF3591081}" type="TxLink">
            <a:rPr lang="en-US" sz="32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88%</a:t>
          </a:fld>
          <a:endParaRPr lang="es-CO" sz="3200" b="0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561975</xdr:colOff>
      <xdr:row>15</xdr:row>
      <xdr:rowOff>85725</xdr:rowOff>
    </xdr:from>
    <xdr:to>
      <xdr:col>2</xdr:col>
      <xdr:colOff>428625</xdr:colOff>
      <xdr:row>18</xdr:row>
      <xdr:rowOff>47625</xdr:rowOff>
    </xdr:to>
    <xdr:sp macro="" textlink="$B$3">
      <xdr:nvSpPr>
        <xdr:cNvPr id="11" name="CuadroText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561975" y="2952750"/>
          <a:ext cx="14954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3200">
              <a:solidFill>
                <a:schemeClr val="accent6">
                  <a:lumMod val="75000"/>
                </a:schemeClr>
              </a:solidFill>
            </a:rPr>
            <a:t>Ventas</a:t>
          </a:r>
        </a:p>
      </xdr:txBody>
    </xdr:sp>
    <xdr:clientData/>
  </xdr:twoCellAnchor>
  <xdr:twoCellAnchor>
    <xdr:from>
      <xdr:col>4</xdr:col>
      <xdr:colOff>95250</xdr:colOff>
      <xdr:row>15</xdr:row>
      <xdr:rowOff>85725</xdr:rowOff>
    </xdr:from>
    <xdr:to>
      <xdr:col>6</xdr:col>
      <xdr:colOff>447675</xdr:colOff>
      <xdr:row>18</xdr:row>
      <xdr:rowOff>47625</xdr:rowOff>
    </xdr:to>
    <xdr:sp macro="" textlink="$B$4">
      <xdr:nvSpPr>
        <xdr:cNvPr id="12" name="CuadroTex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3248025" y="2952750"/>
          <a:ext cx="18764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O" sz="32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Visitantes</a:t>
          </a:r>
        </a:p>
      </xdr:txBody>
    </xdr:sp>
    <xdr:clientData/>
  </xdr:twoCellAnchor>
  <xdr:twoCellAnchor>
    <xdr:from>
      <xdr:col>7</xdr:col>
      <xdr:colOff>428625</xdr:colOff>
      <xdr:row>15</xdr:row>
      <xdr:rowOff>85725</xdr:rowOff>
    </xdr:from>
    <xdr:to>
      <xdr:col>10</xdr:col>
      <xdr:colOff>523875</xdr:colOff>
      <xdr:row>18</xdr:row>
      <xdr:rowOff>47625</xdr:rowOff>
    </xdr:to>
    <xdr:sp macro="" textlink="$B$5">
      <xdr:nvSpPr>
        <xdr:cNvPr id="13" name="CuadroText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5867400" y="2952750"/>
          <a:ext cx="238125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O" sz="3200" b="0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+mn-ea"/>
              <a:cs typeface="Calibri"/>
            </a:rPr>
            <a:t>Per-cápita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&#225;fico%20MAPA%203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 MAPA 3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5754-EEB3-4C7E-AF16-BA8F62A14ADB}">
  <dimension ref="B2:J8"/>
  <sheetViews>
    <sheetView showGridLines="0" workbookViewId="0">
      <selection activeCell="B3" sqref="B3:B7"/>
    </sheetView>
  </sheetViews>
  <sheetFormatPr baseColWidth="10" defaultRowHeight="15" x14ac:dyDescent="0.25"/>
  <cols>
    <col min="2" max="2" width="19.140625" customWidth="1"/>
    <col min="3" max="9" width="13.7109375" customWidth="1"/>
  </cols>
  <sheetData>
    <row r="2" spans="2:10" ht="19.5" customHeight="1" thickBot="1" x14ac:dyDescent="0.3">
      <c r="C2" s="65" t="s">
        <v>12</v>
      </c>
      <c r="D2" s="65"/>
      <c r="E2" s="65"/>
      <c r="F2" s="65"/>
      <c r="G2" s="65"/>
      <c r="H2" s="65"/>
      <c r="I2" s="65"/>
    </row>
    <row r="3" spans="2:10" x14ac:dyDescent="0.25">
      <c r="B3" s="5" t="s">
        <v>0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9" t="s">
        <v>11</v>
      </c>
      <c r="J3" s="3" t="s">
        <v>13</v>
      </c>
    </row>
    <row r="4" spans="2:10" x14ac:dyDescent="0.25">
      <c r="B4" s="6" t="s">
        <v>1</v>
      </c>
      <c r="C4" s="4">
        <v>62596</v>
      </c>
      <c r="D4" s="4">
        <v>75263</v>
      </c>
      <c r="E4" s="4">
        <v>55423</v>
      </c>
      <c r="F4" s="4">
        <v>51298</v>
      </c>
      <c r="G4" s="4">
        <v>88329</v>
      </c>
      <c r="H4" s="4">
        <v>74596</v>
      </c>
      <c r="I4" s="7">
        <v>101236</v>
      </c>
      <c r="J4" s="2">
        <f>SUBTOTAL(9,C4:I4)</f>
        <v>508741</v>
      </c>
    </row>
    <row r="5" spans="2:10" x14ac:dyDescent="0.25">
      <c r="B5" s="6" t="s">
        <v>2</v>
      </c>
      <c r="C5" s="4">
        <v>33658</v>
      </c>
      <c r="D5" s="4">
        <v>45126</v>
      </c>
      <c r="E5" s="4">
        <v>22369</v>
      </c>
      <c r="F5" s="4">
        <v>21485</v>
      </c>
      <c r="G5" s="4">
        <v>66328</v>
      </c>
      <c r="H5" s="4">
        <v>54123</v>
      </c>
      <c r="I5" s="7">
        <v>66987</v>
      </c>
      <c r="J5" s="2">
        <f t="shared" ref="J5:J7" si="0">SUBTOTAL(9,C5:I5)</f>
        <v>310076</v>
      </c>
    </row>
    <row r="6" spans="2:10" x14ac:dyDescent="0.25">
      <c r="B6" s="6" t="s">
        <v>3</v>
      </c>
      <c r="C6" s="4">
        <v>44693</v>
      </c>
      <c r="D6" s="4">
        <v>45178</v>
      </c>
      <c r="E6" s="4">
        <v>33748</v>
      </c>
      <c r="F6" s="4">
        <v>22693</v>
      </c>
      <c r="G6" s="4">
        <v>57324</v>
      </c>
      <c r="H6" s="4">
        <v>50001</v>
      </c>
      <c r="I6" s="7">
        <v>77358</v>
      </c>
      <c r="J6" s="2">
        <f t="shared" si="0"/>
        <v>330995</v>
      </c>
    </row>
    <row r="7" spans="2:10" x14ac:dyDescent="0.25">
      <c r="B7" s="6" t="s">
        <v>4</v>
      </c>
      <c r="C7" s="4">
        <v>54369</v>
      </c>
      <c r="D7" s="4">
        <v>52987</v>
      </c>
      <c r="E7" s="4">
        <v>44398</v>
      </c>
      <c r="F7" s="4">
        <v>30158</v>
      </c>
      <c r="G7" s="4">
        <v>50487</v>
      </c>
      <c r="H7" s="4">
        <v>63147</v>
      </c>
      <c r="I7" s="7">
        <v>70369</v>
      </c>
      <c r="J7" s="2">
        <f t="shared" si="0"/>
        <v>365915</v>
      </c>
    </row>
    <row r="8" spans="2:10" x14ac:dyDescent="0.25">
      <c r="B8" s="5" t="s">
        <v>13</v>
      </c>
      <c r="C8" s="2">
        <f>SUBTOTAL(9,C4:C7)</f>
        <v>195316</v>
      </c>
      <c r="D8" s="2">
        <f t="shared" ref="D8:I8" si="1">SUBTOTAL(9,D4:D7)</f>
        <v>218554</v>
      </c>
      <c r="E8" s="2">
        <f t="shared" si="1"/>
        <v>155938</v>
      </c>
      <c r="F8" s="2">
        <f t="shared" si="1"/>
        <v>125634</v>
      </c>
      <c r="G8" s="2">
        <f t="shared" si="1"/>
        <v>262468</v>
      </c>
      <c r="H8" s="2">
        <f t="shared" si="1"/>
        <v>241867</v>
      </c>
      <c r="I8" s="8">
        <f t="shared" si="1"/>
        <v>315950</v>
      </c>
    </row>
  </sheetData>
  <mergeCells count="1">
    <mergeCell ref="C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C1B4-440A-42BB-A199-9DA9A8D48FCE}">
  <dimension ref="A1:E13"/>
  <sheetViews>
    <sheetView zoomScaleNormal="100" workbookViewId="0"/>
  </sheetViews>
  <sheetFormatPr baseColWidth="10" defaultRowHeight="15" x14ac:dyDescent="0.25"/>
  <cols>
    <col min="1" max="1" width="12.5703125" bestFit="1" customWidth="1"/>
    <col min="2" max="2" width="12.7109375" customWidth="1"/>
    <col min="3" max="3" width="11.140625" customWidth="1"/>
  </cols>
  <sheetData>
    <row r="1" spans="1:5" ht="15.75" thickBot="1" x14ac:dyDescent="0.3">
      <c r="A1" s="47" t="s">
        <v>96</v>
      </c>
      <c r="B1" s="47" t="s">
        <v>107</v>
      </c>
      <c r="C1" s="47" t="s">
        <v>108</v>
      </c>
      <c r="D1" s="47" t="s">
        <v>109</v>
      </c>
      <c r="E1" s="47" t="s">
        <v>97</v>
      </c>
    </row>
    <row r="2" spans="1:5" x14ac:dyDescent="0.25">
      <c r="A2" s="21" t="s">
        <v>98</v>
      </c>
      <c r="B2" s="21" t="s">
        <v>133</v>
      </c>
      <c r="C2" s="28" t="s">
        <v>110</v>
      </c>
      <c r="D2" s="21" t="s">
        <v>121</v>
      </c>
      <c r="E2" s="46">
        <v>1012326</v>
      </c>
    </row>
    <row r="3" spans="1:5" x14ac:dyDescent="0.25">
      <c r="A3" s="21" t="s">
        <v>98</v>
      </c>
      <c r="B3" s="21" t="s">
        <v>80</v>
      </c>
      <c r="C3" s="28" t="s">
        <v>111</v>
      </c>
      <c r="D3" s="21" t="s">
        <v>122</v>
      </c>
      <c r="E3" s="46">
        <v>985641</v>
      </c>
    </row>
    <row r="4" spans="1:5" x14ac:dyDescent="0.25">
      <c r="A4" s="21" t="s">
        <v>98</v>
      </c>
      <c r="B4" s="21" t="s">
        <v>134</v>
      </c>
      <c r="C4" s="28" t="s">
        <v>112</v>
      </c>
      <c r="D4" s="21" t="s">
        <v>123</v>
      </c>
      <c r="E4" s="46">
        <v>585234</v>
      </c>
    </row>
    <row r="5" spans="1:5" x14ac:dyDescent="0.25">
      <c r="A5" s="21" t="s">
        <v>98</v>
      </c>
      <c r="B5" s="21" t="s">
        <v>135</v>
      </c>
      <c r="C5" s="28" t="s">
        <v>113</v>
      </c>
      <c r="D5" s="21" t="s">
        <v>124</v>
      </c>
      <c r="E5" s="46">
        <v>325123</v>
      </c>
    </row>
    <row r="6" spans="1:5" x14ac:dyDescent="0.25">
      <c r="A6" s="21" t="s">
        <v>100</v>
      </c>
      <c r="B6" s="21" t="s">
        <v>133</v>
      </c>
      <c r="C6" s="28" t="s">
        <v>114</v>
      </c>
      <c r="D6" s="21" t="s">
        <v>125</v>
      </c>
      <c r="E6" s="46">
        <v>384525</v>
      </c>
    </row>
    <row r="7" spans="1:5" x14ac:dyDescent="0.25">
      <c r="A7" s="21" t="s">
        <v>100</v>
      </c>
      <c r="B7" s="21" t="s">
        <v>80</v>
      </c>
      <c r="C7" s="28" t="s">
        <v>115</v>
      </c>
      <c r="D7" s="21" t="s">
        <v>126</v>
      </c>
      <c r="E7" s="46">
        <v>525632</v>
      </c>
    </row>
    <row r="8" spans="1:5" x14ac:dyDescent="0.25">
      <c r="A8" s="21" t="s">
        <v>100</v>
      </c>
      <c r="B8" s="21" t="s">
        <v>134</v>
      </c>
      <c r="C8" s="28" t="s">
        <v>116</v>
      </c>
      <c r="D8" s="21" t="s">
        <v>127</v>
      </c>
      <c r="E8" s="46">
        <v>614526</v>
      </c>
    </row>
    <row r="9" spans="1:5" x14ac:dyDescent="0.25">
      <c r="A9" s="21" t="s">
        <v>100</v>
      </c>
      <c r="B9" s="21" t="s">
        <v>135</v>
      </c>
      <c r="C9" s="28" t="s">
        <v>117</v>
      </c>
      <c r="D9" s="21" t="s">
        <v>128</v>
      </c>
      <c r="E9" s="46">
        <v>396547</v>
      </c>
    </row>
    <row r="10" spans="1:5" x14ac:dyDescent="0.25">
      <c r="A10" s="21" t="s">
        <v>99</v>
      </c>
      <c r="B10" s="21" t="s">
        <v>133</v>
      </c>
      <c r="C10" s="28" t="s">
        <v>118</v>
      </c>
      <c r="D10" s="21" t="s">
        <v>129</v>
      </c>
      <c r="E10" s="46">
        <v>310259</v>
      </c>
    </row>
    <row r="11" spans="1:5" x14ac:dyDescent="0.25">
      <c r="A11" s="21" t="s">
        <v>99</v>
      </c>
      <c r="B11" s="21" t="s">
        <v>80</v>
      </c>
      <c r="C11" s="28" t="s">
        <v>119</v>
      </c>
      <c r="D11" s="21" t="s">
        <v>130</v>
      </c>
      <c r="E11" s="46">
        <v>515000</v>
      </c>
    </row>
    <row r="12" spans="1:5" x14ac:dyDescent="0.25">
      <c r="A12" s="21" t="s">
        <v>99</v>
      </c>
      <c r="B12" s="21" t="s">
        <v>134</v>
      </c>
      <c r="C12" s="28" t="s">
        <v>114</v>
      </c>
      <c r="D12" s="21" t="s">
        <v>131</v>
      </c>
      <c r="E12" s="46">
        <v>547896</v>
      </c>
    </row>
    <row r="13" spans="1:5" x14ac:dyDescent="0.25">
      <c r="A13" s="21" t="s">
        <v>99</v>
      </c>
      <c r="B13" s="21" t="s">
        <v>135</v>
      </c>
      <c r="C13" s="28" t="s">
        <v>120</v>
      </c>
      <c r="D13" s="21" t="s">
        <v>132</v>
      </c>
      <c r="E13" s="46">
        <v>294852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41CC-3F47-494A-9EB9-C90169A0D9A4}">
  <dimension ref="A1:B17"/>
  <sheetViews>
    <sheetView workbookViewId="0">
      <selection sqref="A1:B1"/>
    </sheetView>
  </sheetViews>
  <sheetFormatPr baseColWidth="10" defaultRowHeight="15" x14ac:dyDescent="0.25"/>
  <cols>
    <col min="1" max="1" width="33.5703125" bestFit="1" customWidth="1"/>
  </cols>
  <sheetData>
    <row r="1" spans="1:2" ht="18" thickBot="1" x14ac:dyDescent="0.35">
      <c r="A1" s="72" t="s">
        <v>136</v>
      </c>
      <c r="B1" s="72"/>
    </row>
    <row r="3" spans="1:2" x14ac:dyDescent="0.25">
      <c r="A3" s="52" t="s">
        <v>139</v>
      </c>
      <c r="B3" s="49">
        <v>125000</v>
      </c>
    </row>
    <row r="4" spans="1:2" x14ac:dyDescent="0.25">
      <c r="A4" s="53" t="s">
        <v>137</v>
      </c>
      <c r="B4" s="48">
        <v>-35000</v>
      </c>
    </row>
    <row r="5" spans="1:2" x14ac:dyDescent="0.25">
      <c r="A5" s="53" t="s">
        <v>138</v>
      </c>
      <c r="B5" s="48">
        <v>-8412</v>
      </c>
    </row>
    <row r="6" spans="1:2" x14ac:dyDescent="0.25">
      <c r="A6" s="53" t="s">
        <v>141</v>
      </c>
      <c r="B6" s="46">
        <v>1541</v>
      </c>
    </row>
    <row r="7" spans="1:2" x14ac:dyDescent="0.25">
      <c r="A7" s="52" t="s">
        <v>140</v>
      </c>
      <c r="B7" s="50">
        <f>B3+B4+B5+B6</f>
        <v>83129</v>
      </c>
    </row>
    <row r="8" spans="1:2" x14ac:dyDescent="0.25">
      <c r="A8" s="53" t="s">
        <v>142</v>
      </c>
      <c r="B8" s="48">
        <v>-10256</v>
      </c>
    </row>
    <row r="9" spans="1:2" x14ac:dyDescent="0.25">
      <c r="A9" s="53" t="s">
        <v>143</v>
      </c>
      <c r="B9" s="48">
        <v>-6589</v>
      </c>
    </row>
    <row r="10" spans="1:2" x14ac:dyDescent="0.25">
      <c r="A10" s="53" t="s">
        <v>144</v>
      </c>
      <c r="B10" s="48">
        <v>-2100</v>
      </c>
    </row>
    <row r="11" spans="1:2" x14ac:dyDescent="0.25">
      <c r="A11" s="52" t="s">
        <v>145</v>
      </c>
      <c r="B11" s="50">
        <f>B7+B8+B9+B10</f>
        <v>64184</v>
      </c>
    </row>
    <row r="12" spans="1:2" x14ac:dyDescent="0.25">
      <c r="A12" s="53" t="s">
        <v>147</v>
      </c>
      <c r="B12" s="48">
        <v>-10239</v>
      </c>
    </row>
    <row r="13" spans="1:2" x14ac:dyDescent="0.25">
      <c r="A13" s="53" t="s">
        <v>148</v>
      </c>
      <c r="B13" s="48">
        <v>-12485</v>
      </c>
    </row>
    <row r="14" spans="1:2" x14ac:dyDescent="0.25">
      <c r="A14" s="53" t="s">
        <v>149</v>
      </c>
      <c r="B14" s="51">
        <v>23351</v>
      </c>
    </row>
    <row r="15" spans="1:2" x14ac:dyDescent="0.25">
      <c r="A15" s="52" t="s">
        <v>146</v>
      </c>
      <c r="B15" s="50">
        <f>B11++B12+B13+B14</f>
        <v>64811</v>
      </c>
    </row>
    <row r="17" spans="1:2" x14ac:dyDescent="0.25">
      <c r="A17" s="52" t="s">
        <v>150</v>
      </c>
      <c r="B17" s="50">
        <f>B15</f>
        <v>64811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41CE-EA29-4C96-8D48-CA63C4767DFE}">
  <dimension ref="A1:B15"/>
  <sheetViews>
    <sheetView workbookViewId="0">
      <selection sqref="A1:B1"/>
    </sheetView>
  </sheetViews>
  <sheetFormatPr baseColWidth="10" defaultRowHeight="15" x14ac:dyDescent="0.25"/>
  <cols>
    <col min="1" max="1" width="16" customWidth="1"/>
  </cols>
  <sheetData>
    <row r="1" spans="1:2" ht="18" thickBot="1" x14ac:dyDescent="0.35">
      <c r="A1" s="72" t="s">
        <v>136</v>
      </c>
      <c r="B1" s="72"/>
    </row>
    <row r="2" spans="1:2" ht="15.75" thickBot="1" x14ac:dyDescent="0.3">
      <c r="A2" s="54" t="s">
        <v>59</v>
      </c>
      <c r="B2" s="54" t="s">
        <v>80</v>
      </c>
    </row>
    <row r="3" spans="1:2" x14ac:dyDescent="0.25">
      <c r="A3" t="s">
        <v>151</v>
      </c>
      <c r="B3" s="46">
        <v>125123</v>
      </c>
    </row>
    <row r="4" spans="1:2" x14ac:dyDescent="0.25">
      <c r="A4" t="s">
        <v>152</v>
      </c>
      <c r="B4" s="46">
        <v>111254</v>
      </c>
    </row>
    <row r="5" spans="1:2" x14ac:dyDescent="0.25">
      <c r="A5" t="s">
        <v>153</v>
      </c>
      <c r="B5" s="46">
        <v>148962</v>
      </c>
    </row>
    <row r="6" spans="1:2" x14ac:dyDescent="0.25">
      <c r="A6" t="s">
        <v>154</v>
      </c>
      <c r="B6" s="46">
        <v>154263</v>
      </c>
    </row>
    <row r="7" spans="1:2" x14ac:dyDescent="0.25">
      <c r="A7" t="s">
        <v>155</v>
      </c>
      <c r="B7" s="46">
        <v>102147</v>
      </c>
    </row>
    <row r="8" spans="1:2" x14ac:dyDescent="0.25">
      <c r="A8" t="s">
        <v>156</v>
      </c>
      <c r="B8" s="46">
        <v>119632</v>
      </c>
    </row>
    <row r="9" spans="1:2" x14ac:dyDescent="0.25">
      <c r="A9" t="s">
        <v>6</v>
      </c>
      <c r="B9" s="46">
        <v>152369</v>
      </c>
    </row>
    <row r="10" spans="1:2" x14ac:dyDescent="0.25">
      <c r="A10" t="s">
        <v>7</v>
      </c>
      <c r="B10" s="46">
        <v>98541</v>
      </c>
    </row>
    <row r="11" spans="1:2" x14ac:dyDescent="0.25">
      <c r="A11" t="s">
        <v>8</v>
      </c>
      <c r="B11" s="46">
        <v>99652</v>
      </c>
    </row>
    <row r="12" spans="1:2" x14ac:dyDescent="0.25">
      <c r="A12" t="s">
        <v>9</v>
      </c>
      <c r="B12" s="46">
        <v>174852</v>
      </c>
    </row>
    <row r="13" spans="1:2" x14ac:dyDescent="0.25">
      <c r="A13" t="s">
        <v>10</v>
      </c>
      <c r="B13" s="46">
        <v>134125</v>
      </c>
    </row>
    <row r="14" spans="1:2" x14ac:dyDescent="0.25">
      <c r="A14" t="s">
        <v>11</v>
      </c>
      <c r="B14" s="46">
        <v>201512</v>
      </c>
    </row>
    <row r="15" spans="1:2" x14ac:dyDescent="0.25">
      <c r="A15" s="55" t="s">
        <v>157</v>
      </c>
      <c r="B15" s="56">
        <f>SUM(B3:B14)</f>
        <v>1622432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D21-BC61-4487-A0EC-43E445ABDD94}">
  <dimension ref="A1:F13"/>
  <sheetViews>
    <sheetView workbookViewId="0">
      <selection sqref="A1:B1"/>
    </sheetView>
  </sheetViews>
  <sheetFormatPr baseColWidth="10" defaultRowHeight="15" x14ac:dyDescent="0.25"/>
  <cols>
    <col min="1" max="1" width="21.5703125" bestFit="1" customWidth="1"/>
  </cols>
  <sheetData>
    <row r="1" spans="1:6" ht="19.5" thickBot="1" x14ac:dyDescent="0.35">
      <c r="A1" s="73" t="s">
        <v>158</v>
      </c>
      <c r="B1" s="73"/>
    </row>
    <row r="3" spans="1:6" x14ac:dyDescent="0.25">
      <c r="A3" t="s">
        <v>159</v>
      </c>
      <c r="B3">
        <v>1000</v>
      </c>
      <c r="C3" s="17">
        <f>B3/$B$3</f>
        <v>1</v>
      </c>
    </row>
    <row r="4" spans="1:6" x14ac:dyDescent="0.25">
      <c r="A4" t="s">
        <v>160</v>
      </c>
      <c r="B4">
        <v>700</v>
      </c>
      <c r="C4" s="17">
        <f t="shared" ref="C4:C9" si="0">B4/$B$3</f>
        <v>0.7</v>
      </c>
    </row>
    <row r="5" spans="1:6" x14ac:dyDescent="0.25">
      <c r="A5" t="s">
        <v>161</v>
      </c>
      <c r="B5">
        <v>500</v>
      </c>
      <c r="C5" s="17">
        <f t="shared" si="0"/>
        <v>0.5</v>
      </c>
    </row>
    <row r="6" spans="1:6" x14ac:dyDescent="0.25">
      <c r="A6" t="s">
        <v>162</v>
      </c>
      <c r="B6">
        <v>400</v>
      </c>
      <c r="C6" s="17">
        <f t="shared" si="0"/>
        <v>0.4</v>
      </c>
    </row>
    <row r="7" spans="1:6" x14ac:dyDescent="0.25">
      <c r="A7" t="s">
        <v>163</v>
      </c>
      <c r="B7">
        <v>300</v>
      </c>
      <c r="C7" s="17">
        <f t="shared" si="0"/>
        <v>0.3</v>
      </c>
    </row>
    <row r="8" spans="1:6" x14ac:dyDescent="0.25">
      <c r="A8" t="s">
        <v>164</v>
      </c>
      <c r="B8">
        <v>200</v>
      </c>
      <c r="C8" s="17">
        <f t="shared" si="0"/>
        <v>0.2</v>
      </c>
    </row>
    <row r="9" spans="1:6" x14ac:dyDescent="0.25">
      <c r="A9" s="57" t="s">
        <v>165</v>
      </c>
      <c r="B9" s="57">
        <v>100</v>
      </c>
      <c r="C9" s="17">
        <f t="shared" si="0"/>
        <v>0.1</v>
      </c>
    </row>
    <row r="10" spans="1:6" x14ac:dyDescent="0.25">
      <c r="A10" s="57"/>
      <c r="B10" s="57"/>
    </row>
    <row r="13" spans="1:6" x14ac:dyDescent="0.25">
      <c r="F13" s="57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1EFD-18A4-4205-B677-DB2BE2CBA994}">
  <dimension ref="A1:F5"/>
  <sheetViews>
    <sheetView workbookViewId="0"/>
  </sheetViews>
  <sheetFormatPr baseColWidth="10" defaultRowHeight="15" x14ac:dyDescent="0.25"/>
  <sheetData>
    <row r="1" spans="1:6" ht="15.75" thickBot="1" x14ac:dyDescent="0.3">
      <c r="A1" s="58" t="s">
        <v>14</v>
      </c>
      <c r="B1" s="59" t="s">
        <v>166</v>
      </c>
      <c r="C1" s="59" t="s">
        <v>167</v>
      </c>
      <c r="D1" s="59" t="s">
        <v>168</v>
      </c>
      <c r="E1" s="59" t="s">
        <v>169</v>
      </c>
      <c r="F1" s="59" t="s">
        <v>80</v>
      </c>
    </row>
    <row r="2" spans="1:6" x14ac:dyDescent="0.25">
      <c r="A2" s="60" t="s">
        <v>170</v>
      </c>
      <c r="B2" s="21">
        <v>6</v>
      </c>
      <c r="C2" s="21">
        <v>9</v>
      </c>
      <c r="D2" s="21">
        <v>9</v>
      </c>
      <c r="E2" s="21">
        <v>10</v>
      </c>
      <c r="F2" s="21">
        <v>8</v>
      </c>
    </row>
    <row r="3" spans="1:6" x14ac:dyDescent="0.25">
      <c r="A3" s="60" t="s">
        <v>113</v>
      </c>
      <c r="B3" s="21">
        <v>5</v>
      </c>
      <c r="C3" s="21">
        <v>6</v>
      </c>
      <c r="D3" s="21">
        <v>7</v>
      </c>
      <c r="E3" s="21">
        <v>7</v>
      </c>
      <c r="F3" s="21">
        <v>10</v>
      </c>
    </row>
    <row r="4" spans="1:6" x14ac:dyDescent="0.25">
      <c r="A4" s="60" t="s">
        <v>112</v>
      </c>
      <c r="B4" s="21">
        <v>10</v>
      </c>
      <c r="C4" s="21">
        <v>10</v>
      </c>
      <c r="D4" s="21">
        <v>10</v>
      </c>
      <c r="E4" s="21">
        <v>9</v>
      </c>
      <c r="F4" s="21">
        <v>10</v>
      </c>
    </row>
    <row r="5" spans="1:6" x14ac:dyDescent="0.25">
      <c r="A5" s="60" t="s">
        <v>117</v>
      </c>
      <c r="B5" s="21">
        <v>8</v>
      </c>
      <c r="C5" s="21">
        <v>8</v>
      </c>
      <c r="D5" s="21">
        <v>9</v>
      </c>
      <c r="E5" s="21">
        <v>9</v>
      </c>
      <c r="F5" s="21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EC16-0D58-4AD7-BFBA-4C2AEAA66606}">
  <dimension ref="A1:F23"/>
  <sheetViews>
    <sheetView tabSelected="1" zoomScaleNormal="100" workbookViewId="0">
      <selection sqref="A1:F1"/>
    </sheetView>
  </sheetViews>
  <sheetFormatPr baseColWidth="10" defaultRowHeight="15" x14ac:dyDescent="0.25"/>
  <sheetData>
    <row r="1" spans="1:6" ht="18.75" x14ac:dyDescent="0.3">
      <c r="A1" s="74" t="s">
        <v>176</v>
      </c>
      <c r="B1" s="74"/>
      <c r="C1" s="74"/>
      <c r="D1" s="74"/>
      <c r="E1" s="74"/>
      <c r="F1" s="74"/>
    </row>
    <row r="2" spans="1:6" ht="15.75" thickBot="1" x14ac:dyDescent="0.3">
      <c r="A2" s="63" t="s">
        <v>59</v>
      </c>
      <c r="B2" s="64" t="s">
        <v>175</v>
      </c>
      <c r="C2" s="64" t="s">
        <v>171</v>
      </c>
      <c r="D2" s="64" t="s">
        <v>172</v>
      </c>
      <c r="E2" s="64" t="s">
        <v>173</v>
      </c>
      <c r="F2" s="64" t="s">
        <v>174</v>
      </c>
    </row>
    <row r="3" spans="1:6" x14ac:dyDescent="0.25">
      <c r="A3" s="62" t="s">
        <v>151</v>
      </c>
      <c r="B3">
        <v>1523652</v>
      </c>
      <c r="C3" s="46">
        <v>2931</v>
      </c>
      <c r="D3" s="46">
        <v>2952</v>
      </c>
      <c r="E3" s="46">
        <v>2901</v>
      </c>
      <c r="F3" s="46">
        <v>2932</v>
      </c>
    </row>
    <row r="4" spans="1:6" x14ac:dyDescent="0.25">
      <c r="A4" s="62" t="s">
        <v>152</v>
      </c>
      <c r="B4">
        <v>1424562</v>
      </c>
      <c r="C4" s="46">
        <v>2899</v>
      </c>
      <c r="D4" s="46">
        <v>2945</v>
      </c>
      <c r="E4" s="46">
        <v>2900</v>
      </c>
      <c r="F4" s="46">
        <v>2921</v>
      </c>
    </row>
    <row r="5" spans="1:6" x14ac:dyDescent="0.25">
      <c r="A5" s="62" t="s">
        <v>153</v>
      </c>
      <c r="B5">
        <v>1625485</v>
      </c>
      <c r="C5" s="46">
        <v>2946</v>
      </c>
      <c r="D5" s="46">
        <v>2954</v>
      </c>
      <c r="E5" s="46">
        <v>2902</v>
      </c>
      <c r="F5" s="46">
        <v>2958</v>
      </c>
    </row>
    <row r="6" spans="1:6" x14ac:dyDescent="0.25">
      <c r="A6" s="62" t="s">
        <v>154</v>
      </c>
      <c r="B6">
        <v>1852478</v>
      </c>
      <c r="C6" s="46">
        <v>3012</v>
      </c>
      <c r="D6" s="46">
        <v>3013</v>
      </c>
      <c r="E6" s="46">
        <v>3001</v>
      </c>
      <c r="F6" s="46">
        <v>3020</v>
      </c>
    </row>
    <row r="7" spans="1:6" x14ac:dyDescent="0.25">
      <c r="A7" s="62" t="s">
        <v>155</v>
      </c>
      <c r="B7">
        <v>1423589</v>
      </c>
      <c r="C7" s="46">
        <v>2999</v>
      </c>
      <c r="D7" s="46">
        <v>3001</v>
      </c>
      <c r="E7" s="46">
        <v>2947</v>
      </c>
      <c r="F7" s="46">
        <v>2900</v>
      </c>
    </row>
    <row r="8" spans="1:6" x14ac:dyDescent="0.25">
      <c r="A8" s="62" t="s">
        <v>156</v>
      </c>
      <c r="B8">
        <v>1324015</v>
      </c>
      <c r="C8" s="46">
        <v>3001</v>
      </c>
      <c r="D8" s="46">
        <v>3010</v>
      </c>
      <c r="E8" s="46">
        <v>2991</v>
      </c>
      <c r="F8" s="46">
        <v>2994</v>
      </c>
    </row>
    <row r="9" spans="1:6" x14ac:dyDescent="0.25">
      <c r="A9" s="62" t="s">
        <v>6</v>
      </c>
      <c r="B9">
        <v>1426201</v>
      </c>
      <c r="C9" s="46">
        <v>3020</v>
      </c>
      <c r="D9" s="46">
        <v>3021</v>
      </c>
      <c r="E9" s="46">
        <v>2990</v>
      </c>
      <c r="F9" s="46">
        <v>3001</v>
      </c>
    </row>
    <row r="10" spans="1:6" x14ac:dyDescent="0.25">
      <c r="A10" s="62" t="s">
        <v>7</v>
      </c>
      <c r="B10">
        <v>1496325</v>
      </c>
      <c r="C10" s="46">
        <v>2997</v>
      </c>
      <c r="D10" s="46">
        <v>3025</v>
      </c>
      <c r="E10" s="46">
        <v>2990</v>
      </c>
      <c r="F10" s="46">
        <v>3024</v>
      </c>
    </row>
    <row r="11" spans="1:6" x14ac:dyDescent="0.25">
      <c r="A11" s="62" t="s">
        <v>8</v>
      </c>
      <c r="B11">
        <v>1523014</v>
      </c>
      <c r="C11" s="46">
        <v>3002</v>
      </c>
      <c r="D11" s="46">
        <v>3010</v>
      </c>
      <c r="E11" s="46">
        <v>3000</v>
      </c>
      <c r="F11" s="46">
        <v>3009</v>
      </c>
    </row>
    <row r="12" spans="1:6" x14ac:dyDescent="0.25">
      <c r="A12" s="62" t="s">
        <v>9</v>
      </c>
      <c r="B12">
        <v>1856321</v>
      </c>
      <c r="C12" s="46">
        <v>3022</v>
      </c>
      <c r="D12" s="46">
        <v>3050</v>
      </c>
      <c r="E12" s="46">
        <v>3021</v>
      </c>
      <c r="F12" s="46">
        <v>3085</v>
      </c>
    </row>
    <row r="13" spans="1:6" x14ac:dyDescent="0.25">
      <c r="A13" s="62" t="s">
        <v>10</v>
      </c>
      <c r="B13">
        <v>1854963</v>
      </c>
      <c r="C13" s="46">
        <v>3015</v>
      </c>
      <c r="D13" s="46">
        <v>3048</v>
      </c>
      <c r="E13" s="46">
        <v>3011</v>
      </c>
      <c r="F13" s="46">
        <v>3096</v>
      </c>
    </row>
    <row r="14" spans="1:6" x14ac:dyDescent="0.25">
      <c r="A14" s="62" t="s">
        <v>11</v>
      </c>
      <c r="B14">
        <v>1953201</v>
      </c>
      <c r="C14" s="46">
        <v>3025</v>
      </c>
      <c r="D14" s="46">
        <v>3084</v>
      </c>
      <c r="E14" s="46">
        <v>3020</v>
      </c>
      <c r="F14" s="46">
        <v>3114</v>
      </c>
    </row>
    <row r="15" spans="1:6" x14ac:dyDescent="0.25">
      <c r="A15" s="61"/>
    </row>
    <row r="16" spans="1:6" x14ac:dyDescent="0.25">
      <c r="A16" s="61"/>
    </row>
    <row r="17" spans="1:1" x14ac:dyDescent="0.25">
      <c r="A17" s="61"/>
    </row>
    <row r="18" spans="1:1" x14ac:dyDescent="0.25">
      <c r="A18" s="61"/>
    </row>
    <row r="19" spans="1:1" x14ac:dyDescent="0.25">
      <c r="A19" s="61"/>
    </row>
    <row r="20" spans="1:1" x14ac:dyDescent="0.25">
      <c r="A20" s="61"/>
    </row>
    <row r="21" spans="1:1" x14ac:dyDescent="0.25">
      <c r="A21" s="61"/>
    </row>
    <row r="22" spans="1:1" x14ac:dyDescent="0.25">
      <c r="A22" s="61"/>
    </row>
    <row r="23" spans="1:1" x14ac:dyDescent="0.25">
      <c r="A23" s="6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E04D-12B2-469C-8B4C-35479D0628E5}">
  <dimension ref="A1:E183"/>
  <sheetViews>
    <sheetView workbookViewId="0"/>
  </sheetViews>
  <sheetFormatPr baseColWidth="10" defaultRowHeight="15" x14ac:dyDescent="0.25"/>
  <cols>
    <col min="1" max="1" width="14.140625" bestFit="1" customWidth="1"/>
    <col min="2" max="2" width="5.85546875" bestFit="1" customWidth="1"/>
    <col min="3" max="3" width="14.42578125" bestFit="1" customWidth="1"/>
    <col min="4" max="4" width="18.5703125" bestFit="1" customWidth="1"/>
    <col min="5" max="5" width="13.28515625" bestFit="1" customWidth="1"/>
  </cols>
  <sheetData>
    <row r="1" spans="1:5" ht="15.75" thickBot="1" x14ac:dyDescent="0.3">
      <c r="A1" s="10" t="s">
        <v>14</v>
      </c>
      <c r="B1" s="10" t="s">
        <v>16</v>
      </c>
      <c r="C1" s="10" t="s">
        <v>1</v>
      </c>
      <c r="D1" s="10" t="s">
        <v>2</v>
      </c>
      <c r="E1" s="10" t="s">
        <v>3</v>
      </c>
    </row>
    <row r="2" spans="1:5" x14ac:dyDescent="0.25">
      <c r="A2" t="s">
        <v>15</v>
      </c>
      <c r="B2" s="11">
        <v>43831</v>
      </c>
      <c r="C2" s="12">
        <v>444</v>
      </c>
      <c r="D2" s="12">
        <f>C2*75%</f>
        <v>333</v>
      </c>
      <c r="E2" s="12">
        <f>D2*75%</f>
        <v>249.75</v>
      </c>
    </row>
    <row r="3" spans="1:5" x14ac:dyDescent="0.25">
      <c r="A3" t="s">
        <v>15</v>
      </c>
      <c r="B3" s="11">
        <v>43832</v>
      </c>
      <c r="C3" s="12">
        <v>446</v>
      </c>
      <c r="D3" s="12">
        <f t="shared" ref="D3:E18" si="0">C3*75%</f>
        <v>334.5</v>
      </c>
      <c r="E3" s="12">
        <f t="shared" si="0"/>
        <v>250.875</v>
      </c>
    </row>
    <row r="4" spans="1:5" x14ac:dyDescent="0.25">
      <c r="A4" t="s">
        <v>15</v>
      </c>
      <c r="B4" s="11">
        <v>43833</v>
      </c>
      <c r="C4" s="12">
        <v>447</v>
      </c>
      <c r="D4" s="12">
        <f t="shared" si="0"/>
        <v>335.25</v>
      </c>
      <c r="E4" s="12">
        <f t="shared" si="0"/>
        <v>251.4375</v>
      </c>
    </row>
    <row r="5" spans="1:5" x14ac:dyDescent="0.25">
      <c r="A5" t="s">
        <v>15</v>
      </c>
      <c r="B5" s="11">
        <v>43834</v>
      </c>
      <c r="C5" s="12">
        <v>448</v>
      </c>
      <c r="D5" s="12">
        <f t="shared" si="0"/>
        <v>336</v>
      </c>
      <c r="E5" s="12">
        <f t="shared" si="0"/>
        <v>252</v>
      </c>
    </row>
    <row r="6" spans="1:5" x14ac:dyDescent="0.25">
      <c r="A6" t="s">
        <v>15</v>
      </c>
      <c r="B6" s="11">
        <v>43835</v>
      </c>
      <c r="C6" s="12">
        <v>449</v>
      </c>
      <c r="D6" s="12">
        <f t="shared" si="0"/>
        <v>336.75</v>
      </c>
      <c r="E6" s="12">
        <f t="shared" si="0"/>
        <v>252.5625</v>
      </c>
    </row>
    <row r="7" spans="1:5" x14ac:dyDescent="0.25">
      <c r="A7" t="s">
        <v>15</v>
      </c>
      <c r="B7" s="11">
        <v>43836</v>
      </c>
      <c r="C7" s="12">
        <v>444</v>
      </c>
      <c r="D7" s="12">
        <f t="shared" si="0"/>
        <v>333</v>
      </c>
      <c r="E7" s="12">
        <f t="shared" si="0"/>
        <v>249.75</v>
      </c>
    </row>
    <row r="8" spans="1:5" x14ac:dyDescent="0.25">
      <c r="A8" t="s">
        <v>15</v>
      </c>
      <c r="B8" s="11">
        <v>43837</v>
      </c>
      <c r="C8" s="12">
        <v>445</v>
      </c>
      <c r="D8" s="12">
        <f t="shared" si="0"/>
        <v>333.75</v>
      </c>
      <c r="E8" s="12">
        <f t="shared" si="0"/>
        <v>250.3125</v>
      </c>
    </row>
    <row r="9" spans="1:5" x14ac:dyDescent="0.25">
      <c r="A9" t="s">
        <v>15</v>
      </c>
      <c r="B9" s="11">
        <v>43838</v>
      </c>
      <c r="C9" s="12">
        <v>448</v>
      </c>
      <c r="D9" s="12">
        <f t="shared" si="0"/>
        <v>336</v>
      </c>
      <c r="E9" s="12">
        <f t="shared" si="0"/>
        <v>252</v>
      </c>
    </row>
    <row r="10" spans="1:5" x14ac:dyDescent="0.25">
      <c r="A10" t="s">
        <v>15</v>
      </c>
      <c r="B10" s="11">
        <v>43839</v>
      </c>
      <c r="C10" s="12">
        <v>450</v>
      </c>
      <c r="D10" s="12">
        <f t="shared" si="0"/>
        <v>337.5</v>
      </c>
      <c r="E10" s="12">
        <f t="shared" si="0"/>
        <v>253.125</v>
      </c>
    </row>
    <row r="11" spans="1:5" x14ac:dyDescent="0.25">
      <c r="A11" t="s">
        <v>15</v>
      </c>
      <c r="B11" s="11">
        <v>43840</v>
      </c>
      <c r="C11" s="12">
        <v>449</v>
      </c>
      <c r="D11" s="12">
        <f t="shared" si="0"/>
        <v>336.75</v>
      </c>
      <c r="E11" s="12">
        <f t="shared" si="0"/>
        <v>252.5625</v>
      </c>
    </row>
    <row r="12" spans="1:5" x14ac:dyDescent="0.25">
      <c r="A12" t="s">
        <v>15</v>
      </c>
      <c r="B12" s="11">
        <v>43841</v>
      </c>
      <c r="C12" s="12">
        <v>445</v>
      </c>
      <c r="D12" s="12">
        <f t="shared" si="0"/>
        <v>333.75</v>
      </c>
      <c r="E12" s="12">
        <f t="shared" si="0"/>
        <v>250.3125</v>
      </c>
    </row>
    <row r="13" spans="1:5" x14ac:dyDescent="0.25">
      <c r="A13" t="s">
        <v>15</v>
      </c>
      <c r="B13" s="11">
        <v>43842</v>
      </c>
      <c r="C13" s="12">
        <v>447</v>
      </c>
      <c r="D13" s="12">
        <f t="shared" si="0"/>
        <v>335.25</v>
      </c>
      <c r="E13" s="12">
        <f t="shared" si="0"/>
        <v>251.4375</v>
      </c>
    </row>
    <row r="14" spans="1:5" x14ac:dyDescent="0.25">
      <c r="A14" t="s">
        <v>15</v>
      </c>
      <c r="B14" s="11">
        <v>43843</v>
      </c>
      <c r="C14" s="12">
        <v>449</v>
      </c>
      <c r="D14" s="12">
        <f t="shared" si="0"/>
        <v>336.75</v>
      </c>
      <c r="E14" s="12">
        <f t="shared" si="0"/>
        <v>252.5625</v>
      </c>
    </row>
    <row r="15" spans="1:5" x14ac:dyDescent="0.25">
      <c r="A15" t="s">
        <v>15</v>
      </c>
      <c r="B15" s="11">
        <v>43844</v>
      </c>
      <c r="C15" s="12">
        <v>432</v>
      </c>
      <c r="D15" s="12">
        <f t="shared" si="0"/>
        <v>324</v>
      </c>
      <c r="E15" s="12">
        <f t="shared" si="0"/>
        <v>243</v>
      </c>
    </row>
    <row r="16" spans="1:5" x14ac:dyDescent="0.25">
      <c r="A16" t="s">
        <v>15</v>
      </c>
      <c r="B16" s="11">
        <v>43845</v>
      </c>
      <c r="C16" s="12">
        <v>499</v>
      </c>
      <c r="D16" s="12">
        <f t="shared" si="0"/>
        <v>374.25</v>
      </c>
      <c r="E16" s="12">
        <f t="shared" si="0"/>
        <v>280.6875</v>
      </c>
    </row>
    <row r="17" spans="1:5" x14ac:dyDescent="0.25">
      <c r="A17" t="s">
        <v>15</v>
      </c>
      <c r="B17" s="11">
        <v>43846</v>
      </c>
      <c r="C17" s="12">
        <v>495</v>
      </c>
      <c r="D17" s="12">
        <f t="shared" si="0"/>
        <v>371.25</v>
      </c>
      <c r="E17" s="12">
        <f t="shared" si="0"/>
        <v>278.4375</v>
      </c>
    </row>
    <row r="18" spans="1:5" x14ac:dyDescent="0.25">
      <c r="A18" t="s">
        <v>15</v>
      </c>
      <c r="B18" s="11">
        <v>43847</v>
      </c>
      <c r="C18" s="12">
        <v>443</v>
      </c>
      <c r="D18" s="12">
        <f t="shared" si="0"/>
        <v>332.25</v>
      </c>
      <c r="E18" s="12">
        <f t="shared" si="0"/>
        <v>249.1875</v>
      </c>
    </row>
    <row r="19" spans="1:5" x14ac:dyDescent="0.25">
      <c r="A19" t="s">
        <v>15</v>
      </c>
      <c r="B19" s="11">
        <v>43848</v>
      </c>
      <c r="C19" s="12">
        <v>431</v>
      </c>
      <c r="D19" s="12">
        <f t="shared" ref="D19:E34" si="1">C19*75%</f>
        <v>323.25</v>
      </c>
      <c r="E19" s="12">
        <f t="shared" si="1"/>
        <v>242.4375</v>
      </c>
    </row>
    <row r="20" spans="1:5" x14ac:dyDescent="0.25">
      <c r="A20" t="s">
        <v>15</v>
      </c>
      <c r="B20" s="11">
        <v>43849</v>
      </c>
      <c r="C20" s="12">
        <v>449</v>
      </c>
      <c r="D20" s="12">
        <f t="shared" si="1"/>
        <v>336.75</v>
      </c>
      <c r="E20" s="12">
        <f t="shared" si="1"/>
        <v>252.5625</v>
      </c>
    </row>
    <row r="21" spans="1:5" x14ac:dyDescent="0.25">
      <c r="A21" t="s">
        <v>15</v>
      </c>
      <c r="B21" s="11">
        <v>43850</v>
      </c>
      <c r="C21" s="12">
        <v>441</v>
      </c>
      <c r="D21" s="12">
        <f t="shared" si="1"/>
        <v>330.75</v>
      </c>
      <c r="E21" s="12">
        <f t="shared" si="1"/>
        <v>248.0625</v>
      </c>
    </row>
    <row r="22" spans="1:5" x14ac:dyDescent="0.25">
      <c r="A22" t="s">
        <v>15</v>
      </c>
      <c r="B22" s="11">
        <v>43851</v>
      </c>
      <c r="C22" s="12">
        <v>451</v>
      </c>
      <c r="D22" s="12">
        <f t="shared" si="1"/>
        <v>338.25</v>
      </c>
      <c r="E22" s="12">
        <f t="shared" si="1"/>
        <v>253.6875</v>
      </c>
    </row>
    <row r="23" spans="1:5" x14ac:dyDescent="0.25">
      <c r="A23" t="s">
        <v>15</v>
      </c>
      <c r="B23" s="11">
        <v>43852</v>
      </c>
      <c r="C23" s="12">
        <v>461</v>
      </c>
      <c r="D23" s="12">
        <f t="shared" si="1"/>
        <v>345.75</v>
      </c>
      <c r="E23" s="12">
        <f t="shared" si="1"/>
        <v>259.3125</v>
      </c>
    </row>
    <row r="24" spans="1:5" x14ac:dyDescent="0.25">
      <c r="A24" t="s">
        <v>15</v>
      </c>
      <c r="B24" s="11">
        <v>43853</v>
      </c>
      <c r="C24" s="12">
        <v>452</v>
      </c>
      <c r="D24" s="12">
        <f t="shared" si="1"/>
        <v>339</v>
      </c>
      <c r="E24" s="12">
        <f t="shared" si="1"/>
        <v>254.25</v>
      </c>
    </row>
    <row r="25" spans="1:5" x14ac:dyDescent="0.25">
      <c r="A25" t="s">
        <v>15</v>
      </c>
      <c r="B25" s="11">
        <v>43854</v>
      </c>
      <c r="C25" s="12">
        <v>453</v>
      </c>
      <c r="D25" s="12">
        <f t="shared" si="1"/>
        <v>339.75</v>
      </c>
      <c r="E25" s="12">
        <f t="shared" si="1"/>
        <v>254.8125</v>
      </c>
    </row>
    <row r="26" spans="1:5" x14ac:dyDescent="0.25">
      <c r="A26" t="s">
        <v>15</v>
      </c>
      <c r="B26" s="11">
        <v>43855</v>
      </c>
      <c r="C26" s="12">
        <v>458</v>
      </c>
      <c r="D26" s="12">
        <f t="shared" si="1"/>
        <v>343.5</v>
      </c>
      <c r="E26" s="12">
        <f t="shared" si="1"/>
        <v>257.625</v>
      </c>
    </row>
    <row r="27" spans="1:5" x14ac:dyDescent="0.25">
      <c r="A27" t="s">
        <v>15</v>
      </c>
      <c r="B27" s="11">
        <v>43856</v>
      </c>
      <c r="C27" s="12">
        <v>461</v>
      </c>
      <c r="D27" s="12">
        <f t="shared" si="1"/>
        <v>345.75</v>
      </c>
      <c r="E27" s="12">
        <f t="shared" si="1"/>
        <v>259.3125</v>
      </c>
    </row>
    <row r="28" spans="1:5" x14ac:dyDescent="0.25">
      <c r="A28" t="s">
        <v>15</v>
      </c>
      <c r="B28" s="11">
        <v>43857</v>
      </c>
      <c r="C28" s="12">
        <v>457</v>
      </c>
      <c r="D28" s="12">
        <f t="shared" si="1"/>
        <v>342.75</v>
      </c>
      <c r="E28" s="12">
        <f t="shared" si="1"/>
        <v>257.0625</v>
      </c>
    </row>
    <row r="29" spans="1:5" x14ac:dyDescent="0.25">
      <c r="A29" t="s">
        <v>15</v>
      </c>
      <c r="B29" s="11">
        <v>43858</v>
      </c>
      <c r="C29" s="12">
        <v>459</v>
      </c>
      <c r="D29" s="12">
        <f t="shared" si="1"/>
        <v>344.25</v>
      </c>
      <c r="E29" s="12">
        <f t="shared" si="1"/>
        <v>258.1875</v>
      </c>
    </row>
    <row r="30" spans="1:5" x14ac:dyDescent="0.25">
      <c r="A30" t="s">
        <v>15</v>
      </c>
      <c r="B30" s="11">
        <v>43859</v>
      </c>
      <c r="C30" s="12">
        <v>489</v>
      </c>
      <c r="D30" s="12">
        <f t="shared" si="1"/>
        <v>366.75</v>
      </c>
      <c r="E30" s="12">
        <f t="shared" si="1"/>
        <v>275.0625</v>
      </c>
    </row>
    <row r="31" spans="1:5" x14ac:dyDescent="0.25">
      <c r="A31" t="s">
        <v>15</v>
      </c>
      <c r="B31" s="11">
        <v>43860</v>
      </c>
      <c r="C31" s="12">
        <v>495</v>
      </c>
      <c r="D31" s="12">
        <f t="shared" si="1"/>
        <v>371.25</v>
      </c>
      <c r="E31" s="12">
        <f t="shared" si="1"/>
        <v>278.4375</v>
      </c>
    </row>
    <row r="32" spans="1:5" x14ac:dyDescent="0.25">
      <c r="A32" t="s">
        <v>15</v>
      </c>
      <c r="B32" s="11">
        <v>43861</v>
      </c>
      <c r="C32" s="12">
        <v>524</v>
      </c>
      <c r="D32" s="12">
        <f t="shared" si="1"/>
        <v>393</v>
      </c>
      <c r="E32" s="12">
        <f t="shared" si="1"/>
        <v>294.75</v>
      </c>
    </row>
    <row r="33" spans="1:5" x14ac:dyDescent="0.25">
      <c r="A33" t="s">
        <v>15</v>
      </c>
      <c r="B33" s="11">
        <v>43862</v>
      </c>
      <c r="C33" s="12">
        <v>525</v>
      </c>
      <c r="D33" s="12">
        <f t="shared" si="1"/>
        <v>393.75</v>
      </c>
      <c r="E33" s="12">
        <f t="shared" si="1"/>
        <v>295.3125</v>
      </c>
    </row>
    <row r="34" spans="1:5" x14ac:dyDescent="0.25">
      <c r="A34" t="s">
        <v>15</v>
      </c>
      <c r="B34" s="11">
        <v>43863</v>
      </c>
      <c r="C34" s="12">
        <v>529</v>
      </c>
      <c r="D34" s="12">
        <f t="shared" si="1"/>
        <v>396.75</v>
      </c>
      <c r="E34" s="12">
        <f t="shared" si="1"/>
        <v>297.5625</v>
      </c>
    </row>
    <row r="35" spans="1:5" x14ac:dyDescent="0.25">
      <c r="A35" t="s">
        <v>15</v>
      </c>
      <c r="B35" s="11">
        <v>43864</v>
      </c>
      <c r="C35" s="12">
        <v>531</v>
      </c>
      <c r="D35" s="12">
        <f t="shared" ref="D35:E50" si="2">C35*75%</f>
        <v>398.25</v>
      </c>
      <c r="E35" s="12">
        <f t="shared" si="2"/>
        <v>298.6875</v>
      </c>
    </row>
    <row r="36" spans="1:5" x14ac:dyDescent="0.25">
      <c r="A36" t="s">
        <v>15</v>
      </c>
      <c r="B36" s="11">
        <v>43865</v>
      </c>
      <c r="C36" s="12">
        <v>529</v>
      </c>
      <c r="D36" s="12">
        <f t="shared" si="2"/>
        <v>396.75</v>
      </c>
      <c r="E36" s="12">
        <f t="shared" si="2"/>
        <v>297.5625</v>
      </c>
    </row>
    <row r="37" spans="1:5" x14ac:dyDescent="0.25">
      <c r="A37" t="s">
        <v>15</v>
      </c>
      <c r="B37" s="11">
        <v>43866</v>
      </c>
      <c r="C37" s="12">
        <v>528</v>
      </c>
      <c r="D37" s="12">
        <f t="shared" si="2"/>
        <v>396</v>
      </c>
      <c r="E37" s="12">
        <f t="shared" si="2"/>
        <v>297</v>
      </c>
    </row>
    <row r="38" spans="1:5" x14ac:dyDescent="0.25">
      <c r="A38" t="s">
        <v>15</v>
      </c>
      <c r="B38" s="11">
        <v>43867</v>
      </c>
      <c r="C38" s="12">
        <v>527</v>
      </c>
      <c r="D38" s="12">
        <f t="shared" si="2"/>
        <v>395.25</v>
      </c>
      <c r="E38" s="12">
        <f t="shared" si="2"/>
        <v>296.4375</v>
      </c>
    </row>
    <row r="39" spans="1:5" x14ac:dyDescent="0.25">
      <c r="A39" t="s">
        <v>15</v>
      </c>
      <c r="B39" s="11">
        <v>43868</v>
      </c>
      <c r="C39" s="12">
        <v>522</v>
      </c>
      <c r="D39" s="12">
        <f t="shared" si="2"/>
        <v>391.5</v>
      </c>
      <c r="E39" s="12">
        <f t="shared" si="2"/>
        <v>293.625</v>
      </c>
    </row>
    <row r="40" spans="1:5" x14ac:dyDescent="0.25">
      <c r="A40" t="s">
        <v>15</v>
      </c>
      <c r="B40" s="11">
        <v>43869</v>
      </c>
      <c r="C40" s="12">
        <v>526</v>
      </c>
      <c r="D40" s="12">
        <f t="shared" si="2"/>
        <v>394.5</v>
      </c>
      <c r="E40" s="12">
        <f t="shared" si="2"/>
        <v>295.875</v>
      </c>
    </row>
    <row r="41" spans="1:5" x14ac:dyDescent="0.25">
      <c r="A41" t="s">
        <v>15</v>
      </c>
      <c r="B41" s="11">
        <v>43870</v>
      </c>
      <c r="C41" s="12">
        <v>530</v>
      </c>
      <c r="D41" s="12">
        <f t="shared" si="2"/>
        <v>397.5</v>
      </c>
      <c r="E41" s="12">
        <f t="shared" si="2"/>
        <v>298.125</v>
      </c>
    </row>
    <row r="42" spans="1:5" x14ac:dyDescent="0.25">
      <c r="A42" t="s">
        <v>15</v>
      </c>
      <c r="B42" s="11">
        <v>43871</v>
      </c>
      <c r="C42" s="12">
        <v>520</v>
      </c>
      <c r="D42" s="12">
        <f t="shared" si="2"/>
        <v>390</v>
      </c>
      <c r="E42" s="12">
        <f t="shared" si="2"/>
        <v>292.5</v>
      </c>
    </row>
    <row r="43" spans="1:5" x14ac:dyDescent="0.25">
      <c r="A43" t="s">
        <v>15</v>
      </c>
      <c r="B43" s="11">
        <v>43872</v>
      </c>
      <c r="C43" s="12">
        <v>533</v>
      </c>
      <c r="D43" s="12">
        <f t="shared" si="2"/>
        <v>399.75</v>
      </c>
      <c r="E43" s="12">
        <f t="shared" si="2"/>
        <v>299.8125</v>
      </c>
    </row>
    <row r="44" spans="1:5" x14ac:dyDescent="0.25">
      <c r="A44" t="s">
        <v>15</v>
      </c>
      <c r="B44" s="11">
        <v>43873</v>
      </c>
      <c r="C44" s="12">
        <v>532</v>
      </c>
      <c r="D44" s="12">
        <f t="shared" si="2"/>
        <v>399</v>
      </c>
      <c r="E44" s="12">
        <f t="shared" si="2"/>
        <v>299.25</v>
      </c>
    </row>
    <row r="45" spans="1:5" x14ac:dyDescent="0.25">
      <c r="A45" t="s">
        <v>15</v>
      </c>
      <c r="B45" s="11">
        <v>43874</v>
      </c>
      <c r="C45" s="12">
        <v>522</v>
      </c>
      <c r="D45" s="12">
        <f t="shared" si="2"/>
        <v>391.5</v>
      </c>
      <c r="E45" s="12">
        <f t="shared" si="2"/>
        <v>293.625</v>
      </c>
    </row>
    <row r="46" spans="1:5" x14ac:dyDescent="0.25">
      <c r="A46" t="s">
        <v>15</v>
      </c>
      <c r="B46" s="11">
        <v>43875</v>
      </c>
      <c r="C46" s="12">
        <v>529</v>
      </c>
      <c r="D46" s="12">
        <f t="shared" si="2"/>
        <v>396.75</v>
      </c>
      <c r="E46" s="12">
        <f t="shared" si="2"/>
        <v>297.5625</v>
      </c>
    </row>
    <row r="47" spans="1:5" x14ac:dyDescent="0.25">
      <c r="A47" t="s">
        <v>15</v>
      </c>
      <c r="B47" s="11">
        <v>43876</v>
      </c>
      <c r="C47" s="12">
        <v>589</v>
      </c>
      <c r="D47" s="12">
        <f t="shared" si="2"/>
        <v>441.75</v>
      </c>
      <c r="E47" s="12">
        <f t="shared" si="2"/>
        <v>331.3125</v>
      </c>
    </row>
    <row r="48" spans="1:5" x14ac:dyDescent="0.25">
      <c r="A48" t="s">
        <v>15</v>
      </c>
      <c r="B48" s="11">
        <v>43877</v>
      </c>
      <c r="C48" s="12">
        <v>599</v>
      </c>
      <c r="D48" s="12">
        <f t="shared" si="2"/>
        <v>449.25</v>
      </c>
      <c r="E48" s="12">
        <f t="shared" si="2"/>
        <v>336.9375</v>
      </c>
    </row>
    <row r="49" spans="1:5" x14ac:dyDescent="0.25">
      <c r="A49" t="s">
        <v>15</v>
      </c>
      <c r="B49" s="11">
        <v>43878</v>
      </c>
      <c r="C49" s="12">
        <v>523</v>
      </c>
      <c r="D49" s="12">
        <f t="shared" si="2"/>
        <v>392.25</v>
      </c>
      <c r="E49" s="12">
        <f t="shared" si="2"/>
        <v>294.1875</v>
      </c>
    </row>
    <row r="50" spans="1:5" x14ac:dyDescent="0.25">
      <c r="A50" t="s">
        <v>15</v>
      </c>
      <c r="B50" s="11">
        <v>43879</v>
      </c>
      <c r="C50" s="12">
        <v>526</v>
      </c>
      <c r="D50" s="12">
        <f t="shared" si="2"/>
        <v>394.5</v>
      </c>
      <c r="E50" s="12">
        <f t="shared" si="2"/>
        <v>295.875</v>
      </c>
    </row>
    <row r="51" spans="1:5" x14ac:dyDescent="0.25">
      <c r="A51" t="s">
        <v>15</v>
      </c>
      <c r="B51" s="11">
        <v>43880</v>
      </c>
      <c r="C51" s="12">
        <v>528</v>
      </c>
      <c r="D51" s="12">
        <f t="shared" ref="D51:E66" si="3">C51*75%</f>
        <v>396</v>
      </c>
      <c r="E51" s="12">
        <f t="shared" si="3"/>
        <v>297</v>
      </c>
    </row>
    <row r="52" spans="1:5" x14ac:dyDescent="0.25">
      <c r="A52" t="s">
        <v>15</v>
      </c>
      <c r="B52" s="11">
        <v>43881</v>
      </c>
      <c r="C52" s="12">
        <v>526</v>
      </c>
      <c r="D52" s="12">
        <f t="shared" si="3"/>
        <v>394.5</v>
      </c>
      <c r="E52" s="12">
        <f t="shared" si="3"/>
        <v>295.875</v>
      </c>
    </row>
    <row r="53" spans="1:5" x14ac:dyDescent="0.25">
      <c r="A53" t="s">
        <v>15</v>
      </c>
      <c r="B53" s="11">
        <v>43882</v>
      </c>
      <c r="C53" s="12">
        <v>521</v>
      </c>
      <c r="D53" s="12">
        <f t="shared" si="3"/>
        <v>390.75</v>
      </c>
      <c r="E53" s="12">
        <f t="shared" si="3"/>
        <v>293.0625</v>
      </c>
    </row>
    <row r="54" spans="1:5" x14ac:dyDescent="0.25">
      <c r="A54" t="s">
        <v>15</v>
      </c>
      <c r="B54" s="11">
        <v>43883</v>
      </c>
      <c r="C54" s="12">
        <v>522</v>
      </c>
      <c r="D54" s="12">
        <f t="shared" si="3"/>
        <v>391.5</v>
      </c>
      <c r="E54" s="12">
        <f t="shared" si="3"/>
        <v>293.625</v>
      </c>
    </row>
    <row r="55" spans="1:5" x14ac:dyDescent="0.25">
      <c r="A55" t="s">
        <v>15</v>
      </c>
      <c r="B55" s="11">
        <v>43884</v>
      </c>
      <c r="C55" s="12">
        <v>532</v>
      </c>
      <c r="D55" s="12">
        <f t="shared" si="3"/>
        <v>399</v>
      </c>
      <c r="E55" s="12">
        <f t="shared" si="3"/>
        <v>299.25</v>
      </c>
    </row>
    <row r="56" spans="1:5" x14ac:dyDescent="0.25">
      <c r="A56" t="s">
        <v>15</v>
      </c>
      <c r="B56" s="11">
        <v>43885</v>
      </c>
      <c r="C56" s="12">
        <v>544</v>
      </c>
      <c r="D56" s="12">
        <f t="shared" si="3"/>
        <v>408</v>
      </c>
      <c r="E56" s="12">
        <f t="shared" si="3"/>
        <v>306</v>
      </c>
    </row>
    <row r="57" spans="1:5" x14ac:dyDescent="0.25">
      <c r="A57" t="s">
        <v>15</v>
      </c>
      <c r="B57" s="11">
        <v>43886</v>
      </c>
      <c r="C57" s="12">
        <v>546</v>
      </c>
      <c r="D57" s="12">
        <f t="shared" si="3"/>
        <v>409.5</v>
      </c>
      <c r="E57" s="12">
        <f t="shared" si="3"/>
        <v>307.125</v>
      </c>
    </row>
    <row r="58" spans="1:5" x14ac:dyDescent="0.25">
      <c r="A58" t="s">
        <v>15</v>
      </c>
      <c r="B58" s="11">
        <v>43887</v>
      </c>
      <c r="C58" s="12">
        <v>544</v>
      </c>
      <c r="D58" s="12">
        <f t="shared" si="3"/>
        <v>408</v>
      </c>
      <c r="E58" s="12">
        <f t="shared" si="3"/>
        <v>306</v>
      </c>
    </row>
    <row r="59" spans="1:5" x14ac:dyDescent="0.25">
      <c r="A59" t="s">
        <v>15</v>
      </c>
      <c r="B59" s="11">
        <v>43888</v>
      </c>
      <c r="C59" s="12">
        <v>545</v>
      </c>
      <c r="D59" s="12">
        <f t="shared" si="3"/>
        <v>408.75</v>
      </c>
      <c r="E59" s="12">
        <f t="shared" si="3"/>
        <v>306.5625</v>
      </c>
    </row>
    <row r="60" spans="1:5" x14ac:dyDescent="0.25">
      <c r="A60" t="s">
        <v>15</v>
      </c>
      <c r="B60" s="11">
        <v>43889</v>
      </c>
      <c r="C60" s="12">
        <v>599</v>
      </c>
      <c r="D60" s="12">
        <f t="shared" si="3"/>
        <v>449.25</v>
      </c>
      <c r="E60" s="12">
        <f t="shared" si="3"/>
        <v>336.9375</v>
      </c>
    </row>
    <row r="61" spans="1:5" x14ac:dyDescent="0.25">
      <c r="A61" t="s">
        <v>15</v>
      </c>
      <c r="B61" s="11">
        <v>43890</v>
      </c>
      <c r="C61" s="12">
        <v>592</v>
      </c>
      <c r="D61" s="12">
        <f t="shared" si="3"/>
        <v>444</v>
      </c>
      <c r="E61" s="12">
        <f t="shared" si="3"/>
        <v>333</v>
      </c>
    </row>
    <row r="62" spans="1:5" x14ac:dyDescent="0.25">
      <c r="A62" t="s">
        <v>15</v>
      </c>
      <c r="B62" s="11">
        <v>43891</v>
      </c>
      <c r="C62" s="12">
        <v>644</v>
      </c>
      <c r="D62" s="12">
        <f t="shared" si="3"/>
        <v>483</v>
      </c>
      <c r="E62" s="12">
        <f t="shared" si="3"/>
        <v>362.25</v>
      </c>
    </row>
    <row r="63" spans="1:5" x14ac:dyDescent="0.25">
      <c r="A63" t="s">
        <v>15</v>
      </c>
      <c r="B63" s="11">
        <v>43892</v>
      </c>
      <c r="C63" s="12">
        <v>643</v>
      </c>
      <c r="D63" s="12">
        <f t="shared" si="3"/>
        <v>482.25</v>
      </c>
      <c r="E63" s="12">
        <f t="shared" si="3"/>
        <v>361.6875</v>
      </c>
    </row>
    <row r="64" spans="1:5" x14ac:dyDescent="0.25">
      <c r="A64" t="s">
        <v>15</v>
      </c>
      <c r="B64" s="11">
        <v>43893</v>
      </c>
      <c r="C64" s="12">
        <v>646</v>
      </c>
      <c r="D64" s="12">
        <f t="shared" si="3"/>
        <v>484.5</v>
      </c>
      <c r="E64" s="12">
        <f t="shared" si="3"/>
        <v>363.375</v>
      </c>
    </row>
    <row r="65" spans="1:5" x14ac:dyDescent="0.25">
      <c r="A65" t="s">
        <v>15</v>
      </c>
      <c r="B65" s="11">
        <v>43894</v>
      </c>
      <c r="C65" s="12">
        <v>647</v>
      </c>
      <c r="D65" s="12">
        <f t="shared" si="3"/>
        <v>485.25</v>
      </c>
      <c r="E65" s="12">
        <f t="shared" si="3"/>
        <v>363.9375</v>
      </c>
    </row>
    <row r="66" spans="1:5" x14ac:dyDescent="0.25">
      <c r="A66" t="s">
        <v>15</v>
      </c>
      <c r="B66" s="11">
        <v>43895</v>
      </c>
      <c r="C66" s="12">
        <v>648</v>
      </c>
      <c r="D66" s="12">
        <f t="shared" si="3"/>
        <v>486</v>
      </c>
      <c r="E66" s="12">
        <f t="shared" si="3"/>
        <v>364.5</v>
      </c>
    </row>
    <row r="67" spans="1:5" x14ac:dyDescent="0.25">
      <c r="A67" t="s">
        <v>15</v>
      </c>
      <c r="B67" s="11">
        <v>43896</v>
      </c>
      <c r="C67" s="12">
        <v>642</v>
      </c>
      <c r="D67" s="12">
        <f t="shared" ref="D67:E82" si="4">C67*75%</f>
        <v>481.5</v>
      </c>
      <c r="E67" s="12">
        <f t="shared" si="4"/>
        <v>361.125</v>
      </c>
    </row>
    <row r="68" spans="1:5" x14ac:dyDescent="0.25">
      <c r="A68" t="s">
        <v>15</v>
      </c>
      <c r="B68" s="11">
        <v>43897</v>
      </c>
      <c r="C68" s="12">
        <v>652</v>
      </c>
      <c r="D68" s="12">
        <f t="shared" si="4"/>
        <v>489</v>
      </c>
      <c r="E68" s="12">
        <f t="shared" si="4"/>
        <v>366.75</v>
      </c>
    </row>
    <row r="69" spans="1:5" x14ac:dyDescent="0.25">
      <c r="A69" t="s">
        <v>15</v>
      </c>
      <c r="B69" s="11">
        <v>43898</v>
      </c>
      <c r="C69" s="12">
        <v>651</v>
      </c>
      <c r="D69" s="12">
        <f t="shared" si="4"/>
        <v>488.25</v>
      </c>
      <c r="E69" s="12">
        <f t="shared" si="4"/>
        <v>366.1875</v>
      </c>
    </row>
    <row r="70" spans="1:5" x14ac:dyDescent="0.25">
      <c r="A70" t="s">
        <v>15</v>
      </c>
      <c r="B70" s="11">
        <v>43899</v>
      </c>
      <c r="C70" s="12">
        <v>653</v>
      </c>
      <c r="D70" s="12">
        <f t="shared" si="4"/>
        <v>489.75</v>
      </c>
      <c r="E70" s="12">
        <f t="shared" si="4"/>
        <v>367.3125</v>
      </c>
    </row>
    <row r="71" spans="1:5" x14ac:dyDescent="0.25">
      <c r="A71" t="s">
        <v>15</v>
      </c>
      <c r="B71" s="11">
        <v>43900</v>
      </c>
      <c r="C71" s="12">
        <v>647</v>
      </c>
      <c r="D71" s="12">
        <f t="shared" si="4"/>
        <v>485.25</v>
      </c>
      <c r="E71" s="12">
        <f t="shared" si="4"/>
        <v>363.9375</v>
      </c>
    </row>
    <row r="72" spans="1:5" x14ac:dyDescent="0.25">
      <c r="A72" t="s">
        <v>15</v>
      </c>
      <c r="B72" s="11">
        <v>43901</v>
      </c>
      <c r="C72" s="12">
        <v>652</v>
      </c>
      <c r="D72" s="12">
        <f t="shared" si="4"/>
        <v>489</v>
      </c>
      <c r="E72" s="12">
        <f t="shared" si="4"/>
        <v>366.75</v>
      </c>
    </row>
    <row r="73" spans="1:5" x14ac:dyDescent="0.25">
      <c r="A73" t="s">
        <v>15</v>
      </c>
      <c r="B73" s="11">
        <v>43902</v>
      </c>
      <c r="C73" s="12">
        <v>625</v>
      </c>
      <c r="D73" s="12">
        <f t="shared" si="4"/>
        <v>468.75</v>
      </c>
      <c r="E73" s="12">
        <f t="shared" si="4"/>
        <v>351.5625</v>
      </c>
    </row>
    <row r="74" spans="1:5" x14ac:dyDescent="0.25">
      <c r="A74" t="s">
        <v>15</v>
      </c>
      <c r="B74" s="11">
        <v>43903</v>
      </c>
      <c r="C74" s="12">
        <v>646</v>
      </c>
      <c r="D74" s="12">
        <f t="shared" si="4"/>
        <v>484.5</v>
      </c>
      <c r="E74" s="12">
        <f t="shared" si="4"/>
        <v>363.375</v>
      </c>
    </row>
    <row r="75" spans="1:5" x14ac:dyDescent="0.25">
      <c r="A75" t="s">
        <v>15</v>
      </c>
      <c r="B75" s="11">
        <v>43904</v>
      </c>
      <c r="C75" s="12">
        <v>649</v>
      </c>
      <c r="D75" s="12">
        <f t="shared" si="4"/>
        <v>486.75</v>
      </c>
      <c r="E75" s="12">
        <f t="shared" si="4"/>
        <v>365.0625</v>
      </c>
    </row>
    <row r="76" spans="1:5" x14ac:dyDescent="0.25">
      <c r="A76" t="s">
        <v>15</v>
      </c>
      <c r="B76" s="11">
        <v>43905</v>
      </c>
      <c r="C76" s="12">
        <v>699</v>
      </c>
      <c r="D76" s="12">
        <f t="shared" si="4"/>
        <v>524.25</v>
      </c>
      <c r="E76" s="12">
        <f t="shared" si="4"/>
        <v>393.1875</v>
      </c>
    </row>
    <row r="77" spans="1:5" x14ac:dyDescent="0.25">
      <c r="A77" t="s">
        <v>15</v>
      </c>
      <c r="B77" s="11">
        <v>43906</v>
      </c>
      <c r="C77" s="12">
        <v>692</v>
      </c>
      <c r="D77" s="12">
        <f t="shared" si="4"/>
        <v>519</v>
      </c>
      <c r="E77" s="12">
        <f t="shared" si="4"/>
        <v>389.25</v>
      </c>
    </row>
    <row r="78" spans="1:5" x14ac:dyDescent="0.25">
      <c r="A78" t="s">
        <v>15</v>
      </c>
      <c r="B78" s="11">
        <v>43907</v>
      </c>
      <c r="C78" s="12">
        <v>623</v>
      </c>
      <c r="D78" s="12">
        <f t="shared" si="4"/>
        <v>467.25</v>
      </c>
      <c r="E78" s="12">
        <f t="shared" si="4"/>
        <v>350.4375</v>
      </c>
    </row>
    <row r="79" spans="1:5" x14ac:dyDescent="0.25">
      <c r="A79" t="s">
        <v>15</v>
      </c>
      <c r="B79" s="11">
        <v>43908</v>
      </c>
      <c r="C79" s="12">
        <v>635</v>
      </c>
      <c r="D79" s="12">
        <f t="shared" si="4"/>
        <v>476.25</v>
      </c>
      <c r="E79" s="12">
        <f t="shared" si="4"/>
        <v>357.1875</v>
      </c>
    </row>
    <row r="80" spans="1:5" x14ac:dyDescent="0.25">
      <c r="A80" t="s">
        <v>15</v>
      </c>
      <c r="B80" s="11">
        <v>43909</v>
      </c>
      <c r="C80" s="12">
        <v>638</v>
      </c>
      <c r="D80" s="12">
        <f t="shared" si="4"/>
        <v>478.5</v>
      </c>
      <c r="E80" s="12">
        <f t="shared" si="4"/>
        <v>358.875</v>
      </c>
    </row>
    <row r="81" spans="1:5" x14ac:dyDescent="0.25">
      <c r="A81" t="s">
        <v>15</v>
      </c>
      <c r="B81" s="11">
        <v>43910</v>
      </c>
      <c r="C81" s="12">
        <v>642</v>
      </c>
      <c r="D81" s="12">
        <f t="shared" si="4"/>
        <v>481.5</v>
      </c>
      <c r="E81" s="12">
        <f t="shared" si="4"/>
        <v>361.125</v>
      </c>
    </row>
    <row r="82" spans="1:5" x14ac:dyDescent="0.25">
      <c r="A82" t="s">
        <v>15</v>
      </c>
      <c r="B82" s="11">
        <v>43911</v>
      </c>
      <c r="C82" s="12">
        <v>643</v>
      </c>
      <c r="D82" s="12">
        <f t="shared" si="4"/>
        <v>482.25</v>
      </c>
      <c r="E82" s="12">
        <f t="shared" si="4"/>
        <v>361.6875</v>
      </c>
    </row>
    <row r="83" spans="1:5" x14ac:dyDescent="0.25">
      <c r="A83" t="s">
        <v>15</v>
      </c>
      <c r="B83" s="11">
        <v>43912</v>
      </c>
      <c r="C83" s="12">
        <v>644</v>
      </c>
      <c r="D83" s="12">
        <f t="shared" ref="D83:E98" si="5">C83*75%</f>
        <v>483</v>
      </c>
      <c r="E83" s="12">
        <f t="shared" si="5"/>
        <v>362.25</v>
      </c>
    </row>
    <row r="84" spans="1:5" x14ac:dyDescent="0.25">
      <c r="A84" t="s">
        <v>15</v>
      </c>
      <c r="B84" s="11">
        <v>43913</v>
      </c>
      <c r="C84" s="12">
        <v>649</v>
      </c>
      <c r="D84" s="12">
        <f t="shared" si="5"/>
        <v>486.75</v>
      </c>
      <c r="E84" s="12">
        <f t="shared" si="5"/>
        <v>365.0625</v>
      </c>
    </row>
    <row r="85" spans="1:5" x14ac:dyDescent="0.25">
      <c r="A85" t="s">
        <v>15</v>
      </c>
      <c r="B85" s="11">
        <v>43914</v>
      </c>
      <c r="C85" s="12">
        <v>635</v>
      </c>
      <c r="D85" s="12">
        <f t="shared" si="5"/>
        <v>476.25</v>
      </c>
      <c r="E85" s="12">
        <f t="shared" si="5"/>
        <v>357.1875</v>
      </c>
    </row>
    <row r="86" spans="1:5" x14ac:dyDescent="0.25">
      <c r="A86" t="s">
        <v>15</v>
      </c>
      <c r="B86" s="11">
        <v>43915</v>
      </c>
      <c r="C86" s="12">
        <v>647</v>
      </c>
      <c r="D86" s="12">
        <f t="shared" si="5"/>
        <v>485.25</v>
      </c>
      <c r="E86" s="12">
        <f t="shared" si="5"/>
        <v>363.9375</v>
      </c>
    </row>
    <row r="87" spans="1:5" x14ac:dyDescent="0.25">
      <c r="A87" t="s">
        <v>15</v>
      </c>
      <c r="B87" s="11">
        <v>43916</v>
      </c>
      <c r="C87" s="12">
        <v>660</v>
      </c>
      <c r="D87" s="12">
        <f t="shared" si="5"/>
        <v>495</v>
      </c>
      <c r="E87" s="12">
        <f t="shared" si="5"/>
        <v>371.25</v>
      </c>
    </row>
    <row r="88" spans="1:5" x14ac:dyDescent="0.25">
      <c r="A88" t="s">
        <v>15</v>
      </c>
      <c r="B88" s="11">
        <v>43917</v>
      </c>
      <c r="C88" s="12">
        <v>655</v>
      </c>
      <c r="D88" s="12">
        <f t="shared" si="5"/>
        <v>491.25</v>
      </c>
      <c r="E88" s="12">
        <f t="shared" si="5"/>
        <v>368.4375</v>
      </c>
    </row>
    <row r="89" spans="1:5" x14ac:dyDescent="0.25">
      <c r="A89" t="s">
        <v>15</v>
      </c>
      <c r="B89" s="11">
        <v>43918</v>
      </c>
      <c r="C89" s="12">
        <v>656</v>
      </c>
      <c r="D89" s="12">
        <f t="shared" si="5"/>
        <v>492</v>
      </c>
      <c r="E89" s="12">
        <f t="shared" si="5"/>
        <v>369</v>
      </c>
    </row>
    <row r="90" spans="1:5" x14ac:dyDescent="0.25">
      <c r="A90" t="s">
        <v>15</v>
      </c>
      <c r="B90" s="11">
        <v>43919</v>
      </c>
      <c r="C90" s="12">
        <v>699</v>
      </c>
      <c r="D90" s="12">
        <f t="shared" si="5"/>
        <v>524.25</v>
      </c>
      <c r="E90" s="12">
        <f t="shared" si="5"/>
        <v>393.1875</v>
      </c>
    </row>
    <row r="91" spans="1:5" x14ac:dyDescent="0.25">
      <c r="A91" t="s">
        <v>15</v>
      </c>
      <c r="B91" s="11">
        <v>43920</v>
      </c>
      <c r="C91" s="12">
        <v>698</v>
      </c>
      <c r="D91" s="12">
        <f t="shared" si="5"/>
        <v>523.5</v>
      </c>
      <c r="E91" s="12">
        <f t="shared" si="5"/>
        <v>392.625</v>
      </c>
    </row>
    <row r="92" spans="1:5" x14ac:dyDescent="0.25">
      <c r="A92" t="s">
        <v>15</v>
      </c>
      <c r="B92" s="11">
        <v>43921</v>
      </c>
      <c r="C92" s="12">
        <v>699</v>
      </c>
      <c r="D92" s="12">
        <f t="shared" si="5"/>
        <v>524.25</v>
      </c>
      <c r="E92" s="12">
        <f t="shared" si="5"/>
        <v>393.1875</v>
      </c>
    </row>
    <row r="93" spans="1:5" x14ac:dyDescent="0.25">
      <c r="A93" t="s">
        <v>15</v>
      </c>
      <c r="B93" s="11">
        <v>43922</v>
      </c>
      <c r="C93" s="12">
        <v>701</v>
      </c>
      <c r="D93" s="12">
        <f t="shared" si="5"/>
        <v>525.75</v>
      </c>
      <c r="E93" s="12">
        <f t="shared" si="5"/>
        <v>394.3125</v>
      </c>
    </row>
    <row r="94" spans="1:5" x14ac:dyDescent="0.25">
      <c r="A94" t="s">
        <v>15</v>
      </c>
      <c r="B94" s="11">
        <v>43923</v>
      </c>
      <c r="C94" s="12">
        <v>703</v>
      </c>
      <c r="D94" s="12">
        <f t="shared" si="5"/>
        <v>527.25</v>
      </c>
      <c r="E94" s="12">
        <f t="shared" si="5"/>
        <v>395.4375</v>
      </c>
    </row>
    <row r="95" spans="1:5" x14ac:dyDescent="0.25">
      <c r="A95" t="s">
        <v>15</v>
      </c>
      <c r="B95" s="11">
        <v>43924</v>
      </c>
      <c r="C95" s="12">
        <v>705</v>
      </c>
      <c r="D95" s="12">
        <f t="shared" si="5"/>
        <v>528.75</v>
      </c>
      <c r="E95" s="12">
        <f t="shared" si="5"/>
        <v>396.5625</v>
      </c>
    </row>
    <row r="96" spans="1:5" x14ac:dyDescent="0.25">
      <c r="A96" t="s">
        <v>15</v>
      </c>
      <c r="B96" s="11">
        <v>43925</v>
      </c>
      <c r="C96" s="12">
        <v>706</v>
      </c>
      <c r="D96" s="12">
        <f t="shared" ref="D96" si="6">C96*75%</f>
        <v>529.5</v>
      </c>
      <c r="E96" s="12">
        <f t="shared" si="5"/>
        <v>397.125</v>
      </c>
    </row>
    <row r="97" spans="1:5" x14ac:dyDescent="0.25">
      <c r="A97" t="s">
        <v>15</v>
      </c>
      <c r="B97" s="11">
        <v>43926</v>
      </c>
      <c r="C97" s="12">
        <v>707</v>
      </c>
      <c r="D97" s="12">
        <f t="shared" ref="D97" si="7">C97*75%</f>
        <v>530.25</v>
      </c>
      <c r="E97" s="12">
        <f t="shared" si="5"/>
        <v>397.6875</v>
      </c>
    </row>
    <row r="98" spans="1:5" x14ac:dyDescent="0.25">
      <c r="A98" t="s">
        <v>15</v>
      </c>
      <c r="B98" s="11">
        <v>43927</v>
      </c>
      <c r="C98" s="12">
        <v>700</v>
      </c>
      <c r="D98" s="12">
        <f t="shared" ref="D98" si="8">C98*75%</f>
        <v>525</v>
      </c>
      <c r="E98" s="12">
        <f t="shared" si="5"/>
        <v>393.75</v>
      </c>
    </row>
    <row r="99" spans="1:5" x14ac:dyDescent="0.25">
      <c r="A99" t="s">
        <v>15</v>
      </c>
      <c r="B99" s="11">
        <v>43928</v>
      </c>
      <c r="C99" s="12">
        <v>701</v>
      </c>
      <c r="D99" s="12">
        <f t="shared" ref="D99" si="9">C99*75%</f>
        <v>525.75</v>
      </c>
      <c r="E99" s="12">
        <f t="shared" ref="E99:E114" si="10">D99*75%</f>
        <v>394.3125</v>
      </c>
    </row>
    <row r="100" spans="1:5" x14ac:dyDescent="0.25">
      <c r="A100" t="s">
        <v>15</v>
      </c>
      <c r="B100" s="11">
        <v>43929</v>
      </c>
      <c r="C100" s="12">
        <v>706</v>
      </c>
      <c r="D100" s="12">
        <f t="shared" ref="D100" si="11">C100*75%</f>
        <v>529.5</v>
      </c>
      <c r="E100" s="12">
        <f t="shared" si="10"/>
        <v>397.125</v>
      </c>
    </row>
    <row r="101" spans="1:5" x14ac:dyDescent="0.25">
      <c r="A101" t="s">
        <v>15</v>
      </c>
      <c r="B101" s="11">
        <v>43930</v>
      </c>
      <c r="C101" s="12">
        <v>709</v>
      </c>
      <c r="D101" s="12">
        <f t="shared" ref="D101" si="12">C101*75%</f>
        <v>531.75</v>
      </c>
      <c r="E101" s="12">
        <f t="shared" si="10"/>
        <v>398.8125</v>
      </c>
    </row>
    <row r="102" spans="1:5" x14ac:dyDescent="0.25">
      <c r="A102" t="s">
        <v>15</v>
      </c>
      <c r="B102" s="11">
        <v>43931</v>
      </c>
      <c r="C102" s="12">
        <v>711</v>
      </c>
      <c r="D102" s="12">
        <f t="shared" ref="D102" si="13">C102*75%</f>
        <v>533.25</v>
      </c>
      <c r="E102" s="12">
        <f t="shared" si="10"/>
        <v>399.9375</v>
      </c>
    </row>
    <row r="103" spans="1:5" x14ac:dyDescent="0.25">
      <c r="A103" t="s">
        <v>15</v>
      </c>
      <c r="B103" s="11">
        <v>43932</v>
      </c>
      <c r="C103" s="12">
        <v>715</v>
      </c>
      <c r="D103" s="12">
        <f t="shared" ref="D103" si="14">C103*75%</f>
        <v>536.25</v>
      </c>
      <c r="E103" s="12">
        <f t="shared" si="10"/>
        <v>402.1875</v>
      </c>
    </row>
    <row r="104" spans="1:5" x14ac:dyDescent="0.25">
      <c r="A104" t="s">
        <v>15</v>
      </c>
      <c r="B104" s="11">
        <v>43933</v>
      </c>
      <c r="C104" s="12">
        <v>713</v>
      </c>
      <c r="D104" s="12">
        <f t="shared" ref="D104" si="15">C104*75%</f>
        <v>534.75</v>
      </c>
      <c r="E104" s="12">
        <f t="shared" si="10"/>
        <v>401.0625</v>
      </c>
    </row>
    <row r="105" spans="1:5" x14ac:dyDescent="0.25">
      <c r="A105" t="s">
        <v>15</v>
      </c>
      <c r="B105" s="11">
        <v>43934</v>
      </c>
      <c r="C105" s="12">
        <v>718</v>
      </c>
      <c r="D105" s="12">
        <f t="shared" ref="D105" si="16">C105*75%</f>
        <v>538.5</v>
      </c>
      <c r="E105" s="12">
        <f t="shared" si="10"/>
        <v>403.875</v>
      </c>
    </row>
    <row r="106" spans="1:5" x14ac:dyDescent="0.25">
      <c r="A106" t="s">
        <v>15</v>
      </c>
      <c r="B106" s="11">
        <v>43935</v>
      </c>
      <c r="C106" s="12">
        <v>708</v>
      </c>
      <c r="D106" s="12">
        <f t="shared" ref="D106" si="17">C106*75%</f>
        <v>531</v>
      </c>
      <c r="E106" s="12">
        <f t="shared" si="10"/>
        <v>398.25</v>
      </c>
    </row>
    <row r="107" spans="1:5" x14ac:dyDescent="0.25">
      <c r="A107" t="s">
        <v>15</v>
      </c>
      <c r="B107" s="11">
        <v>43936</v>
      </c>
      <c r="C107" s="12">
        <v>769</v>
      </c>
      <c r="D107" s="12">
        <f t="shared" ref="D107" si="18">C107*75%</f>
        <v>576.75</v>
      </c>
      <c r="E107" s="12">
        <f t="shared" si="10"/>
        <v>432.5625</v>
      </c>
    </row>
    <row r="108" spans="1:5" x14ac:dyDescent="0.25">
      <c r="A108" t="s">
        <v>15</v>
      </c>
      <c r="B108" s="11">
        <v>43937</v>
      </c>
      <c r="C108" s="12">
        <v>789</v>
      </c>
      <c r="D108" s="12">
        <f t="shared" ref="D108" si="19">C108*75%</f>
        <v>591.75</v>
      </c>
      <c r="E108" s="12">
        <f t="shared" si="10"/>
        <v>443.8125</v>
      </c>
    </row>
    <row r="109" spans="1:5" x14ac:dyDescent="0.25">
      <c r="A109" t="s">
        <v>15</v>
      </c>
      <c r="B109" s="11">
        <v>43938</v>
      </c>
      <c r="C109" s="12">
        <v>725</v>
      </c>
      <c r="D109" s="12">
        <f t="shared" ref="D109" si="20">C109*75%</f>
        <v>543.75</v>
      </c>
      <c r="E109" s="12">
        <f t="shared" si="10"/>
        <v>407.8125</v>
      </c>
    </row>
    <row r="110" spans="1:5" x14ac:dyDescent="0.25">
      <c r="A110" t="s">
        <v>15</v>
      </c>
      <c r="B110" s="11">
        <v>43939</v>
      </c>
      <c r="C110" s="12">
        <v>736</v>
      </c>
      <c r="D110" s="12">
        <f t="shared" ref="D110" si="21">C110*75%</f>
        <v>552</v>
      </c>
      <c r="E110" s="12">
        <f t="shared" si="10"/>
        <v>414</v>
      </c>
    </row>
    <row r="111" spans="1:5" x14ac:dyDescent="0.25">
      <c r="A111" t="s">
        <v>15</v>
      </c>
      <c r="B111" s="11">
        <v>43940</v>
      </c>
      <c r="C111" s="12">
        <v>733</v>
      </c>
      <c r="D111" s="12">
        <f t="shared" ref="D111" si="22">C111*75%</f>
        <v>549.75</v>
      </c>
      <c r="E111" s="12">
        <f t="shared" si="10"/>
        <v>412.3125</v>
      </c>
    </row>
    <row r="112" spans="1:5" x14ac:dyDescent="0.25">
      <c r="A112" t="s">
        <v>15</v>
      </c>
      <c r="B112" s="11">
        <v>43941</v>
      </c>
      <c r="C112" s="12">
        <v>737</v>
      </c>
      <c r="D112" s="12">
        <f t="shared" ref="D112" si="23">C112*75%</f>
        <v>552.75</v>
      </c>
      <c r="E112" s="12">
        <f t="shared" si="10"/>
        <v>414.5625</v>
      </c>
    </row>
    <row r="113" spans="1:5" x14ac:dyDescent="0.25">
      <c r="A113" t="s">
        <v>15</v>
      </c>
      <c r="B113" s="11">
        <v>43942</v>
      </c>
      <c r="C113" s="12">
        <v>739</v>
      </c>
      <c r="D113" s="12">
        <f t="shared" ref="D113" si="24">C113*75%</f>
        <v>554.25</v>
      </c>
      <c r="E113" s="12">
        <f t="shared" si="10"/>
        <v>415.6875</v>
      </c>
    </row>
    <row r="114" spans="1:5" x14ac:dyDescent="0.25">
      <c r="A114" t="s">
        <v>15</v>
      </c>
      <c r="B114" s="11">
        <v>43943</v>
      </c>
      <c r="C114" s="12">
        <v>728</v>
      </c>
      <c r="D114" s="12">
        <f t="shared" ref="D114" si="25">C114*75%</f>
        <v>546</v>
      </c>
      <c r="E114" s="12">
        <f t="shared" si="10"/>
        <v>409.5</v>
      </c>
    </row>
    <row r="115" spans="1:5" x14ac:dyDescent="0.25">
      <c r="A115" t="s">
        <v>15</v>
      </c>
      <c r="B115" s="11">
        <v>43944</v>
      </c>
      <c r="C115" s="12">
        <v>739</v>
      </c>
      <c r="D115" s="12">
        <f t="shared" ref="D115" si="26">C115*75%</f>
        <v>554.25</v>
      </c>
      <c r="E115" s="12">
        <f t="shared" ref="E115:E130" si="27">D115*75%</f>
        <v>415.6875</v>
      </c>
    </row>
    <row r="116" spans="1:5" x14ac:dyDescent="0.25">
      <c r="A116" t="s">
        <v>15</v>
      </c>
      <c r="B116" s="11">
        <v>43945</v>
      </c>
      <c r="C116" s="12">
        <v>744</v>
      </c>
      <c r="D116" s="12">
        <f t="shared" ref="D116" si="28">C116*75%</f>
        <v>558</v>
      </c>
      <c r="E116" s="12">
        <f t="shared" si="27"/>
        <v>418.5</v>
      </c>
    </row>
    <row r="117" spans="1:5" x14ac:dyDescent="0.25">
      <c r="A117" t="s">
        <v>15</v>
      </c>
      <c r="B117" s="11">
        <v>43946</v>
      </c>
      <c r="C117" s="12">
        <v>738</v>
      </c>
      <c r="D117" s="12">
        <f t="shared" ref="D117" si="29">C117*75%</f>
        <v>553.5</v>
      </c>
      <c r="E117" s="12">
        <f t="shared" si="27"/>
        <v>415.125</v>
      </c>
    </row>
    <row r="118" spans="1:5" x14ac:dyDescent="0.25">
      <c r="A118" t="s">
        <v>15</v>
      </c>
      <c r="B118" s="11">
        <v>43947</v>
      </c>
      <c r="C118" s="12">
        <v>729</v>
      </c>
      <c r="D118" s="12">
        <f t="shared" ref="D118" si="30">C118*75%</f>
        <v>546.75</v>
      </c>
      <c r="E118" s="12">
        <f t="shared" si="27"/>
        <v>410.0625</v>
      </c>
    </row>
    <row r="119" spans="1:5" x14ac:dyDescent="0.25">
      <c r="A119" t="s">
        <v>15</v>
      </c>
      <c r="B119" s="11">
        <v>43948</v>
      </c>
      <c r="C119" s="12">
        <v>730</v>
      </c>
      <c r="D119" s="12">
        <f t="shared" ref="D119" si="31">C119*75%</f>
        <v>547.5</v>
      </c>
      <c r="E119" s="12">
        <f t="shared" si="27"/>
        <v>410.625</v>
      </c>
    </row>
    <row r="120" spans="1:5" x14ac:dyDescent="0.25">
      <c r="A120" t="s">
        <v>15</v>
      </c>
      <c r="B120" s="11">
        <v>43949</v>
      </c>
      <c r="C120" s="12">
        <v>735</v>
      </c>
      <c r="D120" s="12">
        <f t="shared" ref="D120" si="32">C120*75%</f>
        <v>551.25</v>
      </c>
      <c r="E120" s="12">
        <f t="shared" si="27"/>
        <v>413.4375</v>
      </c>
    </row>
    <row r="121" spans="1:5" x14ac:dyDescent="0.25">
      <c r="A121" t="s">
        <v>15</v>
      </c>
      <c r="B121" s="11">
        <v>43950</v>
      </c>
      <c r="C121" s="12">
        <v>799</v>
      </c>
      <c r="D121" s="12">
        <f t="shared" ref="D121" si="33">C121*75%</f>
        <v>599.25</v>
      </c>
      <c r="E121" s="12">
        <f t="shared" si="27"/>
        <v>449.4375</v>
      </c>
    </row>
    <row r="122" spans="1:5" x14ac:dyDescent="0.25">
      <c r="A122" t="s">
        <v>15</v>
      </c>
      <c r="B122" s="11">
        <v>43951</v>
      </c>
      <c r="C122" s="12">
        <v>796</v>
      </c>
      <c r="D122" s="12">
        <f t="shared" ref="D122" si="34">C122*75%</f>
        <v>597</v>
      </c>
      <c r="E122" s="12">
        <f t="shared" si="27"/>
        <v>447.75</v>
      </c>
    </row>
    <row r="123" spans="1:5" x14ac:dyDescent="0.25">
      <c r="A123" t="s">
        <v>15</v>
      </c>
      <c r="B123" s="11">
        <v>43952</v>
      </c>
      <c r="C123" s="12">
        <v>820</v>
      </c>
      <c r="D123" s="12">
        <f t="shared" ref="D123" si="35">C123*75%</f>
        <v>615</v>
      </c>
      <c r="E123" s="12">
        <f t="shared" si="27"/>
        <v>461.25</v>
      </c>
    </row>
    <row r="124" spans="1:5" x14ac:dyDescent="0.25">
      <c r="A124" t="s">
        <v>15</v>
      </c>
      <c r="B124" s="11">
        <v>43953</v>
      </c>
      <c r="C124" s="12">
        <v>823</v>
      </c>
      <c r="D124" s="12">
        <f t="shared" ref="D124" si="36">C124*75%</f>
        <v>617.25</v>
      </c>
      <c r="E124" s="12">
        <f t="shared" si="27"/>
        <v>462.9375</v>
      </c>
    </row>
    <row r="125" spans="1:5" x14ac:dyDescent="0.25">
      <c r="A125" t="s">
        <v>15</v>
      </c>
      <c r="B125" s="11">
        <v>43954</v>
      </c>
      <c r="C125" s="12">
        <v>825</v>
      </c>
      <c r="D125" s="12">
        <f t="shared" ref="D125" si="37">C125*75%</f>
        <v>618.75</v>
      </c>
      <c r="E125" s="12">
        <f t="shared" si="27"/>
        <v>464.0625</v>
      </c>
    </row>
    <row r="126" spans="1:5" x14ac:dyDescent="0.25">
      <c r="A126" t="s">
        <v>15</v>
      </c>
      <c r="B126" s="11">
        <v>43955</v>
      </c>
      <c r="C126" s="12">
        <v>829</v>
      </c>
      <c r="D126" s="12">
        <f t="shared" ref="D126" si="38">C126*75%</f>
        <v>621.75</v>
      </c>
      <c r="E126" s="12">
        <f t="shared" si="27"/>
        <v>466.3125</v>
      </c>
    </row>
    <row r="127" spans="1:5" x14ac:dyDescent="0.25">
      <c r="A127" t="s">
        <v>15</v>
      </c>
      <c r="B127" s="11">
        <v>43956</v>
      </c>
      <c r="C127" s="12">
        <v>827</v>
      </c>
      <c r="D127" s="12">
        <f t="shared" ref="D127" si="39">C127*75%</f>
        <v>620.25</v>
      </c>
      <c r="E127" s="12">
        <f t="shared" si="27"/>
        <v>465.1875</v>
      </c>
    </row>
    <row r="128" spans="1:5" x14ac:dyDescent="0.25">
      <c r="A128" t="s">
        <v>15</v>
      </c>
      <c r="B128" s="11">
        <v>43957</v>
      </c>
      <c r="C128" s="12">
        <v>826</v>
      </c>
      <c r="D128" s="12">
        <f t="shared" ref="D128" si="40">C128*75%</f>
        <v>619.5</v>
      </c>
      <c r="E128" s="12">
        <f t="shared" si="27"/>
        <v>464.625</v>
      </c>
    </row>
    <row r="129" spans="1:5" x14ac:dyDescent="0.25">
      <c r="A129" t="s">
        <v>15</v>
      </c>
      <c r="B129" s="11">
        <v>43958</v>
      </c>
      <c r="C129" s="12">
        <v>828</v>
      </c>
      <c r="D129" s="12">
        <f t="shared" ref="D129" si="41">C129*75%</f>
        <v>621</v>
      </c>
      <c r="E129" s="12">
        <f t="shared" si="27"/>
        <v>465.75</v>
      </c>
    </row>
    <row r="130" spans="1:5" x14ac:dyDescent="0.25">
      <c r="A130" t="s">
        <v>15</v>
      </c>
      <c r="B130" s="11">
        <v>43959</v>
      </c>
      <c r="C130" s="12">
        <v>825</v>
      </c>
      <c r="D130" s="12">
        <f t="shared" ref="D130" si="42">C130*75%</f>
        <v>618.75</v>
      </c>
      <c r="E130" s="12">
        <f t="shared" si="27"/>
        <v>464.0625</v>
      </c>
    </row>
    <row r="131" spans="1:5" x14ac:dyDescent="0.25">
      <c r="A131" t="s">
        <v>15</v>
      </c>
      <c r="B131" s="11">
        <v>43960</v>
      </c>
      <c r="C131" s="12">
        <v>815</v>
      </c>
      <c r="D131" s="12">
        <f t="shared" ref="D131" si="43">C131*75%</f>
        <v>611.25</v>
      </c>
      <c r="E131" s="12">
        <f t="shared" ref="E131:E146" si="44">D131*75%</f>
        <v>458.4375</v>
      </c>
    </row>
    <row r="132" spans="1:5" x14ac:dyDescent="0.25">
      <c r="A132" t="s">
        <v>15</v>
      </c>
      <c r="B132" s="11">
        <v>43961</v>
      </c>
      <c r="C132" s="12">
        <v>819</v>
      </c>
      <c r="D132" s="12">
        <f t="shared" ref="D132" si="45">C132*75%</f>
        <v>614.25</v>
      </c>
      <c r="E132" s="12">
        <f t="shared" si="44"/>
        <v>460.6875</v>
      </c>
    </row>
    <row r="133" spans="1:5" x14ac:dyDescent="0.25">
      <c r="A133" t="s">
        <v>15</v>
      </c>
      <c r="B133" s="11">
        <v>43962</v>
      </c>
      <c r="C133" s="12">
        <v>829</v>
      </c>
      <c r="D133" s="12">
        <f t="shared" ref="D133" si="46">C133*75%</f>
        <v>621.75</v>
      </c>
      <c r="E133" s="12">
        <f t="shared" si="44"/>
        <v>466.3125</v>
      </c>
    </row>
    <row r="134" spans="1:5" x14ac:dyDescent="0.25">
      <c r="A134" t="s">
        <v>15</v>
      </c>
      <c r="B134" s="11">
        <v>43963</v>
      </c>
      <c r="C134" s="12">
        <v>831</v>
      </c>
      <c r="D134" s="12">
        <f t="shared" ref="D134" si="47">C134*75%</f>
        <v>623.25</v>
      </c>
      <c r="E134" s="12">
        <f t="shared" si="44"/>
        <v>467.4375</v>
      </c>
    </row>
    <row r="135" spans="1:5" x14ac:dyDescent="0.25">
      <c r="A135" t="s">
        <v>15</v>
      </c>
      <c r="B135" s="11">
        <v>43964</v>
      </c>
      <c r="C135" s="12">
        <v>829</v>
      </c>
      <c r="D135" s="12">
        <f t="shared" ref="D135" si="48">C135*75%</f>
        <v>621.75</v>
      </c>
      <c r="E135" s="12">
        <f t="shared" si="44"/>
        <v>466.3125</v>
      </c>
    </row>
    <row r="136" spans="1:5" x14ac:dyDescent="0.25">
      <c r="A136" t="s">
        <v>15</v>
      </c>
      <c r="B136" s="11">
        <v>43965</v>
      </c>
      <c r="C136" s="12">
        <v>822</v>
      </c>
      <c r="D136" s="12">
        <f t="shared" ref="D136" si="49">C136*75%</f>
        <v>616.5</v>
      </c>
      <c r="E136" s="12">
        <f t="shared" si="44"/>
        <v>462.375</v>
      </c>
    </row>
    <row r="137" spans="1:5" x14ac:dyDescent="0.25">
      <c r="A137" t="s">
        <v>15</v>
      </c>
      <c r="B137" s="11">
        <v>43966</v>
      </c>
      <c r="C137" s="12">
        <v>889</v>
      </c>
      <c r="D137" s="12">
        <f t="shared" ref="D137" si="50">C137*75%</f>
        <v>666.75</v>
      </c>
      <c r="E137" s="12">
        <f t="shared" si="44"/>
        <v>500.0625</v>
      </c>
    </row>
    <row r="138" spans="1:5" x14ac:dyDescent="0.25">
      <c r="A138" t="s">
        <v>15</v>
      </c>
      <c r="B138" s="11">
        <v>43967</v>
      </c>
      <c r="C138" s="12">
        <v>899</v>
      </c>
      <c r="D138" s="12">
        <f t="shared" ref="D138" si="51">C138*75%</f>
        <v>674.25</v>
      </c>
      <c r="E138" s="12">
        <f t="shared" si="44"/>
        <v>505.6875</v>
      </c>
    </row>
    <row r="139" spans="1:5" x14ac:dyDescent="0.25">
      <c r="A139" t="s">
        <v>15</v>
      </c>
      <c r="B139" s="11">
        <v>43968</v>
      </c>
      <c r="C139" s="12">
        <v>825</v>
      </c>
      <c r="D139" s="12">
        <f t="shared" ref="D139" si="52">C139*75%</f>
        <v>618.75</v>
      </c>
      <c r="E139" s="12">
        <f t="shared" si="44"/>
        <v>464.0625</v>
      </c>
    </row>
    <row r="140" spans="1:5" x14ac:dyDescent="0.25">
      <c r="A140" t="s">
        <v>15</v>
      </c>
      <c r="B140" s="11">
        <v>43969</v>
      </c>
      <c r="C140" s="12">
        <v>826</v>
      </c>
      <c r="D140" s="12">
        <f t="shared" ref="D140" si="53">C140*75%</f>
        <v>619.5</v>
      </c>
      <c r="E140" s="12">
        <f t="shared" si="44"/>
        <v>464.625</v>
      </c>
    </row>
    <row r="141" spans="1:5" x14ac:dyDescent="0.25">
      <c r="A141" t="s">
        <v>15</v>
      </c>
      <c r="B141" s="11">
        <v>43970</v>
      </c>
      <c r="C141" s="12">
        <v>828</v>
      </c>
      <c r="D141" s="12">
        <f t="shared" ref="D141" si="54">C141*75%</f>
        <v>621</v>
      </c>
      <c r="E141" s="12">
        <f t="shared" si="44"/>
        <v>465.75</v>
      </c>
    </row>
    <row r="142" spans="1:5" x14ac:dyDescent="0.25">
      <c r="A142" t="s">
        <v>15</v>
      </c>
      <c r="B142" s="11">
        <v>43971</v>
      </c>
      <c r="C142" s="12">
        <v>829</v>
      </c>
      <c r="D142" s="12">
        <f t="shared" ref="D142" si="55">C142*75%</f>
        <v>621.75</v>
      </c>
      <c r="E142" s="12">
        <f t="shared" si="44"/>
        <v>466.3125</v>
      </c>
    </row>
    <row r="143" spans="1:5" x14ac:dyDescent="0.25">
      <c r="A143" t="s">
        <v>15</v>
      </c>
      <c r="B143" s="11">
        <v>43972</v>
      </c>
      <c r="C143" s="12">
        <v>823</v>
      </c>
      <c r="D143" s="12">
        <f t="shared" ref="D143" si="56">C143*75%</f>
        <v>617.25</v>
      </c>
      <c r="E143" s="12">
        <f t="shared" si="44"/>
        <v>462.9375</v>
      </c>
    </row>
    <row r="144" spans="1:5" x14ac:dyDescent="0.25">
      <c r="A144" t="s">
        <v>15</v>
      </c>
      <c r="B144" s="11">
        <v>43973</v>
      </c>
      <c r="C144" s="12">
        <v>824</v>
      </c>
      <c r="D144" s="12">
        <f t="shared" ref="D144" si="57">C144*75%</f>
        <v>618</v>
      </c>
      <c r="E144" s="12">
        <f t="shared" si="44"/>
        <v>463.5</v>
      </c>
    </row>
    <row r="145" spans="1:5" x14ac:dyDescent="0.25">
      <c r="A145" t="s">
        <v>15</v>
      </c>
      <c r="B145" s="11">
        <v>43974</v>
      </c>
      <c r="C145" s="12">
        <v>826</v>
      </c>
      <c r="D145" s="12">
        <f t="shared" ref="D145" si="58">C145*75%</f>
        <v>619.5</v>
      </c>
      <c r="E145" s="12">
        <f t="shared" si="44"/>
        <v>464.625</v>
      </c>
    </row>
    <row r="146" spans="1:5" x14ac:dyDescent="0.25">
      <c r="A146" t="s">
        <v>15</v>
      </c>
      <c r="B146" s="11">
        <v>43975</v>
      </c>
      <c r="C146" s="12">
        <v>836</v>
      </c>
      <c r="D146" s="12">
        <f t="shared" ref="D146" si="59">C146*75%</f>
        <v>627</v>
      </c>
      <c r="E146" s="12">
        <f t="shared" si="44"/>
        <v>470.25</v>
      </c>
    </row>
    <row r="147" spans="1:5" x14ac:dyDescent="0.25">
      <c r="A147" t="s">
        <v>15</v>
      </c>
      <c r="B147" s="11">
        <v>43976</v>
      </c>
      <c r="C147" s="12">
        <v>833</v>
      </c>
      <c r="D147" s="12">
        <f t="shared" ref="D147" si="60">C147*75%</f>
        <v>624.75</v>
      </c>
      <c r="E147" s="12">
        <f t="shared" ref="E147:E162" si="61">D147*75%</f>
        <v>468.5625</v>
      </c>
    </row>
    <row r="148" spans="1:5" x14ac:dyDescent="0.25">
      <c r="A148" t="s">
        <v>15</v>
      </c>
      <c r="B148" s="11">
        <v>43977</v>
      </c>
      <c r="C148" s="12">
        <v>823</v>
      </c>
      <c r="D148" s="12">
        <f t="shared" ref="D148" si="62">C148*75%</f>
        <v>617.25</v>
      </c>
      <c r="E148" s="12">
        <f t="shared" si="61"/>
        <v>462.9375</v>
      </c>
    </row>
    <row r="149" spans="1:5" x14ac:dyDescent="0.25">
      <c r="A149" t="s">
        <v>15</v>
      </c>
      <c r="B149" s="11">
        <v>43978</v>
      </c>
      <c r="C149" s="12">
        <v>837</v>
      </c>
      <c r="D149" s="12">
        <f t="shared" ref="D149" si="63">C149*75%</f>
        <v>627.75</v>
      </c>
      <c r="E149" s="12">
        <f t="shared" si="61"/>
        <v>470.8125</v>
      </c>
    </row>
    <row r="150" spans="1:5" x14ac:dyDescent="0.25">
      <c r="A150" t="s">
        <v>15</v>
      </c>
      <c r="B150" s="11">
        <v>43979</v>
      </c>
      <c r="C150" s="12">
        <v>827</v>
      </c>
      <c r="D150" s="12">
        <f t="shared" ref="D150" si="64">C150*75%</f>
        <v>620.25</v>
      </c>
      <c r="E150" s="12">
        <f t="shared" si="61"/>
        <v>465.1875</v>
      </c>
    </row>
    <row r="151" spans="1:5" x14ac:dyDescent="0.25">
      <c r="A151" t="s">
        <v>15</v>
      </c>
      <c r="B151" s="11">
        <v>43980</v>
      </c>
      <c r="C151" s="12">
        <v>896</v>
      </c>
      <c r="D151" s="12">
        <f t="shared" ref="D151" si="65">C151*75%</f>
        <v>672</v>
      </c>
      <c r="E151" s="12">
        <f t="shared" si="61"/>
        <v>504</v>
      </c>
    </row>
    <row r="152" spans="1:5" x14ac:dyDescent="0.25">
      <c r="A152" t="s">
        <v>15</v>
      </c>
      <c r="B152" s="11">
        <v>43981</v>
      </c>
      <c r="C152" s="12">
        <v>892</v>
      </c>
      <c r="D152" s="12">
        <f t="shared" ref="D152" si="66">C152*75%</f>
        <v>669</v>
      </c>
      <c r="E152" s="12">
        <f t="shared" si="61"/>
        <v>501.75</v>
      </c>
    </row>
    <row r="153" spans="1:5" x14ac:dyDescent="0.25">
      <c r="A153" t="s">
        <v>15</v>
      </c>
      <c r="B153" s="11">
        <v>43982</v>
      </c>
      <c r="C153" s="12">
        <v>891</v>
      </c>
      <c r="D153" s="12">
        <f t="shared" ref="D153" si="67">C153*75%</f>
        <v>668.25</v>
      </c>
      <c r="E153" s="12">
        <f t="shared" si="61"/>
        <v>501.1875</v>
      </c>
    </row>
    <row r="154" spans="1:5" x14ac:dyDescent="0.25">
      <c r="A154" t="s">
        <v>15</v>
      </c>
      <c r="B154" s="11">
        <v>43983</v>
      </c>
      <c r="C154" s="12">
        <v>803</v>
      </c>
      <c r="D154" s="12">
        <v>702</v>
      </c>
      <c r="E154" s="12">
        <f t="shared" si="61"/>
        <v>526.5</v>
      </c>
    </row>
    <row r="155" spans="1:5" x14ac:dyDescent="0.25">
      <c r="A155" t="s">
        <v>15</v>
      </c>
      <c r="B155" s="11">
        <v>43984</v>
      </c>
      <c r="C155" s="12">
        <v>805</v>
      </c>
      <c r="D155" s="12">
        <v>704</v>
      </c>
      <c r="E155" s="12">
        <f t="shared" si="61"/>
        <v>528</v>
      </c>
    </row>
    <row r="156" spans="1:5" x14ac:dyDescent="0.25">
      <c r="A156" t="s">
        <v>15</v>
      </c>
      <c r="B156" s="11">
        <v>43985</v>
      </c>
      <c r="C156" s="12">
        <v>806</v>
      </c>
      <c r="D156" s="12">
        <v>706</v>
      </c>
      <c r="E156" s="12">
        <f t="shared" si="61"/>
        <v>529.5</v>
      </c>
    </row>
    <row r="157" spans="1:5" x14ac:dyDescent="0.25">
      <c r="A157" t="s">
        <v>15</v>
      </c>
      <c r="B157" s="11">
        <v>43986</v>
      </c>
      <c r="C157" s="12">
        <v>807</v>
      </c>
      <c r="D157" s="12">
        <v>708</v>
      </c>
      <c r="E157" s="12">
        <f t="shared" si="61"/>
        <v>531</v>
      </c>
    </row>
    <row r="158" spans="1:5" x14ac:dyDescent="0.25">
      <c r="A158" t="s">
        <v>15</v>
      </c>
      <c r="B158" s="11">
        <v>43987</v>
      </c>
      <c r="C158" s="12">
        <v>808</v>
      </c>
      <c r="D158" s="12">
        <v>715</v>
      </c>
      <c r="E158" s="12">
        <f t="shared" si="61"/>
        <v>536.25</v>
      </c>
    </row>
    <row r="159" spans="1:5" x14ac:dyDescent="0.25">
      <c r="A159" t="s">
        <v>15</v>
      </c>
      <c r="B159" s="11">
        <v>43988</v>
      </c>
      <c r="C159" s="12">
        <v>809</v>
      </c>
      <c r="D159" s="12">
        <v>716</v>
      </c>
      <c r="E159" s="12">
        <f t="shared" si="61"/>
        <v>537</v>
      </c>
    </row>
    <row r="160" spans="1:5" x14ac:dyDescent="0.25">
      <c r="A160" t="s">
        <v>15</v>
      </c>
      <c r="B160" s="11">
        <v>43989</v>
      </c>
      <c r="C160" s="12">
        <v>810</v>
      </c>
      <c r="D160" s="12">
        <v>706</v>
      </c>
      <c r="E160" s="12">
        <f t="shared" si="61"/>
        <v>529.5</v>
      </c>
    </row>
    <row r="161" spans="1:5" x14ac:dyDescent="0.25">
      <c r="A161" t="s">
        <v>15</v>
      </c>
      <c r="B161" s="11">
        <v>43990</v>
      </c>
      <c r="C161" s="12">
        <v>811</v>
      </c>
      <c r="D161" s="12">
        <v>725</v>
      </c>
      <c r="E161" s="12">
        <f t="shared" si="61"/>
        <v>543.75</v>
      </c>
    </row>
    <row r="162" spans="1:5" x14ac:dyDescent="0.25">
      <c r="A162" t="s">
        <v>15</v>
      </c>
      <c r="B162" s="11">
        <v>43991</v>
      </c>
      <c r="C162" s="12">
        <v>812</v>
      </c>
      <c r="D162" s="12">
        <v>726</v>
      </c>
      <c r="E162" s="12">
        <f t="shared" si="61"/>
        <v>544.5</v>
      </c>
    </row>
    <row r="163" spans="1:5" x14ac:dyDescent="0.25">
      <c r="A163" t="s">
        <v>15</v>
      </c>
      <c r="B163" s="11">
        <v>43992</v>
      </c>
      <c r="C163" s="12">
        <v>813</v>
      </c>
      <c r="D163" s="12">
        <v>728</v>
      </c>
      <c r="E163" s="12">
        <f t="shared" ref="E163:E178" si="68">D163*75%</f>
        <v>546</v>
      </c>
    </row>
    <row r="164" spans="1:5" x14ac:dyDescent="0.25">
      <c r="A164" t="s">
        <v>15</v>
      </c>
      <c r="B164" s="11">
        <v>43993</v>
      </c>
      <c r="C164" s="12">
        <v>814</v>
      </c>
      <c r="D164" s="12">
        <v>729</v>
      </c>
      <c r="E164" s="12">
        <f t="shared" si="68"/>
        <v>546.75</v>
      </c>
    </row>
    <row r="165" spans="1:5" x14ac:dyDescent="0.25">
      <c r="A165" t="s">
        <v>15</v>
      </c>
      <c r="B165" s="11">
        <v>43994</v>
      </c>
      <c r="C165" s="12">
        <v>816</v>
      </c>
      <c r="D165" s="12">
        <v>731</v>
      </c>
      <c r="E165" s="12">
        <f t="shared" si="68"/>
        <v>548.25</v>
      </c>
    </row>
    <row r="166" spans="1:5" x14ac:dyDescent="0.25">
      <c r="A166" t="s">
        <v>15</v>
      </c>
      <c r="B166" s="11">
        <v>43995</v>
      </c>
      <c r="C166" s="12">
        <v>821</v>
      </c>
      <c r="D166" s="12">
        <v>733</v>
      </c>
      <c r="E166" s="12">
        <f t="shared" si="68"/>
        <v>549.75</v>
      </c>
    </row>
    <row r="167" spans="1:5" x14ac:dyDescent="0.25">
      <c r="A167" t="s">
        <v>15</v>
      </c>
      <c r="B167" s="11">
        <v>43996</v>
      </c>
      <c r="C167" s="12">
        <v>825</v>
      </c>
      <c r="D167" s="12">
        <v>729</v>
      </c>
      <c r="E167" s="12">
        <f t="shared" si="68"/>
        <v>546.75</v>
      </c>
    </row>
    <row r="168" spans="1:5" x14ac:dyDescent="0.25">
      <c r="A168" t="s">
        <v>15</v>
      </c>
      <c r="B168" s="11">
        <v>43997</v>
      </c>
      <c r="C168" s="12">
        <v>850</v>
      </c>
      <c r="D168" s="12">
        <v>799</v>
      </c>
      <c r="E168" s="12">
        <f t="shared" si="68"/>
        <v>599.25</v>
      </c>
    </row>
    <row r="169" spans="1:5" x14ac:dyDescent="0.25">
      <c r="A169" t="s">
        <v>15</v>
      </c>
      <c r="B169" s="11">
        <v>43998</v>
      </c>
      <c r="C169" s="12">
        <v>856</v>
      </c>
      <c r="D169" s="12">
        <v>798</v>
      </c>
      <c r="E169" s="12">
        <f t="shared" si="68"/>
        <v>598.5</v>
      </c>
    </row>
    <row r="170" spans="1:5" x14ac:dyDescent="0.25">
      <c r="A170" t="s">
        <v>15</v>
      </c>
      <c r="B170" s="11">
        <v>43999</v>
      </c>
      <c r="C170" s="12">
        <v>802</v>
      </c>
      <c r="D170" s="12">
        <v>736</v>
      </c>
      <c r="E170" s="12">
        <f t="shared" si="68"/>
        <v>552</v>
      </c>
    </row>
    <row r="171" spans="1:5" x14ac:dyDescent="0.25">
      <c r="A171" t="s">
        <v>15</v>
      </c>
      <c r="B171" s="11">
        <v>44000</v>
      </c>
      <c r="C171" s="12">
        <v>805</v>
      </c>
      <c r="D171" s="12">
        <v>741</v>
      </c>
      <c r="E171" s="12">
        <f t="shared" si="68"/>
        <v>555.75</v>
      </c>
    </row>
    <row r="172" spans="1:5" x14ac:dyDescent="0.25">
      <c r="A172" t="s">
        <v>15</v>
      </c>
      <c r="B172" s="11">
        <v>44001</v>
      </c>
      <c r="C172" s="12">
        <v>804</v>
      </c>
      <c r="D172" s="12">
        <v>739</v>
      </c>
      <c r="E172" s="12">
        <f t="shared" si="68"/>
        <v>554.25</v>
      </c>
    </row>
    <row r="173" spans="1:5" x14ac:dyDescent="0.25">
      <c r="A173" t="s">
        <v>15</v>
      </c>
      <c r="B173" s="11">
        <v>44002</v>
      </c>
      <c r="C173" s="12">
        <v>806</v>
      </c>
      <c r="D173" s="12">
        <v>745</v>
      </c>
      <c r="E173" s="12">
        <f t="shared" si="68"/>
        <v>558.75</v>
      </c>
    </row>
    <row r="174" spans="1:5" x14ac:dyDescent="0.25">
      <c r="A174" t="s">
        <v>15</v>
      </c>
      <c r="B174" s="11">
        <v>44003</v>
      </c>
      <c r="C174" s="12">
        <v>801</v>
      </c>
      <c r="D174" s="12">
        <v>763</v>
      </c>
      <c r="E174" s="12">
        <f t="shared" si="68"/>
        <v>572.25</v>
      </c>
    </row>
    <row r="175" spans="1:5" x14ac:dyDescent="0.25">
      <c r="A175" t="s">
        <v>15</v>
      </c>
      <c r="B175" s="11">
        <v>44004</v>
      </c>
      <c r="C175" s="12">
        <v>811</v>
      </c>
      <c r="D175" s="12">
        <v>732</v>
      </c>
      <c r="E175" s="12">
        <f t="shared" si="68"/>
        <v>549</v>
      </c>
    </row>
    <row r="176" spans="1:5" x14ac:dyDescent="0.25">
      <c r="A176" t="s">
        <v>15</v>
      </c>
      <c r="B176" s="11">
        <v>44005</v>
      </c>
      <c r="C176" s="12">
        <v>814</v>
      </c>
      <c r="D176" s="12">
        <v>729</v>
      </c>
      <c r="E176" s="12">
        <f t="shared" si="68"/>
        <v>546.75</v>
      </c>
    </row>
    <row r="177" spans="1:5" x14ac:dyDescent="0.25">
      <c r="A177" t="s">
        <v>15</v>
      </c>
      <c r="B177" s="11">
        <v>44006</v>
      </c>
      <c r="C177" s="12">
        <v>806</v>
      </c>
      <c r="D177" s="12">
        <v>733</v>
      </c>
      <c r="E177" s="12">
        <f t="shared" si="68"/>
        <v>549.75</v>
      </c>
    </row>
    <row r="178" spans="1:5" x14ac:dyDescent="0.25">
      <c r="A178" t="s">
        <v>15</v>
      </c>
      <c r="B178" s="11">
        <v>44007</v>
      </c>
      <c r="C178" s="12">
        <v>809</v>
      </c>
      <c r="D178" s="12">
        <v>745</v>
      </c>
      <c r="E178" s="12">
        <f t="shared" si="68"/>
        <v>558.75</v>
      </c>
    </row>
    <row r="179" spans="1:5" x14ac:dyDescent="0.25">
      <c r="A179" t="s">
        <v>15</v>
      </c>
      <c r="B179" s="11">
        <v>44008</v>
      </c>
      <c r="C179" s="12">
        <v>811</v>
      </c>
      <c r="D179" s="12">
        <v>709</v>
      </c>
      <c r="E179" s="12">
        <f t="shared" ref="E179:E183" si="69">D179*75%</f>
        <v>531.75</v>
      </c>
    </row>
    <row r="180" spans="1:5" x14ac:dyDescent="0.25">
      <c r="A180" t="s">
        <v>15</v>
      </c>
      <c r="B180" s="11">
        <v>44009</v>
      </c>
      <c r="C180" s="12">
        <v>812</v>
      </c>
      <c r="D180" s="12">
        <v>725</v>
      </c>
      <c r="E180" s="12">
        <f t="shared" si="69"/>
        <v>543.75</v>
      </c>
    </row>
    <row r="181" spans="1:5" x14ac:dyDescent="0.25">
      <c r="A181" t="s">
        <v>15</v>
      </c>
      <c r="B181" s="11">
        <v>44010</v>
      </c>
      <c r="C181" s="12">
        <v>816</v>
      </c>
      <c r="D181" s="12">
        <v>738</v>
      </c>
      <c r="E181" s="12">
        <f t="shared" si="69"/>
        <v>553.5</v>
      </c>
    </row>
    <row r="182" spans="1:5" x14ac:dyDescent="0.25">
      <c r="A182" t="s">
        <v>15</v>
      </c>
      <c r="B182" s="11">
        <v>44011</v>
      </c>
      <c r="C182" s="12">
        <v>816</v>
      </c>
      <c r="D182" s="12">
        <v>722</v>
      </c>
      <c r="E182" s="12">
        <f t="shared" si="69"/>
        <v>541.5</v>
      </c>
    </row>
    <row r="183" spans="1:5" x14ac:dyDescent="0.25">
      <c r="A183" t="s">
        <v>15</v>
      </c>
      <c r="B183" s="11">
        <v>44012</v>
      </c>
      <c r="C183" s="12">
        <v>816</v>
      </c>
      <c r="D183" s="12">
        <v>739</v>
      </c>
      <c r="E183" s="12">
        <f t="shared" si="69"/>
        <v>554.25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A1C7-678A-4400-B820-4B53D15BD7FD}">
  <dimension ref="A2:C38"/>
  <sheetViews>
    <sheetView workbookViewId="0">
      <selection activeCell="A2" sqref="A2:C2"/>
    </sheetView>
  </sheetViews>
  <sheetFormatPr baseColWidth="10" defaultRowHeight="15" x14ac:dyDescent="0.25"/>
  <cols>
    <col min="1" max="1" width="21.140625" customWidth="1"/>
    <col min="2" max="2" width="14" customWidth="1"/>
  </cols>
  <sheetData>
    <row r="2" spans="1:3" ht="17.25" x14ac:dyDescent="0.3">
      <c r="A2" s="66" t="s">
        <v>25</v>
      </c>
      <c r="B2" s="66"/>
      <c r="C2" s="66"/>
    </row>
    <row r="3" spans="1:3" ht="18" thickBot="1" x14ac:dyDescent="0.35">
      <c r="A3" s="14" t="s">
        <v>22</v>
      </c>
      <c r="B3" s="14" t="s">
        <v>23</v>
      </c>
      <c r="C3" s="14" t="s">
        <v>26</v>
      </c>
    </row>
    <row r="4" spans="1:3" ht="17.25" x14ac:dyDescent="0.3">
      <c r="A4" s="13" t="s">
        <v>17</v>
      </c>
      <c r="B4" s="13">
        <v>5</v>
      </c>
      <c r="C4" s="13" t="s">
        <v>27</v>
      </c>
    </row>
    <row r="5" spans="1:3" ht="17.25" x14ac:dyDescent="0.3">
      <c r="A5" s="13" t="s">
        <v>18</v>
      </c>
      <c r="B5" s="13">
        <v>4</v>
      </c>
      <c r="C5" s="13" t="s">
        <v>28</v>
      </c>
    </row>
    <row r="6" spans="1:3" ht="17.25" x14ac:dyDescent="0.3">
      <c r="A6" s="13" t="s">
        <v>19</v>
      </c>
      <c r="B6" s="13">
        <v>3</v>
      </c>
      <c r="C6" s="13" t="s">
        <v>29</v>
      </c>
    </row>
    <row r="7" spans="1:3" ht="17.25" x14ac:dyDescent="0.3">
      <c r="A7" s="13" t="s">
        <v>20</v>
      </c>
      <c r="B7" s="13">
        <v>2</v>
      </c>
      <c r="C7" s="13" t="s">
        <v>30</v>
      </c>
    </row>
    <row r="8" spans="1:3" ht="17.25" x14ac:dyDescent="0.3">
      <c r="A8" s="13" t="s">
        <v>21</v>
      </c>
      <c r="B8" s="13">
        <v>1</v>
      </c>
      <c r="C8" s="13" t="s">
        <v>31</v>
      </c>
    </row>
    <row r="10" spans="1:3" ht="17.25" x14ac:dyDescent="0.3">
      <c r="A10" s="66" t="s">
        <v>24</v>
      </c>
      <c r="B10" s="66"/>
      <c r="C10" s="66"/>
    </row>
    <row r="11" spans="1:3" ht="17.25" x14ac:dyDescent="0.3">
      <c r="A11" s="16" t="s">
        <v>33</v>
      </c>
      <c r="B11" s="16" t="s">
        <v>34</v>
      </c>
      <c r="C11" s="16" t="s">
        <v>26</v>
      </c>
    </row>
    <row r="12" spans="1:3" ht="17.25" x14ac:dyDescent="0.3">
      <c r="A12" s="15" t="s">
        <v>32</v>
      </c>
      <c r="B12" s="15">
        <v>4</v>
      </c>
      <c r="C12" s="13">
        <v>755</v>
      </c>
    </row>
    <row r="13" spans="1:3" ht="17.25" x14ac:dyDescent="0.3">
      <c r="A13" s="15" t="s">
        <v>35</v>
      </c>
      <c r="B13" s="15">
        <v>5</v>
      </c>
      <c r="C13" s="13">
        <v>1027</v>
      </c>
    </row>
    <row r="14" spans="1:3" ht="17.25" x14ac:dyDescent="0.3">
      <c r="A14" s="15" t="s">
        <v>36</v>
      </c>
      <c r="B14" s="13">
        <v>3</v>
      </c>
      <c r="C14" s="13">
        <v>469</v>
      </c>
    </row>
    <row r="15" spans="1:3" ht="17.25" x14ac:dyDescent="0.3">
      <c r="A15" s="15" t="s">
        <v>37</v>
      </c>
      <c r="B15" s="13">
        <v>3</v>
      </c>
      <c r="C15" s="13">
        <v>539</v>
      </c>
    </row>
    <row r="16" spans="1:3" ht="17.25" x14ac:dyDescent="0.3">
      <c r="A16" s="15" t="s">
        <v>38</v>
      </c>
      <c r="B16" s="13">
        <v>4</v>
      </c>
      <c r="C16" s="13">
        <v>956</v>
      </c>
    </row>
    <row r="17" spans="1:3" ht="17.25" x14ac:dyDescent="0.3">
      <c r="A17" s="15" t="s">
        <v>39</v>
      </c>
      <c r="B17" s="13">
        <v>5</v>
      </c>
      <c r="C17" s="13">
        <v>1563</v>
      </c>
    </row>
    <row r="18" spans="1:3" ht="17.25" x14ac:dyDescent="0.3">
      <c r="A18" s="15" t="s">
        <v>41</v>
      </c>
      <c r="B18" s="13">
        <v>4</v>
      </c>
      <c r="C18" s="13">
        <v>853</v>
      </c>
    </row>
    <row r="19" spans="1:3" ht="17.25" x14ac:dyDescent="0.3">
      <c r="A19" s="15" t="s">
        <v>40</v>
      </c>
      <c r="B19" s="13">
        <v>5</v>
      </c>
      <c r="C19" s="13">
        <v>1856</v>
      </c>
    </row>
    <row r="20" spans="1:3" ht="17.25" x14ac:dyDescent="0.3">
      <c r="A20" s="15" t="s">
        <v>42</v>
      </c>
      <c r="B20" s="13">
        <v>3</v>
      </c>
      <c r="C20" s="13">
        <v>411</v>
      </c>
    </row>
    <row r="21" spans="1:3" ht="17.25" x14ac:dyDescent="0.3">
      <c r="A21" s="15" t="s">
        <v>43</v>
      </c>
      <c r="B21" s="13">
        <v>3</v>
      </c>
      <c r="C21" s="13">
        <v>601</v>
      </c>
    </row>
    <row r="22" spans="1:3" ht="17.25" x14ac:dyDescent="0.3">
      <c r="A22" s="15" t="s">
        <v>44</v>
      </c>
      <c r="B22" s="13">
        <v>4</v>
      </c>
      <c r="C22" s="13">
        <v>863</v>
      </c>
    </row>
    <row r="23" spans="1:3" ht="17.25" x14ac:dyDescent="0.3">
      <c r="A23" s="15" t="s">
        <v>45</v>
      </c>
      <c r="B23" s="13">
        <v>5</v>
      </c>
      <c r="C23" s="13">
        <v>1293</v>
      </c>
    </row>
    <row r="24" spans="1:3" ht="17.25" x14ac:dyDescent="0.3">
      <c r="A24" s="15" t="s">
        <v>46</v>
      </c>
      <c r="B24" s="13">
        <v>5</v>
      </c>
      <c r="C24" s="13">
        <v>1096</v>
      </c>
    </row>
    <row r="25" spans="1:3" ht="17.25" x14ac:dyDescent="0.3">
      <c r="A25" s="15" t="s">
        <v>47</v>
      </c>
      <c r="B25" s="13">
        <v>5</v>
      </c>
      <c r="C25" s="13">
        <v>1129</v>
      </c>
    </row>
    <row r="26" spans="1:3" ht="17.25" x14ac:dyDescent="0.3">
      <c r="A26" s="15" t="s">
        <v>48</v>
      </c>
      <c r="B26" s="13">
        <v>2</v>
      </c>
      <c r="C26" s="13">
        <v>385</v>
      </c>
    </row>
    <row r="27" spans="1:3" ht="17.25" x14ac:dyDescent="0.3">
      <c r="A27" s="15" t="s">
        <v>49</v>
      </c>
      <c r="B27" s="13">
        <v>4</v>
      </c>
      <c r="C27" s="13">
        <v>793</v>
      </c>
    </row>
    <row r="28" spans="1:3" ht="17.25" x14ac:dyDescent="0.3">
      <c r="A28" s="15" t="s">
        <v>50</v>
      </c>
      <c r="B28" s="13">
        <v>4</v>
      </c>
      <c r="C28" s="13">
        <v>963</v>
      </c>
    </row>
    <row r="29" spans="1:3" ht="17.25" x14ac:dyDescent="0.3">
      <c r="A29" s="15" t="s">
        <v>51</v>
      </c>
      <c r="B29" s="13">
        <v>4</v>
      </c>
      <c r="C29" s="13">
        <v>885</v>
      </c>
    </row>
    <row r="30" spans="1:3" ht="17.25" x14ac:dyDescent="0.3">
      <c r="A30" s="15" t="s">
        <v>52</v>
      </c>
      <c r="B30" s="13">
        <v>5</v>
      </c>
      <c r="C30" s="13">
        <v>857</v>
      </c>
    </row>
    <row r="31" spans="1:3" ht="17.25" x14ac:dyDescent="0.3">
      <c r="A31" s="15" t="s">
        <v>53</v>
      </c>
      <c r="B31" s="13">
        <v>5</v>
      </c>
      <c r="C31" s="13">
        <v>1489</v>
      </c>
    </row>
    <row r="32" spans="1:3" ht="17.25" x14ac:dyDescent="0.3">
      <c r="A32" s="15" t="s">
        <v>54</v>
      </c>
      <c r="B32" s="13">
        <v>3</v>
      </c>
      <c r="C32" s="13">
        <v>635</v>
      </c>
    </row>
    <row r="33" spans="1:3" ht="17.25" x14ac:dyDescent="0.3">
      <c r="A33" s="15" t="s">
        <v>55</v>
      </c>
      <c r="B33" s="13">
        <v>5</v>
      </c>
      <c r="C33" s="13">
        <v>1147</v>
      </c>
    </row>
    <row r="34" spans="1:3" ht="17.25" x14ac:dyDescent="0.3">
      <c r="A34" s="15" t="s">
        <v>56</v>
      </c>
      <c r="B34" s="13">
        <v>5</v>
      </c>
      <c r="C34" s="13">
        <v>1896</v>
      </c>
    </row>
    <row r="35" spans="1:3" ht="17.25" x14ac:dyDescent="0.3">
      <c r="A35" s="15" t="s">
        <v>57</v>
      </c>
      <c r="B35" s="13">
        <v>4</v>
      </c>
      <c r="C35" s="13">
        <v>968</v>
      </c>
    </row>
    <row r="38" spans="1:3" x14ac:dyDescent="0.25">
      <c r="B38" s="17"/>
    </row>
  </sheetData>
  <mergeCells count="2">
    <mergeCell ref="A2:C2"/>
    <mergeCell ref="A10:C10"/>
  </mergeCells>
  <conditionalFormatting sqref="A16:A23">
    <cfRule type="duplicateValues" dxfId="1" priority="2"/>
  </conditionalFormatting>
  <conditionalFormatting sqref="A28:A3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8FA3-EC8F-468E-958D-3BC2F532C26B}">
  <dimension ref="A1:D14"/>
  <sheetViews>
    <sheetView workbookViewId="0">
      <selection activeCell="F6" sqref="F6"/>
    </sheetView>
  </sheetViews>
  <sheetFormatPr baseColWidth="10" defaultRowHeight="15" x14ac:dyDescent="0.25"/>
  <cols>
    <col min="1" max="1" width="9.7109375" customWidth="1"/>
  </cols>
  <sheetData>
    <row r="1" spans="1:4" ht="15.75" thickBot="1" x14ac:dyDescent="0.3">
      <c r="A1" s="67" t="s">
        <v>58</v>
      </c>
      <c r="B1" s="67"/>
      <c r="C1" s="67"/>
      <c r="D1" s="67"/>
    </row>
    <row r="2" spans="1:4" ht="15.75" thickBot="1" x14ac:dyDescent="0.3">
      <c r="A2" s="18" t="s">
        <v>59</v>
      </c>
      <c r="B2" s="18" t="s">
        <v>72</v>
      </c>
      <c r="C2" s="18" t="s">
        <v>73</v>
      </c>
      <c r="D2" s="18" t="s">
        <v>74</v>
      </c>
    </row>
    <row r="3" spans="1:4" x14ac:dyDescent="0.25">
      <c r="A3" t="s">
        <v>60</v>
      </c>
      <c r="B3">
        <v>1126</v>
      </c>
      <c r="C3">
        <v>1236</v>
      </c>
      <c r="D3">
        <v>1396</v>
      </c>
    </row>
    <row r="4" spans="1:4" x14ac:dyDescent="0.25">
      <c r="A4" t="s">
        <v>61</v>
      </c>
      <c r="B4">
        <v>1145</v>
      </c>
      <c r="C4">
        <v>1254</v>
      </c>
      <c r="D4">
        <v>1345</v>
      </c>
    </row>
    <row r="5" spans="1:4" x14ac:dyDescent="0.25">
      <c r="A5" t="s">
        <v>62</v>
      </c>
      <c r="B5">
        <v>1163</v>
      </c>
      <c r="C5">
        <v>1196</v>
      </c>
      <c r="D5">
        <v>1347</v>
      </c>
    </row>
    <row r="6" spans="1:4" x14ac:dyDescent="0.25">
      <c r="A6" t="s">
        <v>63</v>
      </c>
      <c r="B6">
        <v>1156</v>
      </c>
      <c r="C6">
        <v>1263</v>
      </c>
      <c r="D6">
        <v>1359</v>
      </c>
    </row>
    <row r="7" spans="1:4" x14ac:dyDescent="0.25">
      <c r="A7" t="s">
        <v>64</v>
      </c>
      <c r="B7">
        <v>1178</v>
      </c>
      <c r="C7">
        <v>1263</v>
      </c>
      <c r="D7">
        <v>1347</v>
      </c>
    </row>
    <row r="8" spans="1:4" x14ac:dyDescent="0.25">
      <c r="A8" t="s">
        <v>65</v>
      </c>
      <c r="B8">
        <v>1136</v>
      </c>
      <c r="C8">
        <v>1247</v>
      </c>
      <c r="D8">
        <v>1357</v>
      </c>
    </row>
    <row r="9" spans="1:4" x14ac:dyDescent="0.25">
      <c r="A9" t="s">
        <v>66</v>
      </c>
      <c r="B9">
        <v>1185</v>
      </c>
      <c r="C9">
        <v>1296</v>
      </c>
      <c r="D9">
        <v>1396</v>
      </c>
    </row>
    <row r="10" spans="1:4" x14ac:dyDescent="0.25">
      <c r="A10" t="s">
        <v>67</v>
      </c>
      <c r="B10">
        <v>1167</v>
      </c>
      <c r="C10">
        <v>1264</v>
      </c>
      <c r="D10">
        <v>1346</v>
      </c>
    </row>
    <row r="11" spans="1:4" x14ac:dyDescent="0.25">
      <c r="A11" t="s">
        <v>68</v>
      </c>
      <c r="B11">
        <v>1196</v>
      </c>
      <c r="C11">
        <v>1235</v>
      </c>
      <c r="D11">
        <v>1369</v>
      </c>
    </row>
    <row r="12" spans="1:4" x14ac:dyDescent="0.25">
      <c r="A12" t="s">
        <v>69</v>
      </c>
      <c r="B12">
        <v>1126</v>
      </c>
      <c r="C12">
        <v>1247</v>
      </c>
      <c r="D12">
        <v>1330</v>
      </c>
    </row>
    <row r="13" spans="1:4" x14ac:dyDescent="0.25">
      <c r="A13" t="s">
        <v>70</v>
      </c>
      <c r="B13">
        <v>1112</v>
      </c>
      <c r="C13">
        <v>1236</v>
      </c>
      <c r="D13">
        <v>1334</v>
      </c>
    </row>
    <row r="14" spans="1:4" x14ac:dyDescent="0.25">
      <c r="A14" t="s">
        <v>71</v>
      </c>
      <c r="B14">
        <v>1147</v>
      </c>
      <c r="C14">
        <v>1296</v>
      </c>
      <c r="D14">
        <v>1333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EB4B-6441-407A-83AF-858B80CDBC42}">
  <dimension ref="A1:E16"/>
  <sheetViews>
    <sheetView workbookViewId="0">
      <selection activeCell="J1" sqref="J1"/>
    </sheetView>
  </sheetViews>
  <sheetFormatPr baseColWidth="10" defaultRowHeight="15" x14ac:dyDescent="0.25"/>
  <cols>
    <col min="1" max="1" width="19.140625" bestFit="1" customWidth="1"/>
    <col min="5" max="5" width="12" bestFit="1" customWidth="1"/>
  </cols>
  <sheetData>
    <row r="1" spans="1:5" ht="15.75" thickBot="1" x14ac:dyDescent="0.3">
      <c r="B1" s="65"/>
      <c r="C1" s="65"/>
      <c r="D1" s="65"/>
    </row>
    <row r="2" spans="1:5" x14ac:dyDescent="0.25">
      <c r="A2" s="22" t="s">
        <v>0</v>
      </c>
      <c r="B2" s="1" t="s">
        <v>9</v>
      </c>
      <c r="C2" s="1" t="s">
        <v>10</v>
      </c>
      <c r="D2" s="9" t="s">
        <v>11</v>
      </c>
      <c r="E2" s="3" t="s">
        <v>13</v>
      </c>
    </row>
    <row r="3" spans="1:5" x14ac:dyDescent="0.25">
      <c r="A3" s="23" t="s">
        <v>1</v>
      </c>
      <c r="B3" s="29">
        <v>88329</v>
      </c>
      <c r="C3" s="29">
        <v>74596</v>
      </c>
      <c r="D3" s="30">
        <v>101236</v>
      </c>
      <c r="E3" s="31">
        <f>SUBTOTAL(9,B3:D3)</f>
        <v>264161</v>
      </c>
    </row>
    <row r="4" spans="1:5" x14ac:dyDescent="0.25">
      <c r="A4" s="23" t="s">
        <v>2</v>
      </c>
      <c r="B4" s="29">
        <v>66328</v>
      </c>
      <c r="C4" s="29">
        <v>54123</v>
      </c>
      <c r="D4" s="30">
        <v>66987</v>
      </c>
      <c r="E4" s="31">
        <f>SUBTOTAL(9,B4:D4)</f>
        <v>187438</v>
      </c>
    </row>
    <row r="5" spans="1:5" x14ac:dyDescent="0.25">
      <c r="A5" s="23" t="s">
        <v>3</v>
      </c>
      <c r="B5" s="29">
        <v>57324</v>
      </c>
      <c r="C5" s="29">
        <v>50001</v>
      </c>
      <c r="D5" s="30">
        <v>77358</v>
      </c>
      <c r="E5" s="31">
        <f>SUBTOTAL(9,B5:D5)</f>
        <v>184683</v>
      </c>
    </row>
    <row r="6" spans="1:5" x14ac:dyDescent="0.25">
      <c r="A6" s="22" t="s">
        <v>13</v>
      </c>
      <c r="B6" s="31">
        <f>SUBTOTAL(9,B3:B5)</f>
        <v>211981</v>
      </c>
      <c r="C6" s="31">
        <f>SUBTOTAL(9,C3:C5)</f>
        <v>178720</v>
      </c>
      <c r="D6" s="32">
        <f>SUBTOTAL(9,D3:D5)</f>
        <v>245581</v>
      </c>
      <c r="E6" s="28">
        <f>SUM(E3:E5)</f>
        <v>636282</v>
      </c>
    </row>
    <row r="7" spans="1:5" ht="15.75" thickBot="1" x14ac:dyDescent="0.3">
      <c r="A7" s="21"/>
      <c r="B7" s="24"/>
      <c r="C7" s="24"/>
      <c r="D7" s="21"/>
      <c r="E7" s="21"/>
    </row>
    <row r="8" spans="1:5" x14ac:dyDescent="0.25">
      <c r="A8" s="22"/>
      <c r="B8" s="19" t="s">
        <v>9</v>
      </c>
      <c r="C8" s="19" t="s">
        <v>10</v>
      </c>
      <c r="D8" s="20" t="s">
        <v>11</v>
      </c>
      <c r="E8" s="3" t="s">
        <v>13</v>
      </c>
    </row>
    <row r="9" spans="1:5" x14ac:dyDescent="0.25">
      <c r="A9" s="22" t="s">
        <v>75</v>
      </c>
      <c r="B9" s="25">
        <v>786</v>
      </c>
      <c r="C9" s="25">
        <v>702</v>
      </c>
      <c r="D9" s="26">
        <v>902</v>
      </c>
      <c r="E9" s="27">
        <f>SUBTOTAL(9,B9:D9)</f>
        <v>2390</v>
      </c>
    </row>
    <row r="10" spans="1:5" x14ac:dyDescent="0.25">
      <c r="A10" s="21"/>
      <c r="B10" s="21"/>
      <c r="C10" s="21"/>
      <c r="D10" s="21"/>
      <c r="E10" s="21"/>
    </row>
    <row r="11" spans="1:5" x14ac:dyDescent="0.25">
      <c r="A11" s="21"/>
      <c r="B11" s="21"/>
      <c r="C11" s="21"/>
      <c r="D11" s="21"/>
      <c r="E11" s="21"/>
    </row>
    <row r="12" spans="1:5" x14ac:dyDescent="0.25">
      <c r="A12" s="21"/>
      <c r="B12" s="21"/>
      <c r="C12" s="21"/>
      <c r="D12" s="21"/>
      <c r="E12" s="21"/>
    </row>
    <row r="13" spans="1:5" x14ac:dyDescent="0.25">
      <c r="A13" s="22" t="s">
        <v>76</v>
      </c>
      <c r="B13" s="21" t="s">
        <v>78</v>
      </c>
      <c r="C13" s="21" t="s">
        <v>77</v>
      </c>
      <c r="D13" s="21"/>
      <c r="E13" s="21"/>
    </row>
    <row r="14" spans="1:5" x14ac:dyDescent="0.25">
      <c r="A14" s="21" t="s">
        <v>80</v>
      </c>
      <c r="B14" s="28">
        <f>E6</f>
        <v>636282</v>
      </c>
      <c r="C14" s="28">
        <v>835213</v>
      </c>
      <c r="D14" s="21"/>
      <c r="E14" s="21"/>
    </row>
    <row r="15" spans="1:5" x14ac:dyDescent="0.25">
      <c r="A15" s="21" t="s">
        <v>79</v>
      </c>
      <c r="B15" s="21">
        <f>E9</f>
        <v>2390</v>
      </c>
      <c r="C15" s="21">
        <v>3652</v>
      </c>
      <c r="D15" s="21"/>
      <c r="E15" s="21"/>
    </row>
    <row r="16" spans="1:5" x14ac:dyDescent="0.25">
      <c r="A16" s="21" t="s">
        <v>81</v>
      </c>
      <c r="B16" s="28">
        <f>B14/B15</f>
        <v>266.22677824267782</v>
      </c>
      <c r="C16" s="33">
        <v>318</v>
      </c>
      <c r="D16" s="21"/>
      <c r="E16" s="21"/>
    </row>
  </sheetData>
  <mergeCells count="1">
    <mergeCell ref="B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B5C0-07E0-4D4C-966E-90097130AA58}">
  <dimension ref="A1:E5"/>
  <sheetViews>
    <sheetView showGridLines="0" workbookViewId="0">
      <selection activeCell="D5" sqref="D5"/>
    </sheetView>
  </sheetViews>
  <sheetFormatPr baseColWidth="10" defaultRowHeight="15" x14ac:dyDescent="0.25"/>
  <cols>
    <col min="1" max="1" width="13" bestFit="1" customWidth="1"/>
  </cols>
  <sheetData>
    <row r="1" spans="1:5" ht="15.75" thickBot="1" x14ac:dyDescent="0.3">
      <c r="B1" s="68" t="s">
        <v>83</v>
      </c>
      <c r="C1" s="69"/>
      <c r="D1" s="68" t="s">
        <v>84</v>
      </c>
      <c r="E1" s="69"/>
    </row>
    <row r="2" spans="1:5" x14ac:dyDescent="0.25">
      <c r="A2" s="34" t="s">
        <v>76</v>
      </c>
      <c r="B2" s="34" t="s">
        <v>78</v>
      </c>
      <c r="C2" s="35" t="s">
        <v>82</v>
      </c>
      <c r="D2" s="35" t="s">
        <v>78</v>
      </c>
      <c r="E2" s="35" t="s">
        <v>82</v>
      </c>
    </row>
    <row r="3" spans="1:5" x14ac:dyDescent="0.25">
      <c r="A3" s="21" t="s">
        <v>80</v>
      </c>
      <c r="B3" s="36">
        <f>D3/E3</f>
        <v>0.7016174317210101</v>
      </c>
      <c r="C3" s="37">
        <f>1-B3</f>
        <v>0.2983825682789899</v>
      </c>
      <c r="D3" s="28">
        <v>586000</v>
      </c>
      <c r="E3" s="28">
        <v>835213</v>
      </c>
    </row>
    <row r="4" spans="1:5" x14ac:dyDescent="0.25">
      <c r="A4" s="21" t="s">
        <v>79</v>
      </c>
      <c r="B4" s="36">
        <f>D4/E4</f>
        <v>0.88316054917343789</v>
      </c>
      <c r="C4" s="37">
        <f t="shared" ref="C4:C5" si="0">1-B4</f>
        <v>0.11683945082656211</v>
      </c>
      <c r="D4" s="21">
        <v>3152</v>
      </c>
      <c r="E4" s="21">
        <v>3569</v>
      </c>
    </row>
    <row r="5" spans="1:5" x14ac:dyDescent="0.25">
      <c r="A5" s="21" t="s">
        <v>81</v>
      </c>
      <c r="B5" s="36">
        <f>D5/E5</f>
        <v>0.79443928103181638</v>
      </c>
      <c r="C5" s="37">
        <f t="shared" si="0"/>
        <v>0.20556071896818362</v>
      </c>
      <c r="D5" s="38">
        <f>D3/D4</f>
        <v>185.91370558375635</v>
      </c>
      <c r="E5" s="38">
        <f>E3/E4</f>
        <v>234.01877276548052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54B8-33C4-40F3-8098-23CD876471B6}">
  <dimension ref="A1:C29"/>
  <sheetViews>
    <sheetView workbookViewId="0">
      <selection activeCell="L8" sqref="L8"/>
    </sheetView>
  </sheetViews>
  <sheetFormatPr baseColWidth="10" defaultRowHeight="17.25" x14ac:dyDescent="0.3"/>
  <cols>
    <col min="1" max="1" width="19.28515625" style="13" customWidth="1"/>
    <col min="2" max="2" width="22.5703125" style="13" customWidth="1"/>
    <col min="3" max="3" width="18.42578125" style="13" customWidth="1"/>
  </cols>
  <sheetData>
    <row r="1" spans="1:3" ht="18" thickBot="1" x14ac:dyDescent="0.3">
      <c r="A1" s="70" t="s">
        <v>88</v>
      </c>
      <c r="B1" s="70"/>
      <c r="C1" s="70"/>
    </row>
    <row r="2" spans="1:3" x14ac:dyDescent="0.25">
      <c r="A2" s="39" t="s">
        <v>85</v>
      </c>
      <c r="B2" s="39" t="s">
        <v>87</v>
      </c>
      <c r="C2" s="39" t="s">
        <v>86</v>
      </c>
    </row>
    <row r="3" spans="1:3" x14ac:dyDescent="0.3">
      <c r="A3" s="40">
        <v>0.375</v>
      </c>
      <c r="B3" s="13">
        <v>55</v>
      </c>
      <c r="C3" s="13">
        <v>69</v>
      </c>
    </row>
    <row r="4" spans="1:3" x14ac:dyDescent="0.3">
      <c r="A4" s="40">
        <v>0.39583333333333331</v>
      </c>
      <c r="B4" s="13">
        <v>59</v>
      </c>
      <c r="C4" s="13">
        <v>55</v>
      </c>
    </row>
    <row r="5" spans="1:3" x14ac:dyDescent="0.3">
      <c r="A5" s="40">
        <v>0.41666666666666702</v>
      </c>
      <c r="B5" s="13">
        <v>64</v>
      </c>
      <c r="C5" s="13">
        <v>66</v>
      </c>
    </row>
    <row r="6" spans="1:3" x14ac:dyDescent="0.3">
      <c r="A6" s="40">
        <v>0.4375</v>
      </c>
      <c r="B6" s="13">
        <v>108</v>
      </c>
      <c r="C6" s="13">
        <v>155</v>
      </c>
    </row>
    <row r="7" spans="1:3" x14ac:dyDescent="0.3">
      <c r="A7" s="40">
        <v>0.45833333333333298</v>
      </c>
      <c r="B7" s="13">
        <v>111</v>
      </c>
      <c r="C7" s="13">
        <v>121</v>
      </c>
    </row>
    <row r="8" spans="1:3" x14ac:dyDescent="0.3">
      <c r="A8" s="40">
        <v>0.47916666666666702</v>
      </c>
      <c r="B8" s="13">
        <v>201</v>
      </c>
      <c r="C8" s="13">
        <v>159</v>
      </c>
    </row>
    <row r="9" spans="1:3" x14ac:dyDescent="0.3">
      <c r="A9" s="40">
        <v>0.5</v>
      </c>
      <c r="B9" s="13">
        <v>188</v>
      </c>
      <c r="C9" s="13">
        <v>198</v>
      </c>
    </row>
    <row r="10" spans="1:3" x14ac:dyDescent="0.3">
      <c r="A10" s="40">
        <v>0.52083333333333304</v>
      </c>
      <c r="B10" s="13">
        <v>169</v>
      </c>
      <c r="C10" s="13">
        <v>148</v>
      </c>
    </row>
    <row r="11" spans="1:3" x14ac:dyDescent="0.3">
      <c r="A11" s="40">
        <v>0.54166666666666696</v>
      </c>
      <c r="B11" s="13">
        <v>149</v>
      </c>
      <c r="C11" s="13">
        <v>205</v>
      </c>
    </row>
    <row r="12" spans="1:3" x14ac:dyDescent="0.3">
      <c r="A12" s="40">
        <v>0.5625</v>
      </c>
      <c r="B12" s="13">
        <v>206</v>
      </c>
      <c r="C12" s="13">
        <v>230</v>
      </c>
    </row>
    <row r="13" spans="1:3" x14ac:dyDescent="0.3">
      <c r="A13" s="40">
        <v>0.58333333333333304</v>
      </c>
      <c r="B13" s="13">
        <v>459</v>
      </c>
      <c r="C13" s="13">
        <v>556</v>
      </c>
    </row>
    <row r="14" spans="1:3" x14ac:dyDescent="0.3">
      <c r="A14" s="40">
        <v>0.60416666666666596</v>
      </c>
      <c r="B14" s="13">
        <v>550</v>
      </c>
      <c r="C14" s="13">
        <v>648</v>
      </c>
    </row>
    <row r="15" spans="1:3" x14ac:dyDescent="0.3">
      <c r="A15" s="40">
        <v>0.625</v>
      </c>
      <c r="B15" s="13">
        <v>621</v>
      </c>
      <c r="C15" s="13">
        <v>705</v>
      </c>
    </row>
    <row r="16" spans="1:3" x14ac:dyDescent="0.3">
      <c r="A16" s="40">
        <v>0.64583333333333304</v>
      </c>
      <c r="B16" s="13">
        <v>885</v>
      </c>
      <c r="C16" s="13">
        <v>1023</v>
      </c>
    </row>
    <row r="17" spans="1:3" x14ac:dyDescent="0.3">
      <c r="A17" s="40">
        <v>0.66666666666666596</v>
      </c>
      <c r="B17" s="13">
        <v>652</v>
      </c>
      <c r="C17" s="13">
        <v>745</v>
      </c>
    </row>
    <row r="18" spans="1:3" x14ac:dyDescent="0.3">
      <c r="A18" s="40">
        <v>0.6875</v>
      </c>
      <c r="B18" s="13">
        <v>412</v>
      </c>
      <c r="C18" s="13">
        <v>659</v>
      </c>
    </row>
    <row r="19" spans="1:3" x14ac:dyDescent="0.3">
      <c r="A19" s="40">
        <v>0.70833333333333304</v>
      </c>
      <c r="B19" s="13">
        <v>526</v>
      </c>
      <c r="C19" s="13">
        <v>796</v>
      </c>
    </row>
    <row r="20" spans="1:3" x14ac:dyDescent="0.3">
      <c r="A20" s="40">
        <v>0.72916666666666596</v>
      </c>
      <c r="B20" s="13">
        <v>469</v>
      </c>
      <c r="C20" s="13">
        <v>641</v>
      </c>
    </row>
    <row r="21" spans="1:3" x14ac:dyDescent="0.3">
      <c r="A21" s="40">
        <v>0.75</v>
      </c>
      <c r="B21" s="13">
        <v>504</v>
      </c>
      <c r="C21" s="13">
        <v>469</v>
      </c>
    </row>
    <row r="22" spans="1:3" x14ac:dyDescent="0.3">
      <c r="A22" s="40">
        <v>0.77083333333333304</v>
      </c>
      <c r="B22" s="13">
        <v>459</v>
      </c>
      <c r="C22" s="13">
        <v>401</v>
      </c>
    </row>
    <row r="23" spans="1:3" x14ac:dyDescent="0.3">
      <c r="A23" s="40">
        <v>0.79166666666666596</v>
      </c>
      <c r="B23" s="13">
        <v>108</v>
      </c>
      <c r="C23" s="13">
        <v>99</v>
      </c>
    </row>
    <row r="24" spans="1:3" x14ac:dyDescent="0.3">
      <c r="A24" s="40">
        <v>0.8125</v>
      </c>
      <c r="B24" s="13">
        <v>55</v>
      </c>
      <c r="C24" s="13">
        <v>50</v>
      </c>
    </row>
    <row r="25" spans="1:3" x14ac:dyDescent="0.3">
      <c r="A25" s="40">
        <v>0.83333333333333304</v>
      </c>
      <c r="B25" s="13">
        <v>99</v>
      </c>
      <c r="C25" s="13">
        <v>90</v>
      </c>
    </row>
    <row r="26" spans="1:3" x14ac:dyDescent="0.3">
      <c r="A26" s="40">
        <v>0.85416666666666596</v>
      </c>
      <c r="B26" s="13">
        <v>148</v>
      </c>
      <c r="C26" s="13">
        <v>140</v>
      </c>
    </row>
    <row r="27" spans="1:3" x14ac:dyDescent="0.3">
      <c r="A27" s="40">
        <v>0.875</v>
      </c>
      <c r="B27" s="13">
        <v>59</v>
      </c>
      <c r="C27" s="13">
        <v>52</v>
      </c>
    </row>
    <row r="28" spans="1:3" x14ac:dyDescent="0.3">
      <c r="A28" s="40">
        <v>0.89583333333333304</v>
      </c>
      <c r="B28" s="13">
        <v>47</v>
      </c>
      <c r="C28" s="13">
        <v>32</v>
      </c>
    </row>
    <row r="29" spans="1:3" x14ac:dyDescent="0.3">
      <c r="A29" s="40">
        <v>0.91666666666666596</v>
      </c>
      <c r="B29" s="13">
        <v>40</v>
      </c>
      <c r="C29" s="13">
        <v>38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B964-5462-4EE5-A69E-09E4EDAE98A1}">
  <dimension ref="A1:F29"/>
  <sheetViews>
    <sheetView workbookViewId="0">
      <selection sqref="A1:C1"/>
    </sheetView>
  </sheetViews>
  <sheetFormatPr baseColWidth="10" defaultRowHeight="15" x14ac:dyDescent="0.25"/>
  <cols>
    <col min="1" max="1" width="18" bestFit="1" customWidth="1"/>
    <col min="2" max="2" width="21" bestFit="1" customWidth="1"/>
    <col min="3" max="3" width="17.85546875" customWidth="1"/>
  </cols>
  <sheetData>
    <row r="1" spans="1:6" ht="18" thickBot="1" x14ac:dyDescent="0.3">
      <c r="A1" s="70" t="s">
        <v>88</v>
      </c>
      <c r="B1" s="70"/>
      <c r="C1" s="70"/>
      <c r="E1" s="70" t="s">
        <v>90</v>
      </c>
      <c r="F1" s="70"/>
    </row>
    <row r="2" spans="1:6" ht="18.75" x14ac:dyDescent="0.3">
      <c r="A2" s="39" t="s">
        <v>85</v>
      </c>
      <c r="B2" s="39" t="s">
        <v>86</v>
      </c>
      <c r="C2" s="39" t="s">
        <v>89</v>
      </c>
      <c r="E2" s="71">
        <v>20</v>
      </c>
      <c r="F2" s="71"/>
    </row>
    <row r="3" spans="1:6" ht="17.25" x14ac:dyDescent="0.3">
      <c r="A3" s="40">
        <v>0.375</v>
      </c>
      <c r="B3" s="13">
        <v>69</v>
      </c>
      <c r="C3" s="41">
        <f>B3*20</f>
        <v>1380</v>
      </c>
    </row>
    <row r="4" spans="1:6" ht="17.25" x14ac:dyDescent="0.3">
      <c r="A4" s="40">
        <v>0.39583333333333331</v>
      </c>
      <c r="B4" s="13">
        <v>55</v>
      </c>
      <c r="C4" s="41">
        <f t="shared" ref="C4:C13" si="0">B4*20</f>
        <v>1100</v>
      </c>
    </row>
    <row r="5" spans="1:6" ht="17.25" x14ac:dyDescent="0.3">
      <c r="A5" s="40">
        <v>0.41666666666666702</v>
      </c>
      <c r="B5" s="13">
        <v>66</v>
      </c>
      <c r="C5" s="41">
        <f t="shared" si="0"/>
        <v>1320</v>
      </c>
    </row>
    <row r="6" spans="1:6" ht="17.25" x14ac:dyDescent="0.3">
      <c r="A6" s="40">
        <v>0.4375</v>
      </c>
      <c r="B6" s="13">
        <v>155</v>
      </c>
      <c r="C6" s="41">
        <f t="shared" si="0"/>
        <v>3100</v>
      </c>
    </row>
    <row r="7" spans="1:6" ht="17.25" x14ac:dyDescent="0.3">
      <c r="A7" s="40">
        <v>0.45833333333333298</v>
      </c>
      <c r="B7" s="13">
        <v>121</v>
      </c>
      <c r="C7" s="41">
        <f t="shared" si="0"/>
        <v>2420</v>
      </c>
    </row>
    <row r="8" spans="1:6" ht="17.25" x14ac:dyDescent="0.3">
      <c r="A8" s="40">
        <v>0.47916666666666702</v>
      </c>
      <c r="B8" s="13">
        <v>159</v>
      </c>
      <c r="C8" s="41">
        <f t="shared" si="0"/>
        <v>3180</v>
      </c>
    </row>
    <row r="9" spans="1:6" ht="17.25" x14ac:dyDescent="0.3">
      <c r="A9" s="40">
        <v>0.5</v>
      </c>
      <c r="B9" s="13">
        <v>198</v>
      </c>
      <c r="C9" s="41">
        <f t="shared" si="0"/>
        <v>3960</v>
      </c>
    </row>
    <row r="10" spans="1:6" ht="17.25" x14ac:dyDescent="0.3">
      <c r="A10" s="40">
        <v>0.52083333333333304</v>
      </c>
      <c r="B10" s="13">
        <v>148</v>
      </c>
      <c r="C10" s="41">
        <f t="shared" si="0"/>
        <v>2960</v>
      </c>
    </row>
    <row r="11" spans="1:6" ht="17.25" x14ac:dyDescent="0.3">
      <c r="A11" s="40">
        <v>0.54166666666666696</v>
      </c>
      <c r="B11" s="13">
        <v>205</v>
      </c>
      <c r="C11" s="41">
        <f t="shared" si="0"/>
        <v>4100</v>
      </c>
    </row>
    <row r="12" spans="1:6" ht="17.25" x14ac:dyDescent="0.3">
      <c r="A12" s="40">
        <v>0.5625</v>
      </c>
      <c r="B12" s="13">
        <v>230</v>
      </c>
      <c r="C12" s="41">
        <f t="shared" si="0"/>
        <v>4600</v>
      </c>
    </row>
    <row r="13" spans="1:6" ht="17.25" x14ac:dyDescent="0.3">
      <c r="A13" s="40">
        <v>0.58333333333333304</v>
      </c>
      <c r="B13" s="13">
        <v>556</v>
      </c>
      <c r="C13" s="41">
        <f t="shared" si="0"/>
        <v>11120</v>
      </c>
    </row>
    <row r="14" spans="1:6" ht="17.25" x14ac:dyDescent="0.3">
      <c r="A14" s="42">
        <v>0.60416666666666596</v>
      </c>
      <c r="B14" s="43">
        <v>648</v>
      </c>
      <c r="C14" s="44">
        <f>B14*$E$2</f>
        <v>12960</v>
      </c>
    </row>
    <row r="15" spans="1:6" ht="17.25" x14ac:dyDescent="0.3">
      <c r="A15" s="42">
        <v>0.625</v>
      </c>
      <c r="B15" s="43">
        <v>705</v>
      </c>
      <c r="C15" s="44">
        <f t="shared" ref="C15:C20" si="1">B15*$E$2</f>
        <v>14100</v>
      </c>
    </row>
    <row r="16" spans="1:6" ht="17.25" x14ac:dyDescent="0.3">
      <c r="A16" s="42">
        <v>0.64583333333333304</v>
      </c>
      <c r="B16" s="43">
        <v>1023</v>
      </c>
      <c r="C16" s="44">
        <f t="shared" si="1"/>
        <v>20460</v>
      </c>
    </row>
    <row r="17" spans="1:3" ht="17.25" x14ac:dyDescent="0.3">
      <c r="A17" s="42">
        <v>0.66666666666666596</v>
      </c>
      <c r="B17" s="43">
        <v>745</v>
      </c>
      <c r="C17" s="44">
        <f t="shared" si="1"/>
        <v>14900</v>
      </c>
    </row>
    <row r="18" spans="1:3" ht="17.25" x14ac:dyDescent="0.3">
      <c r="A18" s="42">
        <v>0.6875</v>
      </c>
      <c r="B18" s="43">
        <v>659</v>
      </c>
      <c r="C18" s="44">
        <f t="shared" si="1"/>
        <v>13180</v>
      </c>
    </row>
    <row r="19" spans="1:3" ht="17.25" x14ac:dyDescent="0.3">
      <c r="A19" s="42">
        <v>0.70833333333333304</v>
      </c>
      <c r="B19" s="43">
        <v>796</v>
      </c>
      <c r="C19" s="44">
        <f t="shared" si="1"/>
        <v>15920</v>
      </c>
    </row>
    <row r="20" spans="1:3" ht="17.25" x14ac:dyDescent="0.3">
      <c r="A20" s="42">
        <v>0.72916666666666596</v>
      </c>
      <c r="B20" s="43">
        <v>641</v>
      </c>
      <c r="C20" s="44">
        <f t="shared" si="1"/>
        <v>12820</v>
      </c>
    </row>
    <row r="21" spans="1:3" ht="17.25" x14ac:dyDescent="0.3">
      <c r="A21" s="40">
        <v>0.75</v>
      </c>
      <c r="B21" s="13">
        <v>469</v>
      </c>
      <c r="C21" s="41">
        <f t="shared" ref="C21:C29" si="2">B21*20</f>
        <v>9380</v>
      </c>
    </row>
    <row r="22" spans="1:3" ht="17.25" x14ac:dyDescent="0.3">
      <c r="A22" s="40">
        <v>0.77083333333333304</v>
      </c>
      <c r="B22" s="13">
        <v>401</v>
      </c>
      <c r="C22" s="41">
        <f t="shared" si="2"/>
        <v>8020</v>
      </c>
    </row>
    <row r="23" spans="1:3" ht="17.25" x14ac:dyDescent="0.3">
      <c r="A23" s="40">
        <v>0.79166666666666596</v>
      </c>
      <c r="B23" s="13">
        <v>99</v>
      </c>
      <c r="C23" s="41">
        <f t="shared" si="2"/>
        <v>1980</v>
      </c>
    </row>
    <row r="24" spans="1:3" ht="17.25" x14ac:dyDescent="0.3">
      <c r="A24" s="40">
        <v>0.8125</v>
      </c>
      <c r="B24" s="13">
        <v>50</v>
      </c>
      <c r="C24" s="41">
        <f t="shared" si="2"/>
        <v>1000</v>
      </c>
    </row>
    <row r="25" spans="1:3" ht="17.25" x14ac:dyDescent="0.3">
      <c r="A25" s="40">
        <v>0.83333333333333304</v>
      </c>
      <c r="B25" s="13">
        <v>90</v>
      </c>
      <c r="C25" s="41">
        <f t="shared" si="2"/>
        <v>1800</v>
      </c>
    </row>
    <row r="26" spans="1:3" ht="17.25" x14ac:dyDescent="0.3">
      <c r="A26" s="40">
        <v>0.85416666666666596</v>
      </c>
      <c r="B26" s="13">
        <v>140</v>
      </c>
      <c r="C26" s="41">
        <f t="shared" si="2"/>
        <v>2800</v>
      </c>
    </row>
    <row r="27" spans="1:3" ht="17.25" x14ac:dyDescent="0.3">
      <c r="A27" s="40">
        <v>0.875</v>
      </c>
      <c r="B27" s="13">
        <v>52</v>
      </c>
      <c r="C27" s="41">
        <f t="shared" si="2"/>
        <v>1040</v>
      </c>
    </row>
    <row r="28" spans="1:3" ht="17.25" x14ac:dyDescent="0.3">
      <c r="A28" s="40">
        <v>0.89583333333333304</v>
      </c>
      <c r="B28" s="13">
        <v>32</v>
      </c>
      <c r="C28" s="41">
        <f t="shared" si="2"/>
        <v>640</v>
      </c>
    </row>
    <row r="29" spans="1:3" ht="17.25" x14ac:dyDescent="0.3">
      <c r="A29" s="40">
        <v>0.91666666666666596</v>
      </c>
      <c r="B29" s="13">
        <v>38</v>
      </c>
      <c r="C29" s="41">
        <f t="shared" si="2"/>
        <v>760</v>
      </c>
    </row>
  </sheetData>
  <mergeCells count="3">
    <mergeCell ref="A1:C1"/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D026-8E3C-41AD-BF25-B2946F454E78}">
  <dimension ref="A1:C21"/>
  <sheetViews>
    <sheetView workbookViewId="0"/>
  </sheetViews>
  <sheetFormatPr baseColWidth="10" defaultRowHeight="15" x14ac:dyDescent="0.25"/>
  <cols>
    <col min="1" max="1" width="12.7109375" customWidth="1"/>
    <col min="2" max="2" width="8.140625" customWidth="1"/>
    <col min="3" max="3" width="12.7109375" customWidth="1"/>
  </cols>
  <sheetData>
    <row r="1" spans="1:3" ht="15.75" thickBot="1" x14ac:dyDescent="0.3">
      <c r="A1" s="45" t="s">
        <v>91</v>
      </c>
      <c r="B1" s="45" t="s">
        <v>106</v>
      </c>
      <c r="C1" s="45" t="s">
        <v>97</v>
      </c>
    </row>
    <row r="2" spans="1:3" x14ac:dyDescent="0.25">
      <c r="A2" s="21" t="s">
        <v>92</v>
      </c>
      <c r="B2" t="s">
        <v>101</v>
      </c>
      <c r="C2" s="46">
        <v>65485</v>
      </c>
    </row>
    <row r="3" spans="1:3" x14ac:dyDescent="0.25">
      <c r="A3" s="21" t="s">
        <v>92</v>
      </c>
      <c r="B3" t="s">
        <v>102</v>
      </c>
      <c r="C3" s="46">
        <v>45120</v>
      </c>
    </row>
    <row r="4" spans="1:3" x14ac:dyDescent="0.25">
      <c r="A4" s="21" t="s">
        <v>92</v>
      </c>
      <c r="B4" t="s">
        <v>103</v>
      </c>
      <c r="C4" s="46">
        <v>57324</v>
      </c>
    </row>
    <row r="5" spans="1:3" x14ac:dyDescent="0.25">
      <c r="A5" s="21" t="s">
        <v>92</v>
      </c>
      <c r="B5" t="s">
        <v>104</v>
      </c>
      <c r="C5" s="46">
        <v>105000</v>
      </c>
    </row>
    <row r="6" spans="1:3" x14ac:dyDescent="0.25">
      <c r="A6" s="21" t="s">
        <v>92</v>
      </c>
      <c r="B6" t="s">
        <v>105</v>
      </c>
      <c r="C6" s="46">
        <v>54123</v>
      </c>
    </row>
    <row r="7" spans="1:3" x14ac:dyDescent="0.25">
      <c r="A7" s="21" t="s">
        <v>93</v>
      </c>
      <c r="B7" t="s">
        <v>102</v>
      </c>
      <c r="C7" s="46">
        <v>88546</v>
      </c>
    </row>
    <row r="8" spans="1:3" x14ac:dyDescent="0.25">
      <c r="A8" s="21" t="s">
        <v>93</v>
      </c>
      <c r="B8" t="s">
        <v>105</v>
      </c>
      <c r="C8" s="46">
        <v>189632</v>
      </c>
    </row>
    <row r="9" spans="1:3" x14ac:dyDescent="0.25">
      <c r="A9" s="21" t="s">
        <v>93</v>
      </c>
      <c r="B9" t="s">
        <v>104</v>
      </c>
      <c r="C9" s="46">
        <v>85412</v>
      </c>
    </row>
    <row r="10" spans="1:3" x14ac:dyDescent="0.25">
      <c r="A10" s="21" t="s">
        <v>93</v>
      </c>
      <c r="B10" t="s">
        <v>101</v>
      </c>
      <c r="C10" s="46">
        <v>199632</v>
      </c>
    </row>
    <row r="11" spans="1:3" x14ac:dyDescent="0.25">
      <c r="A11" s="21" t="s">
        <v>93</v>
      </c>
      <c r="B11" t="s">
        <v>103</v>
      </c>
      <c r="C11" s="46">
        <v>77358</v>
      </c>
    </row>
    <row r="12" spans="1:3" x14ac:dyDescent="0.25">
      <c r="A12" s="21" t="s">
        <v>94</v>
      </c>
      <c r="B12" t="s">
        <v>101</v>
      </c>
      <c r="C12" s="46">
        <v>34623</v>
      </c>
    </row>
    <row r="13" spans="1:3" x14ac:dyDescent="0.25">
      <c r="A13" s="21" t="s">
        <v>94</v>
      </c>
      <c r="B13" t="s">
        <v>105</v>
      </c>
      <c r="C13" s="46">
        <v>55478</v>
      </c>
    </row>
    <row r="14" spans="1:3" x14ac:dyDescent="0.25">
      <c r="A14" s="21" t="s">
        <v>94</v>
      </c>
      <c r="B14" t="s">
        <v>104</v>
      </c>
      <c r="C14" s="46">
        <v>105000</v>
      </c>
    </row>
    <row r="15" spans="1:3" x14ac:dyDescent="0.25">
      <c r="A15" s="21" t="s">
        <v>94</v>
      </c>
      <c r="B15" t="s">
        <v>102</v>
      </c>
      <c r="C15" s="46">
        <v>24512</v>
      </c>
    </row>
    <row r="16" spans="1:3" x14ac:dyDescent="0.25">
      <c r="A16" s="21" t="s">
        <v>94</v>
      </c>
      <c r="B16" t="s">
        <v>102</v>
      </c>
      <c r="C16" s="46">
        <v>33258</v>
      </c>
    </row>
    <row r="17" spans="1:3" x14ac:dyDescent="0.25">
      <c r="A17" s="21" t="s">
        <v>95</v>
      </c>
      <c r="B17" t="s">
        <v>101</v>
      </c>
      <c r="C17" s="46">
        <v>23013</v>
      </c>
    </row>
    <row r="18" spans="1:3" x14ac:dyDescent="0.25">
      <c r="A18" s="21" t="s">
        <v>95</v>
      </c>
      <c r="B18" t="s">
        <v>103</v>
      </c>
      <c r="C18" s="46">
        <v>96415</v>
      </c>
    </row>
    <row r="19" spans="1:3" x14ac:dyDescent="0.25">
      <c r="A19" s="21" t="s">
        <v>95</v>
      </c>
      <c r="B19" t="s">
        <v>102</v>
      </c>
      <c r="C19" s="46">
        <v>32511</v>
      </c>
    </row>
    <row r="20" spans="1:3" x14ac:dyDescent="0.25">
      <c r="A20" s="21" t="s">
        <v>95</v>
      </c>
      <c r="B20" t="s">
        <v>101</v>
      </c>
      <c r="C20" s="46">
        <v>15623</v>
      </c>
    </row>
    <row r="21" spans="1:3" x14ac:dyDescent="0.25">
      <c r="A21" s="21" t="s">
        <v>95</v>
      </c>
      <c r="B21" t="s">
        <v>105</v>
      </c>
      <c r="C21" s="46">
        <v>32587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2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7 4 6 7 e 8 7 - 3 d 5 e - 4 6 a 8 - 9 c 4 0 - 1 7 f 4 9 3 8 9 2 7 a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 - 7 4 . 9 9 9 9 9 9 9 9 9 9 9 9 9 8 6 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Q G S U R B V H h e 7 X 3 3 d 1 z H l e b t H B A b m S B A A k y g m E V K o k T J k q l g e z y 2 d 2 f W n p l d 7 7 H P z s w 5 c / Y v 2 z 3 7 y 5 7 d H Q d l y Q r M O R P M R M 7 o B h q d e + 9 3 q 6 r f 6 0 Y j E h R e N / y R F 1 W v 3 u v u 9 6 r q q 3 v r V n i u P 3 x 3 M U 9 / B Y X D d f T G / u 3 k c + c p l 8 t R P p + n d D p N H o 9 H 4 k A m k y G 3 2 0 3 Z b J a 8 X q + k K e Q p m U y S 3 x / Q x w p z s R j V 1 t X p I 6 J 0 K k U + v 1 / i C w t x C o X C E j f A 9 x d / r w L u A + m f 3 g 3 q l J c B F 7 l c O l o E K 9 3 F E b t 4 P F 5 + Z g 9 l Y 7 c p m 1 5 Q F 2 1 x / J V Q j I 6 e E / R q R 0 I q N M g C A m V A J q 7 E h k w m L E a e 0 1 V s f m 6 O a m p r 1 Q E j F o 1 S X X 2 9 P l o M k B b k B O x E w + 9 m 9 b l s N k P T q R r K x G f o 3 k w r 5 X 6 Q k i p P L B C o N F S k 8 g j Z a 2 p c F B 2 6 J O e 2 M r h E k U F b V 3 p 6 j 9 O R 1 n l K c a U 2 Z J p j M r i 1 Z j I C s h l S Q R v N z 8 8 z K d Q 5 w F 1 S C 0 G m O F 9 j k D N E 5 e 8 B D J m g x Q y Z 4 v N z 5 P X 5 K B A I k I 9 D v 8 9 P d 4 e I R p N N P x C Z A P P M + l B D p S 0 W 5 B k 0 a C y W p W D L C b 5 y c R 5 v J X H 9 4 f t L P 1 h R O Q m + U B M d 2 7 2 d I s G U V H L I Z D R L T b U u I Y v d V D P I 5 b L c K i s i l A I V C 6 2 1 H S A R f 4 A S i Q S b l M X m H Z D l 3 0 w m E x Q K 1 0 h r b 4 C K a r T f k w k 3 P Z g s N i V / W K y s s S B o I I y 2 c q W e U H p h S s 5 v N b g t b m 0 d q W s / R u 8 d 7 K B 6 b 1 x M L F R g V I j m B q 9 o p n J k m p q Y 4 I p T n k x A K Z k A a J + J 8 X G p c P Z W 3 Q A m Z Y p / 3 0 4 m Q F V S t 9 z T r j a + b u m f / Q F Q f M 8 G J s 0 8 E 0 x Y N E r Q V l n v D q p t O 1 Y 2 7 6 t e / r j F N F S o 9 T i 9 3 j l P + W x C W l N U B G g X V F 5 U D B A M Z p e B q T i p Z I o r u S I B Y E w 2 o L T / B K B i w W w r B b Q W z u H z G Y 6 j E D L c V 4 J D w 8 u k B K E N Y O Z 9 / 8 h P 8 R S u c g Z K y Q + o N K X J 8 F w Q N D D B o I c S E 5 f V R V s E T K j L W 4 J Q b r e H f J E j 9 O a O O N t a S a k E Q i B u V V H 4 i B t i I Q 3 m W C A Y F H M t y C E Q Z + K E S 4 g D l J p 7 9 m N 8 V z n P H T A z M 0 O N j Y 3 6 S C G b z V E q 6 6 J v H r 5 M j 9 6 L Y r E Z a I i m t K t l A g Y C X k r P X K c 8 m 8 t b A a 4 / n q l + Q r l c b N s 3 H K E j H X F q C G Z E K x k z x R A J l c C Q w G g l h K a i L I U U 3 O U B q 4 9 j J y A A Y h q t B t i 9 e 0 B i g a 8 P q e s X 0 k y k B 8 p B U Q k o z R t z j B B i S O X z e S k b Z V L l q 5 9 U m 2 q d / x B w e / x C J k 8 + X U Q m Q x o U P D S I n U Q G s 6 x B S g F z D V r H A O Z h n r 8 T 6 Y m F B Y k b i P Y r 0 U 7 4 f T t A p n g 8 T p e e + S q K T I A 9 r w C T r 0 b w r G i s U i k 2 c e u O k M t d W c + 3 H l S 9 U 8 J d e 5 C S y T S d 3 L l Q I B M q P 0 I D p H u 9 1 g C u Q W M k o m M W 0 C + y m 3 D 4 r I t b Y q Q H Q 6 G i f h P c 7 3 b g + 8 u Z f 2 e e R 2 h y v j L b N j x T S b b p t G J S 1 f q 5 D 1 p z o G w Z V Z N w K Z Z L r n x x e 4 P k a X h V W k e v C 5 1 / k E k R K s l m m R 3 l K g X G m l Y D O D E M Q C B U I B A W C N f W U H R 2 V j Q X x q R g H m b S G f l 9 x H F d b I E r X L H S q k A o 8 t h h E U q F k z E 9 B l c L T Q U T t 3 y 5 V b q 4 / n T m S k l V q g 5 4 G 4 + J Z k I F f 3 f 3 A n n d q t b C l W 3 3 y K F i F w Z W 4 / P k c X u k T 1 T a P 1 g K p Q 4 J A A O 0 l 0 c i t C D e O f U 9 + L r T + 5 J 0 8 a m P G s M 5 6 m u 3 + h O f 3 N n M c a a N R W m + m W P 0 p x B H X r l d 3 D e N 3 5 b 0 a o P r T 2 e r j 1 A + J l M i g W l E a n Y D S P V B X 5 I m x k e p r q 6 u 4 D S A h h g f n 6 A F 1 i C z s 1 H q 6 9 t L N T U 1 c m 4 1 i M 6 l a C E X E s 6 E / T m q C + T F s X B 7 2 L u i C b e z K c u k U n 2 x M 4 / 8 F E s W V 8 R K x o q k k j B P 7 s Q d S a 8 m V B 2 h A k 3 H m C B q T h 6 I l G e T I 5 1 J 0 q n u a Q r W N F A i H q X J y S m K R B o p k 0 p R S 2 s L f 0 q 5 0 K 9 c u U b H j x + j i Y k p G h 0 d o T 1 7 d s s 0 o F L E E i 4 6 8 / j F O t j 7 2 j L U 0 6 y 0 V D L j o q / 7 q 6 v D X p 5 U 8 P w p 7 x 8 O X W y C e 1 L 3 1 A V V g q p y S g S b D r J m y l p k g h 3 P / 1 r r P T S T a e J K G 6 C G + n r q 7 d l J j Q 0 N m i z 4 p A J c 3 D d v 3 q a m p g j 1 9 v b Q D P d / 7 M i w 1 f g V V / w X J R M w E r U 0 W M B b f V Y 3 8 t 4 O d W z 6 V S g b N X C d 9 f U u K s d K l q p x S k S 6 2 c x L e o r J p A X m 1 c M J r 1 R c V b D K O 2 e f D Y 4 W d M + e X j p 0 6 I C 0 o j A L b 1 y 7 W b g + x c r k i 3 s B S r E 2 2 Q h E E 2 6 a t 5 l 5 X s 2 v J u 5 f A S G f + t 1 K h s k 7 A 1 M e E C k j T s v m v Z Q P 7 O N Y c X l W q r D u L Z t e U R K o a 6 b p a e V F w k w D e 8 E B 8 R R r L 6 6 g p r I C M 1 P F k z c x f h R p a t Z H 6 n x j Q y 0 l k / x h x n c P N 9 5 x c O 6 J X y o V A O 0 H T M U V s x I b R N z N h i k D A 3 v Z 5 P N s a n M B J t J Z y n u 4 c S s p 1 0 q U 5 X v O F Y K M u 0 v I p D S T I p Q d 0 / M u q v U m x M y C V o B p 1 9 S C v p O F q c l J H Q O Z J i n S 3 E y t r a 1 0 i 0 3 A R 4 + e 0 N x c T J / d O I B E c E j c G i 4 e m 4 I d X v I I F Y 3 S 8 g A U o d C K q J q 4 k F 0 8 5 l e J q P g + V L D 5 K K V S T C b W T M b U A 0 y 4 v S F L R 7 t Y c 7 n 8 Y r P P M a E M O b B q F o v 7 k o k F q r f N q c M M C Z i A O 3 t 7 6 c D B P p r 2 9 F I g t H g G + k r w L x 7 D X Q T c z + B M s d u 9 t P p t 7 m z z j Y G d V P Y y k j j n N T R V P N e 9 q H w r T S q 6 D 1 X T v I t J o U b i c 9 L a K d g L b 3 D G L W Z U J x M L i C X d T J 4 I D T 5 / z v 2 k k I x B B T i M z k w X B m Q 7 t m 9 n c m Z l j I q 8 N T Q Z X 5 8 T g n m + L t h u X 1 D 5 A 7 8 K 5 U g F Y K k K B A 1 e i l q R U r F S 0 X 2 o e K r O Z u p Z t n k B H M X R 1 e c + e j 6 t t M C j C Q 9 l s i 5 q b W s T L Q S o z 7 h k 2 t D M 9 B S H f o p F Y z L A e 2 9 k F W p m D Y B J 0 F 7 P W n N 7 m n 6 0 O 0 U H t m W o J p B X p s J W g L 1 4 7 G U m f n Q 3 9 x 1 9 h f K t R K l Y Y y L Q d I Q 1 y u L J r n Z w q o T v 7 U 0 W m U 1 3 R z 2 y s M 8 A J l 8 z 9 5 c w i 6 I x 0 k T z b B I 2 a B N w U j s J N g L 7 2 z N 0 i k k 0 M e f h e / D S + J y b u h q z 9 P a u F H 2 4 P 0 m v 7 U h T c 0 2 V q K M l Y M r E D p S d 0 V L 5 v J v i m X Z 9 p v L g + v j 8 t c V P 6 H D 4 a 1 o o k e s Q E 2 0 p 7 W S P o / X H T I l P 7 1 q e u p + 8 k p R r R o e H q a O z U / p T b i 5 Q r I E a G x m h x i Z 0 k l 3 0 1 c O 1 9 5 0 A N F j r y d h X u 9 P U w q S C o 2 J o t r h v V U 0 w 1 g G g 4 q r 8 s p k 0 5 b M Z z o N Z t i Q q b y c l 1 y f n r 1 c c o V x 1 h 2 W e X u m Y k 4 E 9 b r C 3 N U v 9 4 1 Y F 3 V U z R C H X v H j 8 W t j 8 g y M C 2 3 o 1 N j X J e T X H L 1 B E w u X g Y 0 V 2 i M 0 4 k A H 1 A 7 s e n R 1 q 5 X v R F 6 w B b / S k q D G k P o h + x V f 9 A a 5 c c k h + f g S M i V U D i k j F g i f O M Z l y W W 4 o W Z r D l u e 1 U l B x J l + g c T d r J k U k + 6 5 D K 8 F O J s B f 2 0 a d X d 3 i l M C Y U 3 N L q 3 j 6 M C s c S 9 r H x 0 a F G K u B P z 9 P r 7 Y N U 2 s t z L U 8 j Q w N 0 u N Y 8 7 r I B J x / 4 q d h 1 k 7 4 P B w S p 3 p T 9 B Y L N K 0 h E 5 4 b j p O q g c 5 s I R l b C q B Y f W j 1 8 y q d A t c n F y p L Q + X D h 2 R J B r S T 0 U x 2 U q 2 W Y P t a E t T g n p L Z E l g k C I 2 E d U 1 m s e H Q w H N K p 5 I 0 6 D q 0 4 p 4 O P U 0 Z 6 m 1 K y O f g 2 B i e 9 d L N k r G l j Q L u 5 B i b h S F X n O 7 c u U s n T h z j P p m b r g 3 6 + P f V N Z U E u 5 Y C M D Y F L Q X T z 0 s p a g g v X u T p Z F S U h g o 0 H a Y M 2 z 5 L 9 5 t 0 Z A V g W s / O F p e Y d y k m D b Q S H B J Y z 4 S 4 j E P x d U 3 N r e I w W A 4 1 / j z t a 8 + q h Y V 8 A 6 g g D a G X 5 1 j A I 1 5 5 7 m M T k P s b a W 4 E O K W t L k c / 3 p u k 1 3 c u f 6 9 O R P k y Q + 6 7 W B u 7 a U f d 8 o 2 Z 0 8 C E U j f v d H G 5 f Y R 1 g Y Z M 5 b E 6 R u E q N I x Y H I i Z z + G a G p k 5 4 W K b C m u l x k d H K M R p E F x X b o D W 5 0 p R O 1 f k t 3 d b l T i + s E D f X e q X C r 9 e Y C D 6 D S Y G T L x w y X y + v W 0 Z 8 Q r C z X 5 / l G + M b + 7 R p J f u j 3 n p O m s o m I m 4 J w B e z f 3 t a d r T u s 7 B s B 8 M p W W G / S j g 8 V P P N z x X I 8 s 9 k F 4 J 4 v r 0 w o 3 V 1 c J N R q D 5 E M V i a k P K 1 T o i l o P P l a W D j Q P U 1 t E h q 3 N B r r l Y V J Z 7 e L w e a m 5 t U 1 q L 0 9 D X w t e f v Z + k A z t C V B / M U S w 6 Q + l k i r A W e G Z m m k a G x 7 k f F q F s w y E a i a 2 f U K s G 3 1 A u x / 0 q z 9 J O E x R x R R Q u w z L 9 + L m 4 4 5 j N s l n P Z Z 3 N p u i 1 b T M 0 u I H D F y 8 T F T O w u 7 B g p v 1 v T B V J 5 z 1 0 O 7 a D J u f Y T G P t B 8 3 U v q 1 T Z k n E m E j 4 n f q G B i H T 5 N i Y 2 P Q n 9 / p o b u I p T Y y N 8 v V 1 N D k 1 T W O j Y 7 R t 2 z b q 6 u 6 k H T t 3 U C z 5 c v p O i 8 A V c D k y A Z V C p m J w Y e M / P 5 8 o K f 7 n 8 V b O Y G 9 F 0 N 7 f 0 L d C 3 2 l 9 V Q d L M S 4 9 D 9 J f H o Z k O Y V B 9 8 6 e o m X t z W 1 t s g E l + l b b u 7 u p t b 1 d z r e z d p u Z j c q 6 q m k m F 8 J 5 B 2 1 K W Q o n L w m x l y F M P q m d C J l V 5 + 5 M U 4 v P G o h 3 M i q C U K m M b 0 O 1 U y k w 1 n P 2 s U / 2 d j j 3 x E e T E x P 6 j M J 4 z E 2 X n w d o N m X t T 3 7 9 + k 2 6 d P k q B Y M B S q f U L r F / v p q k h f k Z W S a y n f s 6 W O K O g d r D n c 6 o D F i e 7 1 y 6 K 6 C M R T N p D Y U / u V A n 1 Q Q r Y 0 W z 6 9 O L N 5 3 b b D H c / g Z K 0 j b p O 1 m u c p x R t / 2 y S A b A e 4 b p Q f a f O N 6 d I n 9 u l u b n 4 2 z q d e h U Y v N v i q 5 e u k Y n 3 3 q D a m u L x 0 + w + S U W L T 4 e S d C N A a L 6 S J s + s / n A Q P S E A 7 c w E 9 e 5 d p 9 n W O p 9 S W q P p C j u 8 H V i 8 h Y W J w s F u s p o p 5 d H I j v G W D O V 8 v X y c z 8 9 e j Z B D Q 3 W a l 9 M g b p w 9 i L 9 + P 1 3 F 5 E J R M O a q j t 3 7 l O d d 4 G C 4 T p 9 x h k A m S S f n Q R k O t + U 8 f Q B M 2 y S R 3 z Y 4 b e 4 f j h N H G / y p d O W M 8 K I Q W l l / 6 H w O L 6 N U i 5 l / m G Q + b N P v 6 T t X Z 1 0 7 e o N 6 u 9 / w B o p S Y 8 e P 6 G v v / q G b l 6 7 R Q c P H a C j R w 9 z 3 6 u D / I G Q f M 5 J 4 H r g L K B y y l 2 p O 1 M e Q B f F 2 W R 1 O l y f X X K u y R d s f o V m Z 9 V r U u y k M r D H N w u x m T G q C 7 r o 9 J F 6 c u U z 9 N m X 5 + i 1 V / t o Y m K S 9 u 7 d o 3 f 4 U R X h 8 a S H + s d + I C / g O o A 9 N 7 A D k x O A L Q m M y Z f L s d n H D V f A n a S + j i R N Y 4 m H Q 8 G E u u V Y Q u X D B 7 i 1 t 9 4 s W E Q o D v h I x R 2 E X C p G H f n 7 d O D A P v L r D T Q N s F W Y U y q s 0 y G E y o F Q G H t M U Q 5 9 K T a t d w W f U L 6 p W 1 / l P D j W 5 H N 5 / E w k i 0 R F Z G I 4 k U y A 2 1 9 H M + H j h d 1 o D X C 3 G 0 2 m U z v n q N G j N p u p N p o i v 4 x P U r 1 u l Y X / t 7 Q 2 k 4 e c u 2 b M s U 4 J f 8 O e g m a q N O D 9 T t 8 / 9 N M n N 1 L 0 + W 0 0 B F S 0 Z d i L A N 8 C 0 + y 1 j l H 6 P 5 9 c o K d j a p / 2 Y 1 1 s E l X V / n 7 W s 6 g q g C d H 5 X D T y K O 7 Z e u M I + T z y 8 4 0 + X K h y j P 3 S p G d u E 7 J 6 U f U W F d D 7 Z 3 b 6 c Z o P T W 2 d u m z q w e W b R x l w m B g t j a Q l 2 2 j L 1 + + S g 0 9 b 1 N H x E + d j c X L O A a m 3 X R 7 x L n 9 j N U A S 1 N g 9 s F l r q Y g w e R L k S e X p J 6 a Y c p H 1 p 6 P P w S Y U N y E O h B p / 3 7 C m 9 n h j I A A h l C V o r W w b 0 R 9 I I 2 O F S 3 E F 2 g q G a Z H s w 3 6 7 O r x 3 t 5 U Q f v g 2 S 9 d u k L 7 9 + + j x 7 M R I V O 5 Z f N P p z z k 9 + S Z h K w d U y Q E Q 7 a B l L t a s j I f 8 f q Q T z Q n t o X G B F s n Q Z V 7 V p w S F q E Q T 1 J 4 9 g J t P / y m v t J Z c G Q f y h v u k A y 1 a 6 V K I Z E d Q 1 E P 5 7 B H d l V q a m 6 i 3 n Y f u e J D l E o W v 0 4 H W G 6 r M B 8 T w w A T e c d H x + W l B s N R 1 k R L r L v C b r n b G n L y p o / t j T n 6 a H 9 S 5 E d 7 U j K L o y 6 Y p 4 P b M k I w p 5 E J Y K X M K F f m L q 4 b n C f p O X 3 s L D i y D 5 X 3 R g q E W o Q K 4 h W m L H 3 z I E B f 3 g 9 I 5 c e Y V W 7 8 M h 3 r V h o F z 9 r X n p Y N W r C R D P a 9 O N 6 N l 8 F Z G m d 3 a 0 Z M P o O R k T H K c s s 9 M T k j L x t Y y / w 8 / J 4 d j a G c E A y / 6 x z o R h R 1 Q W h l 3 b T U D 4 R N B 2 l 6 + H m h v j h J H K m h W L M v q Z E q o e 9 U C i x j v z v i p b E o F i 1 G q K v Z I 5 U Y G m N n U 0 6 2 K s O + 6 d g 7 o q U 2 R 5 2 Z K 0 S Z u C w a 3 M 3 m m R 0 9 P T v o 1 N t v 0 d D g A O 1 t T d N r O 1 9 8 n i C 0 o 3 M 2 0 + R a i T J W / 1 X c Q K f N p X 3 y Q g c n g r M R D + A s W c 5 d X q l I Z 1 1 0 d c B N D 2 Z a Z e M X 4 0 J H 3 + a 5 3 j k W x E u m s k K 6 v s j 0 k j v P 4 l U 8 w 8 M j h X 3 X N w I g + P 6 a h 0 X 7 v 2 8 m p O E s l L s K C 0 c c A a n K 1 Z 3 N F k d q K L X 5 i j 6 o I g R D t d T Q 0 S v P 9 u 1 D P 9 1 h z d Q c L t Z A 1 x 5 M 0 N D Q C G 1 r s + Y K l k N N O C z L 9 z G P E J 5 Q 4 7 h Z L 2 B K d n Z 2 i M b r a 9 v s V b 7 q f V 3 L 4 e G E M 7 2 Y r i + u 3 H F U 1 f U 1 7 q d o d O N W 5 l Y a k o k 4 H d 3 h p R 3 N y z 9 n L D Y n 8 w Z H h k f F + w U D / t Q 7 b 1 F L s 9 o G b a 1 A X j 9 5 8 o x 2 7 e q R 4 6 + 4 3 7 d Z 2 5 V J m X M / E f c k M y V k W z E O x c u X E v c 5 w r 7 I B P n b d + t P O Q O u L 6 8 6 i 1 D 5 8 H 6 K x z F l X 7 3 O 0 0 4 o F V Q 3 o Q C 4 y O E q X w 1 M 3 m C I 4 c z 3 Z 2 X u I O V d r A 2 D V F t X S w c O 7 J f z y w G v R W 1 p a W Z O w m y x c G / U Q w 9 G s r I / 4 Q 8 J P B N c 5 s p t r q Y f C a G Y R L K c Q x P q U N s s u Z t 3 6 E 8 5 A 4 4 z + d h 6 s R G o l D z V T y Z g L S 8 H U A v x X L J a + P W T r 9 O r x 1 / l 8 A T t 3 r N r 0 d v u l w L m H C 7 O a 3 g g s x S c v S w b x x z c l p b Z G J F g m u L z G / 9 q n 7 I o 3 B I 3 q i V l j 9 u N p Z y 3 6 N B x T g l 0 B c o V 7 l Y C Z k O s B + h X 1 b F W C o V C N D 8 / T 9 u 7 t u s z y w N r u w a H h u n q l e u i 6 Q x m Z m b J m 5 u n g 5 0 Z G c v C g s v e u n H a 4 b 5 T e J v J x k M / u 9 Q B F g 4 l R U W l b q j 6 k a e H 4 9 D G O F m + L m 2 G O E 5 D G T K V h l s J M w s v X i x Y J e z 3 F 3 f c k Z d 4 w 6 M d S S b Q 4 O A Q 3 b t z j 9 o 6 W m l g Y F C u g 7 P j 7 N n z d O T o Y X 2 l w u j o K L 1 y o I 8 O M c n e 7 E 2 R x / 0 y y k e R C E U v 3 y 5 1 w I g F S S 4 x U z c b j t r 1 y B u K S G F u R R L Z 0 R 3 J v v B k 2 j B r q 0 S J W 3 1 q a o b + 5 / / 4 X / T 8 + Q B N T E 4 K k f 7 4 7 3 + W / T D e f e 8 d 2 t b R Q b d v 3 Z U B a C y S 7 N 7 R J S 5 6 O 2 p r a s S r C N Q H 8 9 S Z v 0 H 5 T F y O N w b w 8 H F g S K R D B K Z a S I r E m f h z U 4 v q 0 W a K D M I 7 R f 5 q 7 i k M T H t k M 8 s X Q S Q S o U s X L 1 M 8 b r 3 B I h J p o F d e 6 Z P t p q P R G A 0 x o X 7 5 q 5 9 T W 1 u r 9 K N g 7 o F c H o 9 b X t r 9 5 O E T m m P T 0 Q 7 s 9 H T 9 6 g 2 J Y 3 O a J 4 + e 0 u H u 4 n 3 j X w S q / K G h V M O q Q j m j 0 n F g r u F w J u 4 p W 5 c 2 S x z V h 1 J 5 J b m 3 p Y G d k l 4 U 2 P c c H r 5 Q K K h T u L D d b u r p 7 a G F h Q X a x e H r b 7 w m 5 D L A x j O 9 u 3 Z K m s / n p X d P / 4 i + / f a M n D N D G I G A n 8 J 6 3 w x o u Z N v v k 6 1 Q Z T f B o F / Q 5 F G x Y 0 U i I S 4 J h M O F 5 I w Y R f X p c 0 S R / W h v G G 1 G x A y a q s C M 9 Q x / e h F g A m 0 O 3 t 2 0 J P H z 8 Q 5 Y Q c c E L d u 3 K a b N 2 / r F A s g 0 d T U t F R W o K 6 2 l k 7 / + F 3 W c n H 6 5 O P P 6 Y s v v q K / f P 0 d N d b X i d n 4 9 O k z 2 Z Q G p t 9 G Q E g C J g l Z J C Z 1 Q c f 0 X / M H y N P c n J P m I T q s D 2 W 5 z A s 5 Z q F M U j U B 4 y u e b J T a 6 9 d H J o z b j Y y O 0 u 3 b d + j j j z + j e / f 6 Z S w K B L E D Z p 2 H N V B b W 8 u i / Q f r 6 u q k K E A g E H F o e E Q 2 m j l / 7 i K 1 t b f S O + + c Y p N x r 7 w q 1 e v x U F + f t c w f r z d 9 c V h E M n E p e P w X 0 e c L w l o 1 z o Q q q U e b K a 6 v r t / D X T s D 4 X 3 c 4 p Q f 1 F X 5 6 p x b 3 W g E X X G K 9 n 9 M r 7 E Z 1 h R p X L Q f x U r A D r a X z l + i w 8 c O U U N 9 v X x + Z n a W P m P N 8 g v u J 2 H e 3 5 P H T 2 l o a J i O n z h K H d w X S r D p F w w V 7 8 I 0 N z c v J I K X 7 9 X j R 6 i 7 u 1 s N F t u A H X T N K 1 P t w G a h 9 h 1 4 1 w o s K J Q B X X m l D Y c s a q M W r I d C i J k S a m A X g 7 w Z v H 0 k n 6 G T b / T q b 9 h 8 M K H u O 6 a W 5 k N 7 u W X c W r M k 4 P X F r H I f 9 + v h X R s a h g u 7 n 4 4 c P S g D t g 0 N D T K u t B K w i v f e 3 f t C m t / 8 4 9 / L Z 9 H v m Y 3 O 0 o 1 r N 8 n t 8 Y p D o r G x o W i b 6 X L A C + f w z i w M F i 8 F v E i h l j W a A c r p 8 3 t + J s P 6 C G X K G j M i s H x F 5 i c a Q h l S g V B 6 5 a 7 M l m C h f J r e P O m c 6 U e u r x 1 E q G x w 7 5 a b d g R C Y R m H H Z O T U 5 T m y p N Y S N B N 7 u 8 c f + 0 Y R V g j L E e s Z 8 + e M Q G C Q p j l i F A K k M 5 o I K n Q f A z v H c z F t e D S n U n q 7 G y l G 0 P r m b S K c t a / z + T B P c j O s d B W X B c y S G O R u X y a U G Z O H + X S d O r N P f p 7 N h / O e v t G h c C 7 g a 6 c E 2 U 8 e s 3 N T d T R 3 k 4 9 P T t l G h F 2 p T 3 z / T m a n l 7 6 b X 5 4 x 9 W N 6 7 f 0 0 e q B / p J p u O b m Y q K 9 V k s m m I z A 2 X t x c t e 2 U 4 a 7 f 5 i D u N b 8 A Z k 0 o 6 T J l P t B D K F J R y j E s 4 5 h I s p x u b q 0 S b K B V W P r A F r F g w x 8 Q X R F s t R U Z j 8 I O 5 q b m i g U D t G b b 5 2 k 7 7 7 9 X v p A q n I V o 6 W 5 m f r 2 7 2 P S F T s h V g L G m 6 Y m J s R E r K 2 p 1 a l w E K 0 8 t Q j 9 r 9 h 8 k t 7 Y F 6 Z X u z P U H c n J x F 4 s 2 T + x I 0 0 d d V n y u V d 2 s g g 5 N F l k t b K Q R R 9 L u m 3 V g S 1 u z j k J T C g b v T Z d K g N p r m v Z x X V 6 z Y g m l n 9 m V J q B w S H a u 2 8 P h Z l U H 3 z 4 v i w s h E k o l a s E 6 G u s F T L m p B 0 g e M e w A T T V 2 O i I O C e W Q 1 1 N o G i J P o B l 9 d g 4 5 k h X h k 5 0 z c u b F 5 e H J o g h E 9 l I o 7 W Q I l V J O l 6 b w v H F 9 W j z x F E z J Z b D S u c r E c v t o 4 d + 5 M O H j 2 S 3 p J 0 7 1 R I F D N J i F v k n f / 6 M h o a H q f / + A x o c G K T R s T G a Z 9 N t c G C I 6 u q W X 5 h Y D n i x X D m 0 t X f I z I l k M r E i s Z Z C X d h H v c 2 s i c M 5 C v u X f l 4 h S Y F Y J s 6 k 0 W n 8 x z p X I J Y K S + v R Z o q j T D 7 c 0 F b C e M x D g 3 r 5 u w G I N D Y + Q X / 4 f 3 + m A J t j f X 1 7 i 9 z W c I m / 8 d b r F J + b p 3 B t W N 4 L D N J 9 9 s k X 0 h / C T I a N h s e D m R N r d z a A h D A l A Z i A 7 + x O y Y Y 0 2 2 o T 1 F G f o Z A h m A m M m Q c x m k l r I R M v 0 l I s / E d 9 2 C F w l F M C e Y 8 C M I V Q h D J J 1 Y D L / V O F / g o G U y 9 d u k q x 2 S j 9 9 G 8 + o u 6 u 7 Y v G g J A 3 e 3 b v Y j N w L 2 3 v 7 K R O F s z b g 3 s d Z p p 9 K t F G Y b X r q k p h d 8 + b I s V b 6 1 / Z l q X D n R l 6 Z 1 e S t V d a a y E b U U A i m 2 a S c S k h G E u B V E p q 2 O S 0 1 6 H N F k d p q H x q X M e 2 B n w u N q O G v 6 c s V x Z g Z G S U O j r a a N f u X n k z 4 m q A O n f 1 6 n X R V F i h u 9 E A y f H + 4 b X C 7 o 6 3 Y 2 Z 6 S o h m h k Z 2 t 2 R k Q 0 5 L E 2 l i 6 W O Q y T q n z x t S 8 W / U 1 T v r 9 U D 8 x G V o t k m y p H a q Q q D z e r I n J Z t e P n n y V C a s 3 r 1 7 X 9 6 K u J o 8 Q I U E A T / 5 + D N K p 1 I U 8 P t l 1 v h G A 9 + 9 H s g + F 2 U Q D q u J t S A b C I I N e U 7 1 J s i V x 5 b b m k w 6 V F p J E U m I Z T 8 v p M p T f R 0 I Z d W h z R b X N z c f M P 2 d g b y n g e b S j W x 7 b 4 0 N W j 7 c n 6 C 5 u T m Z X 3 f + 7 E X u L + 2 h 3 X t W H v W f n p m R 6 w 8 e 2 s / m X p M s J F x P H 2 c l L K V l l g M + g 6 l J k a b y m 8 X g P B o M t Q D S z 8 d 5 m p o c Z + 3 a Q O l M j r 6 4 6 2 G y m B k S Z u o R B n R 1 m E l x / U h R h v M M 2 z K f e L W X m p r W 7 o h 5 W X B W H y o 3 y 6 z h c I t o q t v D P m 5 h 6 2 Q M 6 Y O P T l N P 7 8 p z 0 l D J M F n 1 7 X f e p K 6 u L u 5 D h F 8 K m Y D S m e q r A Q i I K U N R J l U p o F U N Q f 1 8 z 0 b b 1 N U 3 S N w l 7 n L u L 2 l R m k g 3 r A h Z Z I s 5 m 8 k X C g e L 6 t B m i 6 P 6 U O V Q z c T C H u M G M N m w s G 8 l L C w k q C k S k b 3 N X y a k f 2 K b q 7 c W N E I 7 l Z S b s S 4 U i f K U Y i 2 D M M 6 k h X c S s z Q S i Q X 8 s P w 2 M 0 q R p k A q T T L E W Y O Z t G D g 5 T Q m 6 4 W j + l A Q l M N W 0 E 7 A h a d + O v s Y O w 7 p h B W A Z e k X L 1 7 m i l 7 D n 3 m 5 5 m + M K / h 6 g I m 1 c D p g C b 4 d p e b j w n x c t A 1 c 6 5 i t E Q o p T Z v T h D P O i C J S s R R p L x Y 1 G F 1 c h z Z T n K e h O J M A p l Y Z Y p U e V z 4 w W + L i s 9 W 1 s m j V 4 c z Y 1 7 d v z X 2 b t Q I V f K 0 A a Y x H E I s c A Z B j g T U Q 7 h f l i W M I 1 l T B c Q H y g U S x 6 C x l h U C G R D r k N H y v p Z 2 U Y J k H X y C / 4 S S g f D S 3 H C L 4 I x 0 p h M W o V s U 1 H X d T b B W b s s B 5 0 c j m H g B T C R U t x R V 3 Z n p a N M N a g M 8 u V y F x N / P z a / t O O 8 k x W R f O C R A j V K K t o J U w 3 Q m u f n 8 g K K Q J 1 9 T S L H f Z h D A g k 4 Q 2 b Q R i S Y g N M B H m y O d F s 6 v r j U P E W b P N W W q 9 A 4 p P W 8 T s M z j z y L / i B p e Y J f H 8 6 X O p c K i w q M B o 6 U E y a I a x k V F 9 5 f L A Z F h 8 F p 6 2 p Q B T C m R d C z D G Z A D t g 0 W I 9 n L E f Y M M 2 D g G j Q O O J y f G + b 6 H K L E Q p 8 v P 4 U q H 9 t F k 0 s Q x G k m F O o 3 P n 3 r n S F H d c Y J w k 1 I m d Z M F m b U V 8 W h i + Y V / 6 G M c f + 1 V u n r 1 h l Q s A x N v 6 2 i n K J t O 8 K a V A 0 y v 6 O w s N b W 0 y D F m i 4 N c I 0 O D 8 h l 8 D w S e R J h i k a Z m m p 5 S J E H l X w 4 g U G P E c p U b k 8 + Y e R h v w 3 d d f O q h y W S t M v V Y 6 2 B m R 0 O k m U b m Q 3 y d e p Y i M h U I p s i o j q G l s j K 3 s b T u b L Y 4 r w 8 F c K Y Z U q F A t o q 2 e j 6 N / o Q + W A L w v E 1 N T t K F 8 x d l M B i t / c d / / l Q m x w L 1 9 W o K 0 s T 4 m B A D 1 z x / 9 l w m 0 M L 0 K p 0 I C 3 L V 1 N Z J x Y b W g u D z B h h P E j K x 4 P u g W U B M m J h Y t T s X i 9 I M m 3 a o 7 H Z g N a 8 h g s D l p q l s s 7 z Z o 6 s R 5 F U m H K 5 B + T 4 Y U 9 o J 1 x e I p M 8 b E t k 1 F U w / J 9 Y L R x L K 5 V I F W A 7 V T K 5 M z k V j s e W L B L s M v f / B j 2 n 3 3 t 3 0 z T f f y + 6 u t W z u 2 X M F e d T U 3 C K b t n z 3 7 R k a n 5 i U v f Q w i F w O K 0 0 t w v f B B A T R M B g L Y u I z I E 1 t X b 1 U c J i e p c A c Q L j C z X S j S A i v I N V 9 I J B H + k 4 1 9 H U / B n g 1 e W y h E X W s t J L s N Z H j 7 w k 6 y 1 1 u 4 M h X g g a 9 C 5 J 5 W x E 3 h 9 T L p Z c D K i c G g z / 6 6 A M 6 f f o 9 I V m c N d E k m 1 Q w t S a Y Q N j 2 K 5 v J 0 u n 3 3 6 P j x 4 + J E w C 7 H Z V D 6 e 5 H a 0 W 5 a U b Q Z D A p g 8 E Q a 8 V G m m Q u 1 w U U O U Q 7 i e R o P E Y y l 9 F o J t F A W j M p g U Z S J B R C 6 b B 3 V 2 f Z u r P Z 4 s g + V N g / L 5 n K a o p v E m m c q s N q B 0 y + g Z I l H U v B F G L X j i 5 Z w t F / r 5 8 u n L s k M x w + + P D H t G N H d 8 F 8 w 3 5 8 0 A j l 0 N r W J h U V D o L 1 o I n J X Q o z e 8 M Q o z F k y A D y W O H 1 Q a 8 Q S U g D r c X E M u e M d l K C z y t B + q 7 d 3 f z t q r 4 4 S Z z Z h w J 0 h h Z s c B u q n V x 4 s + F C e v X P 2 M r 9 o O 7 u L j p y 7 A j N z s 5 I v H Q 6 E v I M y + e X c l i g 7 4 R N X t a D c p o P z g 9 D D q O N i u J c v u c e G z K p c y r U f S W Y d g V S 6 T S 5 J s O S l f t 1 I h x L K A y Q S U Z y p v I f n b p 1 c H V g 7 e u a w m x i 7 d m 7 R 7 Y U K 8 X R o 4 f F N P z L 1 9 / Q u X M X Z C k 9 n A x 2 Y K u u 9 S A W i 1 F 0 Z r b g C I G p i Q p v C G Q 0 k k W s P M 0 t 5 C m W 0 G Y e i K O v M c Q R h 4 T 0 l y D K 8 5 j P Y v e j H D U 1 b f w y l Y 2 C I / t Q k J a 6 G G e y V v E Y m B L w i S 2 C W M J N U / N r b + + g h e z 7 m R t A Q 3 V 0 t N N 7 P 3 6 X j h w 5 L D v K f v X l X 2 g 2 G p W B 1 t n p a W r Q g 8 Z r A S o 7 P I / 1 j Q 3 U 0 t r G Z c Z m O r e G 6 E M J Q Q x R b K Y c Q r z b q U A m h L Z z x X 0 m F p C J Q 9 l W j D X U y b e O L q o v T h H n a i j s l o P M t b W i u G G D r d C n W u 2 U J A N T i Z f b l w 9 9 K h D u 4 M F X 6 N T b b 8 n + 5 J 9 + / D n F 1 7 k q t 3 Q 1 r 9 F M P p / y 3 I G s c N 3 D 8 S B a B y E L n B H S W M q x s k S U R t L X C I n U O Q g 0 F N K 4 Q v D 9 r 3 7 f w R 8 a T C h U T G d K 0 K 8 z l V U 9 M n w r Y i 3 G r l R a N o n K 9 T v L A c Q 6 c v g Q f f T T D + j O r X u r / p w d 9 m l F h g x R 1 n q Z T F r i L p d b + n O Z d E Y W K 1 p m H 0 i E u C G T 0 l B K O 9 k I x u l C K j H 3 M t T S g n G 0 8 v X F C e J Y D Q U 0 1 y e 5 V U M G q 8 w t J Z W a y V X d u P p 8 9 V r q 5 o 1 b d O L 1 4 2 v u s G M L a J h T a 4 c i o D H n H v b f p 5 G h I V l a E g y F C + k g k T K J 3 D I Q X O g 7 C X H 4 G p A G B N J p p r x V X B F J r m X 5 0 X t v y G 8 6 F Y 6 b y 1 c q L t 1 q q d a r x E G B a 6 o c 4 3 N u + u Y h 9 g z X C U t g g v t b 8 U S O v N 7 V u d z t c H O f R / 5 x r T c k W A m 4 B k W B 6 8 1 n M J i M w V 4 1 r p Q r h I o o S r x s C t 4 Z U m a h s j 6 Y N C h b 0 U Y l Z O J Q m X q K V D D 3 3 N h h 1 F Y / n C b O m 2 1 e I q 0 R 1 T q Z z L Y c F F s H C y k X f X 4 v I O / e X e r p O W v o w V C c v r 6 z d k 2 D a U f o f / 3 p j 5 / Q v / / f P 9 K j h 4 / 1 m f L A Q D B I C B g y I Q S Z 8 J I B p X 0 U Y f B O X y G J C L x / L o o y 8 Q t E Q 2 g I Z B e Q C S 5 y Q y p O e + / 9 1 8 v W E U f J m X t P H V 9 D H w + y C e P G X D M P B z 4 J 7 U 4 J F O Z W w r b 6 H B 3 s T K v W 0 I b + R 8 8 o F A x S V 6 d 6 c d 1 6 g M 0 1 W 1 q a Z V s y A J X e m J C Y f Z 7 O Z A q L B w 2 Z I I h D I 6 G v h K J B m p 1 M I A W W g 9 w a r a X o A t I s R w P 2 i z A h X g Y A 9 7 1 6 I Q B e D J C U e C 6 T p H / 6 7 S / k d 5 0 M R / e h D P w + 2 N n Q V G j N 1 M A e W j + L S C U 1 q 8 o x H H X T V / 0 B u j 7 I 2 k C n R W M x m p k c p + 3 b X m z n o 5 a W F r p 8 6 W p h 3 h 8 a L m g v V H 4 j g E U m h H k Z M M b 6 J 0 M m i G X u Z W l q c k L m + 0 W 5 / 1 Q 4 r 8 + Z U I S / 3 / S Z D N E g 9 f U v d 8 n / R q E i C L W 9 j a u N O C d M R n M c d j c L / 5 F C 3 G r I c L 0 e Y W I 9 m / J I 5 b 5 4 / h K N j 0 5 w / q z c / 1 k O m K L U 1 d 0 l V g A A Q s F L B y 2 F u X n Y b c g Q A q K 8 e Y p k m K R r 0 q G t l I Z C u e G e X D Q 6 y 2 R D 2 c k 1 i i j F Z L I I p A Q a C 2 W e p p / / 8 r T 8 h t P h e K e E k V A A W k p n u i k M r k i W s Y c L t x 7 u j X r p f 3 / 9 h P p e 2 U c H D u + X t x a u F 5 K f L F j u U W 5 w G O c w + A t t B A 2 G M S a T L i 5 7 k E i H B X c 3 a y 9 M 2 K 3 h / t W d Y b O A U B O G Q z V Y q 4 9 N m i a S N J z c i L a 3 Y 9 M X / q E K E N f Z + 8 7 v Q x n c e 8 z 2 O f p S H i 3 c i m L f b Y z M w y W L g t 2 K w O t j T u 9 L S S X / / s x F a t v / P h 3 r X l l T 4 X 1 T t 2 7 e l s + B J F 7 u n 3 b v 6 J b d a 5 u a r F k T J l 8 R K u 2 C v f Q m q K 6 + n u Z i c 1 w W b v m s u s a u m d Q a K n z m L / c 9 i m w F o r C g c e Q 4 X q i G / h K O M X N d X q q W 4 r 5 T B m 8 p T N J v f / c r 0 Z S V A D b 5 S i j m Y I H H 1 J h 9 R l M p k 0 A V 4 F Y Y l y o H U 9 e w e 9 B c b J 7 m k 2 4 6 8 3 j 5 8 a v B o S G Z g / f W q Z P 0 s 7 / 5 C f 3 i l z + n n / 7 s Q 9 F O m P M H 8 t h F t I 8 m x + z M t C z J A M I 1 Y f L 7 1 c w F V R 7 F Z E o k E 9 Q / z M T Q Z Q Q R L a W / S z R U U V k q c p n 0 m n B Q G s v S u u B U q Y g + l M G e H r h k O a O 5 N Z X C 0 Q W B w l F O i h f r P 1 Q q j L d v f j 5 O T Z F 6 C r N 5 H E + 5 u F K q 9 F L A B J u Z m i l a 3 g H g a 3 x e b y G t Q C Z N K M R B E i w u F E 0 k J M E 5 L g O O Y 4 a E i u f F k Y F V v Z m c l w Z m A y r d k K h Q b h z q O D x 7 O G 9 / Q X W O N d X f / e Z n c i + V g o r p Q x m J 1 G N Q U L l W C 4 U i h Y j C V Y W + 1 c D 1 V w C H Q m O k k f Z E Z u m D v h Q t t W 8 m N F N r m X 3 Q T c 5 h d W 6 B T M j X A h F Y 4 y Q S O q 6 8 d K o P p L Q P t h 6 L z k Z l X w u Y a H O Z E J 1 7 j L 0 j U E 6 4 T o X G E S E a j 8 W U p W g m I R M f c 7 y n t 2 t R + T t d X G f 7 n 1 V c D b x 1 b 5 4 L z E M u 7 j 9 J H 4 p b V N W X c n M l 4 n Q O l Z m w N Y A 3 y J / e p z Z F G R s f F 2 b g x Q E D A 0 P 0 6 O E j 2 r a t n Z p a m m l 6 c l q 0 y M j o G P 3 s Z x 8 V x p c M Q K A b 1 2 / S b D Q m l X 7 H z m 5 5 e Y E y 3 z K E P e f T 8 r J o e P b y Q q C C p h J T L 0 f D U 0 m 6 O x Y S g h i i 2 c m k i A R t B E 1 k k a j Q d 9 L j T n n + n d / 9 y 6 / 1 n V U O X O f 6 n 1 c c o Z L J H N 1 / z K Q q c V C 4 m V g S g l A s b p A K L Y f 6 U 7 V o q 8 3 R M f 3 y a 8 z s v n X r j k x a b W U S t b a 2 i D f u 7 J n z 8 k 4 p O B z u 3 L l H b e 1 t 1 N w U K d L o R i t B M p k s f f n F 1 3 T 6 / X f F Y Y E 8 l L 4 P E 0 m F R p T J F 0 s Q X X 7 m 5 m s t E 7 A 8 m R A 3 Z p 0 i F l z v I B a c E G p A N 0 m / + o 8 f U l O T 6 q d V E i q y G Q 8 E 3 G z r c 8 F J w S j v k H 0 S p S o 8 L l A u e N Q X U 0 m q F b t a r Y W B G D P a t a u H h g Y G R U v B 9 M L G K s e O H 6 X 2 d n X c 1 7 e P n j 1 9 R o 8 f P 5 H + l E U O S 0 A a T B O 6 e u V 6 o Q 9 l X O J m B o R o G J Z 7 I 2 6 6 8 B h k Q r r O + z J k k h B l Z E J O s 7 S V I h V M v d q a U E W S C a h Y u 2 j / H u y R o A p H z A Z u 7 Z Q J w a E U n i k 4 N V 5 l 9 R C q D 7 U B 6 9 n g U E i x R s K L r u 3 A W z 6 g u Z E X I M q x Y 0 d k e t E A E + + r L 7 8 R z a a I o A i D 6 9 7 + 0 S n J U 7 U d M v I S p O J Q X 4 P + 0 o 1 B F w 1 M q 9 k R o n 3 s e S 9 x K x T y c F y 0 E 4 5 R b h y H h h K T D 4 R i Y v 3 6 H / 9 W 3 3 X l o e K c E n b Z 2 V U j B a A K S L V 0 4 n a V u C l A l V 7 N X k D j 5 Z u d n a U r V 6 5 x C 1 9 L P T 0 7 V a I G C I J K b w / r G + r l h d i v v 3 G C t d V T + v a b 7 1 l j Y S Y E 5 x 1 f g z E m G S M S U l h a B 8 d 4 R 9 O D m Q Y a j / J 3 I 1 2 E r 5 F r t e i 4 k E f K g k N t 5 p k y M 4 2 h l C P H T 3 9 4 q m x Z V 4 r o T k Z l S m N j g L w u F K I u p E L h 6 A K U c H E B G 3 K h U l U T M v x 8 X V 2 d M o 5 k Y A i k p I R U O h 0 v b N u 9 u 1 f y C p B r W Q N d u X x V 3 v i B t 8 D D N E y n 0 M / h P O U 8 R P 5 P z f H 3 o D 9 l y + M C + Z D / 5 t j E U T Y c g q S q v H T / K a s m w j Y 0 1 F D P L r z x v n x 5 V 4 J I 4 1 b J c u R Q K 9 c A T S Y p J N X S S Y F J w a l C N W I V v i G V q m B C L i F Y Z Z G s M W z d L 1 b E y v I J / T z q G V V c i S J Q U X 6 g 8 r N 8 + 8 1 3 9 M b J 1 / h b 4 N H L 0 e j o q G y m i U o P y E w F / i / f w e f v D L n 4 c y o / l Y k N M S R C i N 9 R x C k i k y 6 b g o m H 8 u I 4 F y K b e r 9 Y V L 6 V J h X b h 7 L j 2 O E 2 b m 0 V m a Q A t R l Y I J U U u A l Z U N E K o s n E E D p V F p 9 o e 4 P S K s D c H P Y z 1 M + i S a Q I s 1 S o Z G Y G 4 0 Z u u n X 7 D p 0 / f 4 n O n D l P U T b 3 x k b G 6 N X j x 4 R M M A F j 0 Z i Q D U Q c n u X v k L y E x r f y V R F L k 0 r y X 5 O J 4 w U y g U Q Q L i e V l q b / + v v / J P d d 6 X C d f z h Q Y V W o P O b n U 3 T r 7 i S 5 x H 2 O M S k 1 4 i 9 r p + B C L 4 R q j A o u d T V e p V a q 8 h 9 J L x w 7 F i C K C o H 3 9 y V l A B e k e P r 0 K R 0 + f L h w z p C q n I B U K q 6 0 m C I Z 9 4 3 Y p L t x 7 Q Y d P H R A 8 k o 8 p T Y C Y g b E 2 a d B I R a O l d m o z G h o K g m F T I p s B V J J m m r 0 r D E n r H N K 0 X / 4 9 U + p t X X x Z p m V i K r Q U E B N j Z 9 q w 5 5 C o Z l O b q F w C 6 F u Q Y 3 z A o W u K 4 K J m 2 N 7 B X Q C 1 L 1 I R O I + d 4 4 b h j x N T U 3 R / f v 9 d O j Q Q U 5 X F d 1 U e L u Y N O s c n h V E U M d 4 3 e i 1 K 9 f o 8 J F D 0 q j I N V o j g S x 4 q f T 3 j w O s V V Q e 2 v P V 5 L M h D r 4 b 8 V I N Z S c T X k C 9 r b O t a s g E u C 4 8 H H R G b d k g n L v w j L J 5 p Z H c 8 k Y J P d j L 2 q q g q a C h t K Y y M 9 W V Z r I 0 l N J S 0 F z 4 X x w q F C I F S I r 1 Z 8 N g E V o T C h q I / 7 / f l + B f y t P N G 7 d l + Y a H n 0 n O a s I t J 6 K h 8 E 8 0 V U 4 2 x 8 S e f n u 5 3 y T a S j Q T i K a 0 0 5 N J F z 1 l k T R z D o Q C g T l U f S u Q C I 2 R J h Z C J p M Q C 6 E 0 c B a Z A g E f / f 6 f / 0 H u u V p Q N R r K 4 O T r O 8 i V R y F y 4 e m O r 7 L Z u Y D h o d K t p b 2 g L e 2 l Q t O y m h b c C p V I J U S I i i W C S q l l 0 b l y Y r s e x / K d i 6 X w e 3 y N 9 d v W P Q 1 N E z 9 b h s Z G R 5 l Y S q M o 8 8 q I 0 k a Q 2 X i e x q J 5 y m i N o z S I k h H u K 6 m d Z H M y X U l W 6 H J e i U e P z 1 8 f c N G z S d J 5 w 5 9 F i H z D v S D P 8 F 1 8 j H t R m k j l n w q R x 7 o M b G T y e T 3 0 u / / 2 G 1 1 q 1 Q P X h U f V p a E M v j v z i N t f o 5 3 Q p 1 J a S m k s o 6 m 4 G h Y 0 l V 0 7 L d Z U K u Q Y Q q S r A 0 k D d A o i a 4 P O f a a W i t g h S f o M k 0 8 F 5 r q 8 9 J 9 g 7 g G N j Q 3 6 E j t Z I f g M E 5 A j V 5 5 7 6 W h n S q 5 R f S i Q N U / n z l 6 g 1 1 4 / I Y T E i w Z u 3 7 5 L + / b t k T d n X H 7 m o f m k 0 l I W s Y 2 J r O K K W L Y Q h J P G y Z B L N W x K U u T l T t 8 / / 9 t / x s 1 W H a q W U K g o 3 3 7 3 g J / Q k A l z / g y h S h w U B V K B O B a Z + I + K g y U m D U d C G n O M q F y h Y N I Y V s z A p F h Z X o h p M h j g / g 2 s u C I I Q p 8 7 T 2 / v W q D r 1 2 7 S k a O H C u l 2 E l l x k 6 7 S 5 E 3 r Q q g 8 R W N R r v g 5 G b s y p h 6 O z 5 y 9 R M 2 9 J 2 h k F r P 7 Q S C c A 2 m g J S 1 S F V z m Z c h k t B N C 9 J 2 w 0 Q q y 5 1 / / + 2 + t v K s y s M m H B 6 s + A T H e e n M P F 7 R x U K j B Q y N S 4 N p E k Y I X M Z U B o V V B p L J o s Z t c x W k 6 n a / H s d 1 k s 8 R 2 n R Z c J 9 e a D T 1 F + P O L t I E 6 b 3 4 / m Q Y 5 1 F I M T D V C W s H E s / 2 G i q v n M e f N M 0 F 7 X L t 6 U 3 Y x U u f U d Q u J B W p o 3 0 X D M 8 T H n B / y P S p f I F Y e c W j y 0 G b e i W n H I c w 7 E 2 L C K 6 Y 8 / f 5 f / 0 n K p l y Z V Y O 4 L j 4 a k r a t m v H l 1 3 f 4 W b V 2 K j L / o I 1 0 a L Q U t 5 w q n T O I p U h j I c M k 4 B A Z K K E 5 V q E d 6 h p 9 s B S g Q f D H D m g Q H Z W z c i A X 4 k j O R 8 I 5 O r o 9 z X 2 f Y a q v r 6 N Q S L 2 j t q C N 8 I + 1 C j 6 h z D u 7 g G x 5 m p q J k d / n p m A g o L W W I u H d E T d N x L h P B o 2 m 0 + w k F 1 K D X E J W E F G R T g Z p Q V 5 t 5 o F s I B R c 4 x 4 2 8 9 B n C g S d u y / 5 R m B L E A r 4 8 u v b X L V A H E U s E 4 r 3 j 0 l j m X 2 K Q O Y Y J B F C 4 R 8 I I 8 f 4 R n 0 s o T r W / w t x C / h 0 M a x M t 2 W / j n L V 1 h E V y l 8 T l z B P x 7 v T 8 k b A 8 Y k J C v j 9 s u N Q M W m W E p B C x e P J L H 1 5 5 j 6 5 g w 1 U 0 9 h O H t Y g C d F 8 f B 4 E K R A K W h L E V A Q C o a D J J E S a a C 4 m E Y 5 L y Z R N M W l 9 9 C / / 9 l / k / q s d r o u P t w a h g M + / u M F V c T G h 5 N i Q y h A L x N H k U q K s Y z k n E c R B E 5 z D t 8 s f n W a A i 8 y Z p W E n j A E q d Q G o 4 D p U y N O 7 e 7 C J S Z r 6 + x / K c o w C Y f D P a C a T Z t N Q i i T W 8 R C b d f 2 j R K l E g n y s q a S f B d L g 2 g K B D K l U q M h k 0 0 w S g k w w 9 W A C a t O a Q 2 i / a n V A l A M T a r i 4 J K s c 5 8 7 e o + g c d 4 6 F V B i n U h 4 / R T K L U M b s K 5 B L C / + R N K C Q p g 5 A r Q J 7 7 H F b Z A n o I i g E 9 m N 9 B A J w g H G n t 3 p T 5 H X n a W 5 + T l z c j Q 3 w 8 I E g u E w R p Z w I O U w c o R A k R 9 8 / U t s n F 0 w 6 u d Y Q S B M K f T z 0 v 4 R k W i s J u U A g h C C R I R N m 9 2 e o v a O N / v 4 f K n c p x n q w 5 Q g F X L 3 6 k E b H o p p Q i k h 2 U k k I g i w i l Q r 5 j z 4 G U R D i W 6 1 Q / q o D D Y 7 b D 8 u B K 7 G B I Z A B K j h S E f Q 2 Z 6 g 7 k p E N W T B 3 D 7 M M k G 6 I s p S U I x N W 2 V 4 f 8 G i t p c 8 L e X B c r J 0 Q t / p N L E I i Q y b l j F D O C T X R t W / / X n r / J + / I / W 8 l u C 5 t Q U I B M z N z d I a 1 F b P G c l S A Q A h B H C H T Y k 3 F f / S x E j k W w s h f C V W g Q g V z T g 4 W A 4 T Q 0 U J M 0 k x c x a C V o J 1 Q 8 b G h J T b 5 x 2 t A D V H k H 8 w 5 E 5 p 0 L U I K D g e m 3 T Q 4 7 Z J B X j l X I J E V F h H J k A v k 0 W S y m 3 l C K C E T B m y 9 9 H e / / j m 1 t b e o e 9 9 i 2 L K E A l B J P v 3 0 M l c S z g j R T k p L G U 1 V I J U Q D A Q y 5 G J m F O L 4 J p O m i Y O / 8 l 8 d q U D H G V b M T i Q D Y Z K O m T g I o c J 3 d i t C P X 3 y j I K h A G u o 1 g J h y g k I d G f Y Q 9 P z / G l J 0 y T i U E i C u I T 6 m A W k A m k k D e Q x x D I k 0 o R S J F J m H j Q a 9 u i D J 8 + + N d n W A t H / B 6 Q 3 z 7 p R S S g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 G u i d = " d c 3 c 4 4 4 3 - 0 d e 9 - 4 b 0 f - b f 6 d - b 5 6 f 6 0 1 6 c e 6 e "   R e v = " 1 "   R e v G u i d = " 2 6 5 c 6 f 7 2 - c 8 d c - 4 7 d a - 9 6 e c - 8 9 7 e d 4 7 0 1 1 7 0 " 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E 5 9 2 F 4 2 A - A 1 4 7 - 4 4 F 5 - B 1 E 3 - 4 0 1 7 4 B 9 E D A 3 9 } "   T o u r I d = " b c c 2 1 7 6 a - c 3 6 2 - 4 f 6 7 - 9 2 8 0 - 5 c d f 3 0 7 6 c d 4 2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D Q G S U R B V H h e 7 X 3 3 d 1 z H l e b t H B A b m S B A A k y g m E V K o k T J k q l g e z y 2 d 2 f W n p l d 7 7 H P z s w 5 c / Y v 2 z 3 7 y 5 7 d H Q d l y Q r M O R P M R M 7 o B h q d e + 9 3 q 6 r f 6 0 Y j E h R e N / y R F 1 W v 3 u v u 9 6 r q q 3 v r V n i u P 3 x 3 M U 9 / B Y X D d f T G / u 3 k c + c p l 8 t R P p + n d D p N H o 9 H 4 k A m k y G 3 2 0 3 Z b J a 8 X q + k K e Q p m U y S 3 x / Q x w p z s R j V 1 t X p I 6 J 0 K k U + v 1 / i C w t x C o X C E j f A 9 x d / r w L u A + m f 3 g 3 q l J c B F 7 l c O l o E K 9 3 F E b t 4 P F 5 + Z g 9 l Y 7 c p m 1 5 Q F 2 1 x / J V Q j I 6 e E / R q R 0 I q N M g C A m V A J q 7 E h k w m L E a e 0 1 V s f m 6 O a m p r 1 Q E j F o 1 S X X 2 9 P l o M k B b k B O x E w + 9 m 9 b l s N k P T q R r K x G f o 3 k w r 5 X 6 Q k i p P L B C o N F S k 8 g j Z a 2 p c F B 2 6 J O e 2 M r h E k U F b V 3 p 6 j 9 O R 1 n l K c a U 2 Z J p j M r i 1 Z j I C s h l S Q R v N z 8 8 z K d Q 5 w F 1 S C 0 G m O F 9 j k D N E 5 e 8 B D J m g x Q y Z 4 v N z 5 P X 5 K B A I k I 9 D v 8 9 P d 4 e I R p N N P x C Z A P P M + l B D p S 0 W 5 B k 0 a C y W p W D L C b 5 y c R 5 v J X H 9 4 f t L P 1 h R O Q m + U B M d 2 7 2 d I s G U V H L I Z D R L T b U u I Y v d V D P I 5 b L c K i s i l A I V C 6 2 1 H S A R f 4 A S i Q S b l M X m H Z D l 3 0 w m E x Q K 1 0 h r b 4 C K a r T f k w k 3 P Z g s N i V / W K y s s S B o I I y 2 c q W e U H p h S s 5 v N b g t b m 0 d q W s / R u 8 d 7 K B 6 b 1 x M L F R g V I j m B q 9 o p n J k m p q Y 4 I p T n k x A K Z k A a J + J 8 X G p c P Z W 3 Q A m Z Y p / 3 0 4 m Q F V S t 9 z T r j a + b u m f / Q F Q f M 8 G J s 0 8 E 0 x Y N E r Q V l n v D q p t O 1 Y 2 7 6 t e / r j F N F S o 9 T i 9 3 j l P + W x C W l N U B G g X V F 5 U D B A M Z p e B q T i p Z I o r u S I B Y E w 2 o L T / B K B i w W w r B b Q W z u H z G Y 6 j E D L c V 4 J D w 8 u k B K E N Y O Z 9 / 8 h P 8 R S u c g Z K y Q + o N K X J 8 F w Q N D D B o I c S E 5 f V R V s E T K j L W 4 J Q b r e H f J E j 9 O a O O N t a S a k E Q i B u V V H 4 i B t i I Q 3 m W C A Y F H M t y C E Q Z + K E S 4 g D l J p 7 9 m N 8 V z n P H T A z M 0 O N j Y 3 6 S C G b z V E q 6 6 J v H r 5 M j 9 6 L Y r E Z a I i m t K t l A g Y C X k r P X K c 8 m 8 t b A a 4 / n q l + Q r l c b N s 3 H K E j H X F q C G Z E K x k z x R A J l c C Q w G g l h K a i L I U U 3 O U B q 4 9 j J y A A Y h q t B t i 9 e 0 B i g a 8 P q e s X 0 k y k B 8 p B U Q k o z R t z j B B i S O X z e S k b Z V L l q 5 9 U m 2 q d / x B w e / x C J k 8 + X U Q m Q x o U P D S I n U Q G s 6 x B S g F z D V r H A O Z h n r 8 T 6 Y m F B Y k b i P Y r 0 U 7 4 f T t A p n g 8 T p e e + S q K T I A 9 r w C T r 0 b w r G i s U i k 2 c e u O k M t d W c + 3 H l S 9 U 8 J d e 5 C S y T S d 3 L l Q I B M q P 0 I D p H u 9 1 g C u Q W M k o m M W 0 C + y m 3 D 4 r I t b Y q Q H Q 6 G i f h P c 7 3 b g + 8 u Z f 2 e e R 2 h y v j L b N j x T S b b p t G J S 1 f q 5 D 1 p z o G w Z V Z N w K Z Z L r n x x e 4 P k a X h V W k e v C 5 1 / k E k R K s l m m R 3 l K g X G m l Y D O D E M Q C B U I B A W C N f W U H R 2 V j Q X x q R g H m b S G f l 9 x H F d b I E r X L H S q k A o 8 t h h E U q F k z E 9 B l c L T Q U T t 3 y 5 V b q 4 / n T m S k l V q g 5 4 G 4 + J Z k I F f 3 f 3 A n n d q t b C l W 3 3 y K F i F w Z W 4 / P k c X u k T 1 T a P 1 g K p Q 4 J A A O 0 l 0 c i t C D e O f U 9 + L r T + 5 J 0 8 a m P G s M 5 6 m u 3 + h O f 3 N n M c a a N R W m + m W P 0 p x B H X r l d 3 D e N 3 5 b 0 a o P r T 2 e r j 1 A + J l M i g W l E a n Y D S P V B X 5 I m x k e p r q 6 u 4 D S A h h g f n 6 A F 1 i C z s 1 H q 6 9 t L N T U 1 c m 4 1 i M 6 l a C E X E s 6 E / T m q C + T F s X B 7 2 L u i C b e z K c u k U n 2 x M 4 / 8 F E s W V 8 R K x o q k k j B P 7 s Q d S a 8 m V B 2 h A k 3 H m C B q T h 6 I l G e T I 5 1 J 0 q n u a Q r W N F A i H q X J y S m K R B o p k 0 p R S 2 s L f 0 q 5 0 K 9 c u U b H j x + j i Y k p G h 0 d o T 1 7 d s s 0 o F L E E i 4 6 8 / j F O t j 7 2 j L U 0 6 y 0 V D L j o q / 7 q 6 v D X p 5 U 8 P w p 7 x 8 O X W y C e 1 L 3 1 A V V g q p y S g S b D r J m y l p k g h 3 P / 1 r r P T S T a e J K G 6 C G + n r q 7 d l J j Q 0 N m i z 4 p A J c 3 D d v 3 q a m p g j 1 9 v b Q D P d / 7 M i w 1 f g V V / w X J R M w E r U 0 W M B b f V Y 3 8 t 4 O d W z 6 V S g b N X C d 9 f U u K s d K l q p x S k S 6 2 c x L e o r J p A X m 1 c M J r 1 R c V b D K O 2 e f D Y 4 W d M + e X j p 0 6 I C 0 o j A L b 1 y 7 W b g + x c r k i 3 s B S r E 2 2 Q h E E 2 6 a t 5 l 5 X s 2 v J u 5 f A S G f + t 1 K h s k 7 A 1 M e E C k j T s v m v Z Q P 7 O N Y c X l W q r D u L Z t e U R K o a 6 b p a e V F w k w D e 8 E B 8 R R r L 6 6 g p r I C M 1 P F k z c x f h R p a t Z H 6 n x j Q y 0 l k / x h x n c P N 9 5 x c O 6 J X y o V A O 0 H T M U V s x I b R N z N h i k D A 3 v Z 5 P N s a n M B J t J Z y n u 4 c S s p 1 0 q U 5 X v O F Y K M u 0 v I p D S T I p Q d 0 / M u q v U m x M y C V o B p 1 9 S C v p O F q c l J H Q O Z J i n S 3 E y t r a 1 0 i 0 3 A R 4 + e 0 N x c T J / d O I B E c E j c G i 4 e m 4 I d X v I I F Y 3 S 8 g A U o d C K q J q 4 k F 0 8 5 l e J q P g + V L D 5 K K V S T C b W T M b U A 0 y 4 v S F L R 7 t Y c 7 n 8 Y r P P M a E M O b B q F o v 7 k o k F q r f N q c M M C Z i A O 3 t 7 6 c D B P p r 2 9 F I g t H g G + k r w L x 7 D X Q T c z + B M s d u 9 t P p t 7 m z z j Y G d V P Y y k j j n N T R V P N e 9 q H w r T S q 6 D 1 X T v I t J o U b i c 9 L a K d g L b 3 D G L W Z U J x M L i C X d T J 4 I D T 5 / z v 2 k k I x B B T i M z k w X B m Q 7 t m 9 n c m Z l j I q 8 N T Q Z X 5 8 T g n m + L t h u X 1 D 5 A 7 8 K 5 U g F Y K k K B A 1 e i l q R U r F S 0 X 2 o e K r O Z u p Z t n k B H M X R 1 e c + e j 6 t t M C j C Q 9 l s i 5 q b W s T L Q S o z 7 h k 2 t D M 9 B S H f o p F Y z L A e 2 9 k F W p m D Y B J 0 F 7 P W n N 7 m n 6 0 O 0 U H t m W o J p B X p s J W g L 1 4 7 G U m f n Q 3 9 x 1 9 h f K t R K l Y Y y L Q d I Q 1 y u L J r n Z w q o T v 7 U 0 W m U 1 3 R z 2 y s M 8 A J l 8 z 9 5 c w i 6 I x 0 k T z b B I 2 a B N w U j s J N g L 7 2 z N 0 i k k 0 M e f h e / D S + J y b u h q z 9 P a u F H 2 4 P 0 m v 7 U h T c 0 2 V q K M l Y M r E D p S d 0 V L 5 v J v i m X Z 9 p v L g + v j 8 t c V P 6 H D 4 a 1 o o k e s Q E 2 0 p 7 W S P o / X H T I l P 7 1 q e u p + 8 k p R r R o e H q a O z U / p T b i 5 Q r I E a G x m h x i Z 0 k l 3 0 1 c O 1 9 5 0 A N F j r y d h X u 9 P U w q S C o 2 J o t r h v V U 0 w 1 g G g 4 q r 8 s p k 0 5 b M Z z o N Z t i Q q b y c l 1 y f n r 1 c c o V x 1 h 2 W e X u m Y k 4 E 9 b r C 3 N U v 9 4 1 Y F 3 V U z R C H X v H j 8 W t j 8 g y M C 2 3 o 1 N j X J e T X H L 1 B E w u X g Y 0 V 2 i M 0 4 k A H 1 A 7 s e n R 1 q 5 X v R F 6 w B b / S k q D G k P o h + x V f 9 A a 5 c c k h + f g S M i V U D i k j F g i f O M Z l y W W 4 o W Z r D l u e 1 U l B x J l + g c T d r J k U k + 6 5 D K 8 F O J s B f 2 0 a d X d 3 i l M C Y U 3 N L q 3 j 6 M C s c S 9 r H x 0 a F G K u B P z 9 P r 7 Y N U 2 s t z L U 8 j Q w N 0 u N Y 8 7 r I B J x / 4 q d h 1 k 7 4 P B w S p 3 p T 9 B Y L N K 0 h E 5 4 b j p O q g c 5 s I R l b C q B Y f W j 1 8 y q d A t c n F y p L Q + X D h 2 R J B r S T 0 U x 2 U q 2 W Y P t a E t T g n p L Z E l g k C I 2 E d U 1 m s e H Q w H N K p 5 I 0 6 D q 0 4 p 4 O P U 0 Z 6 m 1 K y O f g 2 B i e 9 d L N k r G l j Q L u 5 B i b h S F X n O 7 c u U s n T h z j P p m b r g 3 6 + P f V N Z U E u 5 Y C M D Y F L Q X T z 0 s p a g g v X u T p Z F S U h g o 0 H a Y M 2 z 5 L 9 5 t 0 Z A V g W s / O F p e Y d y k m D b Q S H B J Y z 4 S 4 j E P x d U 3 N r e I w W A 4 1 / j z t a 8 + q h Y V 8 A 6 g g D a G X 5 1 j A I 1 5 5 7 m M T k P s b a W 4 E O K W t L k c / 3 p u k 1 3 c u f 6 9 O R P k y Q + 6 7 W B u 7 a U f d 8 o 2 Z 0 8 C E U j f v d H G 5 f Y R 1 g Y Z M 5 b E 6 R u E q N I x Y H I i Z z + G a G p k 5 4 W K b C m u l x k d H K M R p E F x X b o D W 5 0 p R O 1 f k t 3 d b l T i + s E D f X e q X C r 9 e Y C D 6 D S Y G T L x w y X y + v W 0 Z 8 Q r C z X 5 / l G + M b + 7 R p J f u j 3 n p O m s o m I m 4 J w B e z f 3 t a d r T u s 7 B s B 8 M p W W G / S j g 8 V P P N z x X I 8 s 9 k F 4 J 4 v r 0 w o 3 V 1 c J N R q D 5 E M V i a k P K 1 T o i l o P P l a W D j Q P U 1 t E h q 3 N B r r l Y V J Z 7 e L w e a m 5 t U 1 q L 0 9 D X w t e f v Z + k A z t C V B / M U S w 6 Q + l k i r A W e G Z m m k a G x 7 k f F q F s w y E a i a 2 f U K s G 3 1 A u x / 0 q z 9 J O E x R x R R Q u w z L 9 + L m 4 4 5 j N s l n P Z Z 3 N p u i 1 b T M 0 u I H D F y 8 T F T O w u 7 B g p v 1 v T B V J 5 z 1 0 O 7 a D J u f Y T G P t B 8 3 U v q 1 T Z k n E m E j 4 n f q G B i H T 5 N i Y 2 P Q n 9 / p o b u I p T Y y N 8 v V 1 N D k 1 T W O j Y 7 R t 2 z b q 6 u 6 k H T t 3 U C z 5 c v p O i 8 A V c D k y A Z V C p m J w Y e M / P 5 8 o K f 7 n 8 V b O Y G 9 F 0 N 7 f 0 L d C 3 2 l 9 V Q d L M S 4 9 D 9 J f H o Z k O Y V B 9 8 6 e o m X t z W 1 t s g E l + l b b u 7 u p t b 1 d z r e z d p u Z j c q 6 q m k m F 8 J 5 B 2 1 K W Q o n L w m x l y F M P q m d C J l V 5 + 5 M U 4 v P G o h 3 M i q C U K m M b 0 O 1 U y k w 1 n P 2 s U / 2 d j j 3 x E e T E x P 6 j M J 4 z E 2 X n w d o N m X t T 3 7 9 + k 2 6 d P k q B Y M B S q f U L r F / v p q k h f k Z W S a y n f s 6 W O K O g d r D n c 6 o D F i e 7 1 y 6 K 6 C M R T N p D Y U / u V A n 1 Q Q r Y 0 W z 6 9 O L N 5 3 b b D H c / g Z K 0 j b p O 1 m u c p x R t / 2 y S A b A e 4 b p Q f a f O N 6 d I n 9 u l u b n 4 2 z q d e h U Y v N v i q 5 e u k Y n 3 3 q D a m u L x 0 + w + S U W L T 4 e S d C N A a L 6 S J s + s / n A Q P S E A 7 c w E 9 e 5 d p 9 n W O p 9 S W q P p C j u 8 H V i 8 h Y W J w s F u s p o p 5 d H I j v G W D O V 8 v X y c z 8 9 e j Z B D Q 3 W a l 9 M g b p w 9 i L 9 + P 1 3 F 5 E J R M O a q j t 3 7 l O d d 4 G C 4 T p 9 x h k A m S S f n Q R k O t + U 8 f Q B M 2 y S R 3 z Y 4 b e 4 f j h N H G / y p d O W M 8 K I Q W l l / 6 H w O L 6 N U i 5 l / m G Q + b N P v 6 T t X Z 1 0 7 e o N 6 u 9 / w B o p S Y 8 e P 6 G v v / q G b l 6 7 R Q c P H a C j R w 9 z 3 6 u D / I G Q f M 5 J 4 H r g L K B y y l 2 p O 1 M e Q B f F 2 W R 1 O l y f X X K u y R d s f o V m Z 9 V r U u y k M r D H N w u x m T G q C 7 r o 9 J F 6 c u U z 9 N m X 5 + i 1 V / t o Y m K S 9 u 7 d o 3 f 4 U R X h 8 a S H + s d + I C / g O o A 9 N 7 A D k x O A L Q m M y Z f L s d n H D V f A n a S + j i R N Y 4 m H Q 8 G E u u V Y Q u X D B 7 i 1 t 9 4 s W E Q o D v h I x R 2 E X C p G H f n 7 d O D A P v L r D T Q N s F W Y U y q s 0 y G E y o F Q G H t M U Q 5 9 K T a t d w W f U L 6 p W 1 / l P D j W 5 H N 5 / E w k i 0 R F Z G I 4 k U y A 2 1 9 H M + H j h d 1 o D X C 3 G 0 2 m U z v n q N G j N p u p N p o i v 4 x P U r 1 u l Y X / t 7 Q 2 k 4 e c u 2 b M s U 4 J f 8 O e g m a q N O D 9 T t 8 / 9 N M n N 1 L 0 + W 0 0 B F S 0 Z d i L A N 8 C 0 + y 1 j l H 6 P 5 9 c o K d j a p / 2 Y 1 1 s E l X V / n 7 W s 6 g q g C d H 5 X D T y K O 7 Z e u M I + T z y 8 4 0 + X K h y j P 3 S p G d u E 7 J 6 U f U W F d D 7 Z 3 b 6 c Z o P T W 2 d u m z q w e W b R x l w m B g t j a Q l 2 2 j L 1 + + S g 0 9 b 1 N H x E + d j c X L O A a m 3 X R 7 x L n 9 j N U A S 1 N g 9 s F l r q Y g w e R L k S e X p J 6 a Y c p H 1 p 6 P P w S Y U N y E O h B p / 3 7 C m 9 n h j I A A h l C V o r W w b 0 R 9 I I 2 O F S 3 E F 2 g q G a Z H s w 3 6 7 O r x 3 t 5 U Q f v g 2 S 9 d u k L 7 9 + + j x 7 M R I V O 5 Z f N P p z z k 9 + S Z h K w d U y Q E Q 7 a B l L t a s j I f 8 f q Q T z Q n t o X G B F s n Q Z V 7 V p w S F q E Q T 1 J 4 9 g J t P / y m v t J Z c G Q f y h v u k A y 1 a 6 V K I Z E d Q 1 E P 5 7 B H d l V q a m 6 i 3 n Y f u e J D l E o W v 0 4 H W G 6 r M B 8 T w w A T e c d H x + W l B s N R 1 k R L r L v C b r n b G n L y p o / t j T n 6 a H 9 S 5 E d 7 U j K L o y 6 Y p 4 P b M k I w p 5 E J Y K X M K F f m L q 4 b n C f p O X 3 s L D i y D 5 X 3 R g q E W o Q K 4 h W m L H 3 z I E B f 3 g 9 I 5 c e Y V W 7 8 M h 3 r V h o F z 9 r X n p Y N W r C R D P a 9 O N 6 N l 8 F Z G m d 3 a 0 Z M P o O R k T H K c s s 9 M T k j L x t Y y / w 8 / J 4 d j a G c E A y / 6 x z o R h R 1 Q W h l 3 b T U D 4 R N B 2 l 6 + H m h v j h J H K m h W L M v q Z E q o e 9 U C i x j v z v i p b E o F i 1 G q K v Z I 5 U Y G m N n U 0 6 2 K s O + 6 d g 7 o q U 2 R 5 2 Z K 0 S Z u C w a 3 M 3 m m R 0 9 P T v o 1 N t v 0 d D g A O 1 t T d N r O 1 9 8 n i C 0 o 3 M 2 0 + R a i T J W / 1 X c Q K f N p X 3 y Q g c n g r M R D + A s W c 5 d X q l I Z 1 1 0 d c B N D 2 Z a Z e M X 4 0 J H 3 + a 5 3 j k W x E u m s k K 6 v s j 0 k j v P 4 l U 8 w 8 M j h X 3 X N w I g + P 6 a h 0 X 7 v 2 8 m p O E s l L s K C 0 c c A a n K 1 Z 3 N F k d q K L X 5 i j 6 o I g R D t d T Q 0 S v P 9 u 1 D P 9 1 h z d Q c L t Z A 1 x 5 M 0 N D Q C G 1 r s + Y K l k N N O C z L 9 z G P E J 5 Q 4 7 h Z L 2 B K d n Z 2 i M b r a 9 v s V b 7 q f V 3 L 4 e G E M 7 2 Y r i + u 3 H F U 1 f U 1 7 q d o d O N W 5 l Y a k o k 4 H d 3 h p R 3 N y z 9 n L D Y n 8 w Z H h k f F + w U D / t Q 7 b 1 F L s 9 o G b a 1 A X j 9 5 8 o x 2 7 e q R 4 6 + 4 3 7 d Z 2 5 V J m X M / E f c k M y V k W z E O x c u X E v c 5 w r 7 I B P n b d + t P O Q O u L 6 8 6 i 1 D 5 8 H 6 K x z F l X 7 3 O 0 0 4 o F V Q 3 o Q C 4 y O E q X w 1 M 3 m C I 4 c z 3 Z 2 X u I O V d r A 2 D V F t X S w c O 7 J f z y w G v R W 1 p a W Z O w m y x c G / U Q w 9 G s r I / 4 Q 8 J P B N c 5 s p t r q Y f C a G Y R L K c Q x P q U N s s u Z t 3 6 E 8 5 A 4 4 z + d h 6 s R G o l D z V T y Z g L S 8 H U A v x X L J a + P W T r 9 O r x 1 / l 8 A T t 3 r N r 0 d v u l w L m H C 7 O a 3 g g s x S c v S w b x x z c l p b Z G J F g m u L z G / 9 q n 7 I o 3 B I 3 q i V l j 9 u N p Z y 3 6 N B x T g l 0 B c o V 7 l Y C Z k O s B + h X 1 b F W C o V C N D 8 / T 9 u 7 t u s z y w N r u w a H h u n q l e u i 6 Q x m Z m b J m 5 u n g 5 0 Z G c v C g s v e u n H a 4 b 5 T e J v J x k M / u 9 Q B F g 4 l R U W l b q j 6 k a e H 4 9 D G O F m + L m 2 G O E 5 D G T K V h l s J M w s v X i x Y J e z 3 F 3 f c k Z d 4 w 6 M d S S b Q 4 O A Q 3 b t z j 9 o 6 W m l g Y F C u g 7 P j 7 N n z d O T o Y X 2 l w u j o K L 1 y o I 8 O M c n e 7 E 2 R x / 0 y y k e R C E U v 3 y 5 1 w I g F S S 4 x U z c b j t r 1 y B u K S G F u R R L Z 0 R 3 J v v B k 2 j B r q 0 S J W 3 1 q a o b + 5 / / 4 X / T 8 + Q B N T E 4 K k f 7 4 7 3 + W / T D e f e 8 d 2 t b R Q b d v 3 Z U B a C y S 7 N 7 R J S 5 6 O 2 p r a s S r C N Q H 8 9 S Z v 0 H 5 T F y O N w b w 8 H F g S K R D B K Z a S I r E m f h z U 4 v q 0 W a K D M I 7 R f 5 q 7 i k M T H t k M 8 s X Q S Q S o U s X L 1 M 8 b r 3 B I h J p o F d e 6 Z P t p q P R G A 0 x o X 7 5 q 5 9 T W 1 u r 9 K N g 7 o F c H o 9 b X t r 9 5 O E T m m P T 0 Q 7 s 9 H T 9 6 g 2 J Y 3 O a J 4 + e 0 u H u 4 n 3 j X w S q / K G h V M O q Q j m j 0 n F g r u F w J u 4 p W 5 c 2 S x z V h 1 J 5 J b m 3 p Y G d k l 4 U 2 P c c H r 5 Q K K h T u L D d b u r p 7 a G F h Q X a x e H r b 7 w m 5 D L A x j O 9 u 3 Z K m s / n p X d P / 4 i + / f a M n D N D G I G A n 8 J 6 3 w x o u Z N v v k 6 1 Q Z T f B o F / Q 5 F G x Y 0 U i I S 4 J h M O F 5 I w Y R f X p c 0 S R / W h v G G 1 G x A y a q s C M 9 Q x / e h F g A m 0 O 3 t 2 0 J P H z 8 Q 5 Y Q c c E L d u 3 K a b N 2 / r F A s g 0 d T U t F R W o K 6 2 l k 7 / + F 3 W c n H 6 5 O P P 6 Y s v v q K / f P 0 d N d b X i d n 4 9 O k z 2 Z Q G p t 9 G Q E g C J g l Z J C Z 1 Q c f 0 X / M H y N P c n J P m I T q s D 2 W 5 z A s 5 Z q F M U j U B 4 y u e b J T a 6 9 d H J o z b j Y y O 0 u 3 b d + j j j z + j e / f 6 Z S w K B L E D Z p 2 H N V B b W 8 u i / Q f r 6 u q k K E A g E H F o e E Q 2 m j l / 7 i K 1 t b f S O + + c Y p N x r 7 w q 1 e v x U F + f t c w f r z d 9 c V h E M n E p e P w X 0 e c L w l o 1 z o Q q q U e b K a 6 v r t / D X T s D 4 X 3 c 4 p Q f 1 F X 5 6 p x b 3 W g E X X G K 9 n 9 M r 7 E Z 1 h R p X L Q f x U r A D r a X z l + i w 8 c O U U N 9 v X x + Z n a W P m P N 8 g v u J 2 H e 3 5 P H T 2 l o a J i O n z h K H d w X S r D p F w w V 7 8 I 0 N z c v J I K X 7 9 X j R 6 i 7 u 1 s N F t u A H X T N K 1 P t w G a h 9 h 1 4 1 w o s K J Q B X X m l D Y c s a q M W r I d C i J k S a m A X g 7 w Z v H 0 k n 6 G T b / T q b 9 h 8 M K H u O 6 a W 5 k N 7 u W X c W r M k 4 P X F r H I f 9 + v h X R s a h g u 7 n 4 4 c P S g D t g 0 N D T K u t B K w i v f e 3 f t C m t / 8 4 9 / L Z 9 H v m Y 3 O 0 o 1 r N 8 n t 8 Y p D o r G x o W i b 6 X L A C + f w z i w M F i 8 F v E i h l j W a A c r p 8 3 t + J s P 6 C G X K G j M i s H x F 5 i c a Q h l S g V B 6 5 a 7 M l m C h f J r e P O m c 6 U e u r x 1 E q G x w 7 5 a b d g R C Y R m H H Z O T U 5 T m y p N Y S N B N 7 u 8 c f + 0 Y R V g j L E e s Z 8 + e M Q G C Q p j l i F A K k M 5 o I K n Q f A z v H c z F t e D S n U n q 7 G y l G 0 P r m b S K c t a / z + T B P c j O s d B W X B c y S G O R u X y a U G Z O H + X S d O r N P f p 7 N h / O e v t G h c C 7 g a 6 c E 2 U 8 e s 3 N T d T R 3 k 4 9 P T t l G h F 2 p T 3 z / T m a n l 7 6 b X 5 4 x 9 W N 6 7 f 0 0 e q B / p J p u O b m Y q K 9 V k s m m I z A 2 X t x c t e 2 U 4 a 7 f 5 i D u N b 8 A Z k 0 o 6 T J l P t B D K F J R y j E s 4 5 h I s p x u b q 0 S b K B V W P r A F r F g w x 8 Q X R F s t R U Z j 8 I O 5 q b m i g U D t G b b 5 2 k 7 7 7 9 X v p A q n I V o 6 W 5 m f r 2 7 2 P S F T s h V g L G m 6 Y m J s R E r K 2 p 1 a l w E K 0 8 t Q j 9 r 9 h 8 k t 7 Y F 6 Z X u z P U H c n J x F 4 s 2 T + x I 0 0 d d V n y u V d 2 s g g 5 N F l k t b K Q R R 9 L u m 3 V g S 1 u z j k J T C g b v T Z d K g N p r m v Z x X V 6 z Y g m l n 9 m V J q B w S H a u 2 8 P h Z l U H 3 z 4 v i w s h E k o l a s E 6 G u s F T L m p B 0 g e M e w A T T V 2 O i I O C e W Q 1 1 N o G i J P o B l 9 d g 4 5 k h X h k 5 0 z c u b F 5 e H J o g h E 9 l I o 7 W Q I l V J O l 6 b w v H F 9 W j z x F E z J Z b D S u c r E c v t o 4 d + 5 M O H j 2 S 3 p J 0 7 1 R I F D N J i F v k n f / 6 M h o a H q f / + A x o c G K T R s T G a Z 9 N t c G C I 6 u q W X 5 h Y D n i x X D m 0 t X f I z I l k M r E i s Z Z C X d h H v c 2 s i c M 5 C v u X f l 4 h S Y F Y J s 6 k 0 W n 8 x z p X I J Y K S + v R Z o q j T D 7 c 0 F b C e M x D g 3 r 5 u w G I N D Y + Q X / 4 f 3 + m A J t j f X 1 7 i 9 z W c I m / 8 d b r F J + b p 3 B t W N 4 L D N J 9 9 s k X 0 h / C T I a N h s e D m R N r d z a A h D A l A Z i A 7 + x O y Y Y 0 2 2 o T 1 F G f o Z A h m A m M m Q c x m k l r I R M v 0 l I s / E d 9 2 C F w l F M C e Y 8 C M I V Q h D J J 1 Y D L / V O F / g o G U y 9 d u k q x 2 S j 9 9 G 8 + o u 6 u 7 Y v G g J A 3 e 3 b v Y j N w L 2 3 v 7 K R O F s z b g 3 s d Z p p 9 K t F G Y b X r q k p h d 8 + b I s V b 6 1 / Z l q X D n R l 6 Z 1 e S t V d a a y E b U U A i m 2 a S c S k h G E u B V E p q 2 O S 0 1 6 H N F k d p q H x q X M e 2 B n w u N q O G v 6 c s V x Z g Z G S U O j r a a N f u X n k z 4 m q A O n f 1 6 n X R V F i h u 9 E A y f H + 4 b X C 7 o 6 3 Y 2 Z 6 S o h m h k Z 2 t 2 R k Q 0 5 L E 2 l i 6 W O Q y T q n z x t S 8 W / U 1 T v r 9 U D 8 x G V o t k m y p H a q Q q D z e r I n J Z t e P n n y V C a s 3 r 1 7 X 9 6 K u J o 8 Q I U E A T / 5 + D N K p 1 I U 8 P t l 1 v h G A 9 + 9 H s g + F 2 U Q D q u J t S A b C I I N e U 7 1 J s i V x 5 b b m k w 6 V F p J E U m I Z T 8 v p M p T f R 0 I Z d W h z R b X N z c f M P 2 d g b y n g e b S j W x 7 b 4 0 N W j 7 c n 6 C 5 u T m Z X 3 f + 7 E X u L + 2 h 3 X t W H v W f n p m R 6 w 8 e 2 s / m X p M s J F x P H 2 c l L K V l l g M + g 6 l J k a b y m 8 X g P B o M t Q D S z 8 d 5 m p o c Z + 3 a Q O l M j r 6 4 6 2 G y m B k S Z u o R B n R 1 m E l x / U h R h v M M 2 z K f e L W X m p r W 7 o h 5 W X B W H y o 3 y 6 z h c I t o q t v D P m 5 h 6 2 Q M 6 Y O P T l N P 7 8 p z 0 l D J M F n 1 7 X f e p K 6 u L u 5 D h F 8 K m Y D S m e q r A Q i I K U N R J l U p o F U N Q f 1 8 z 0 b b 1 N U 3 S N w l 7 n L u L 2 l R m k g 3 r A h Z Z I s 5 m 8 k X C g e L 6 t B m i 6 P 6 U O V Q z c T C H u M G M N m w s G 8 l L C w k q C k S k b 3 N X y a k f 2 K b q 7 c W N E I 7 l Z S b s S 4 U i f K U Y i 2 D M M 6 k h X c S s z Q S i Q X 8 s P w 2 M 0 q R p k A q T T L E W Y O Z t G D g 5 T Q m 6 4 W j + l A Q l M N W 0 E 7 A h a d + O v s Y O w 7 p h B W A Z e k X L 1 7 m i l 7 D n 3 m 5 5 m + M K / h 6 g I m 1 c D p g C b 4 d p e b j w n x c t A 1 c 6 5 i t E Q o p T Z v T h D P O i C J S s R R p L x Y 1 G F 1 c h z Z T n K e h O J M A p l Y Z Y p U e V z 4 w W + L i s 9 W 1 s m j V 4 c z Y 1 7 d v z X 2 b t Q I V f K 0 A a Y x H E I s c A Z B j g T U Q 7 h f l i W M I 1 l T B c Q H y g U S x 6 C x l h U C G R D r k N H y v p Z 2 U Y J k H X y C / 4 S S g f D S 3 H C L 4 I x 0 p h M W o V s U 1 H X d T b B W b s s B 5 0 c j m H g B T C R U t x R V 3 Z n p a N M N a g M 8 u V y F x N / P z a / t O O 8 k x W R f O C R A j V K K t o J U w 3 Q m u f n 8 g K K Q J 1 9 T S L H f Z h D A g k 4 Q 2 b Q R i S Y g N M B H m y O d F s 6 v r j U P E W b P N W W q 9 A 4 p P W 8 T s M z j z y L / i B p e Y J f H 8 6 X O p c K i w q M B o 6 U E y a I a x k V F 9 5 f L A Z F h 8 F p 6 2 p Q B T C m R d C z D G Z A D t g 0 W I 9 n L E f Y M M 2 D g G j Q O O J y f G + b 6 H K L E Q p 8 v P 4 U q H 9 t F k 0 s Q x G k m F O o 3 P n 3 r n S F H d c Y J w k 1 I m d Z M F m b U V 8 W h i + Y V / 6 G M c f + 1 V u n r 1 h l Q s A x N v 6 2 i n K J t O 8 K a V A 0 y v 6 O w s N b W 0 y D F m i 4 N c I 0 O D 8 h l 8 D w S e R J h i k a Z m m p 5 S J E H l X w 4 g U G P E c p U b k 8 + Y e R h v w 3 d d f O q h y W S t M v V Y 6 2 B m R 0 O k m U b m Q 3 y d e p Y i M h U I p s i o j q G l s j K 3 s b T u b L Y 4 r w 8 F c K Y Z U q F A t o q 2 e j 6 N / o Q + W A L w v E 1 N T t K F 8 x d l M B i t / c d / / l Q m x w L 1 9 W o K 0 s T 4 m B A D 1 z x / 9 l w m 0 M L 0 K p 0 I C 3 L V 1 N Z J x Y b W g u D z B h h P E j K x 4 P u g W U B M m J h Y t T s X i 9 I M m 3 a o 7 H Z g N a 8 h g s D l p q l s s 7 z Z o 6 s R 5 F U m H K 5 B + T 4 Y U 9 o J 1 x e I p M 8 b E t k 1 F U w / J 9 Y L R x L K 5 V I F W A 7 V T K 5 M z k V j s e W L B L s M v f / B j 2 n 3 3 t 3 0 z T f f y + 6 u t W z u 2 X M F e d T U 3 C K b t n z 3 7 R k a n 5 i U v f Q w i F w O K 0 0 t w v f B B A T R M B g L Y u I z I E 1 t X b 1 U c J i e p c A c Q L j C z X S j S A i v I N V 9 I J B H + k 4 1 9 H U / B n g 1 e W y h E X W s t J L s N Z H j 7 w k 6 y 1 1 u 4 M h X g g a 9 C 5 J 5 W x E 3 h 9 T L p Z c D K i c G g z / 6 6 A M 6 f f o 9 I V m c N d E k m 1 Q w t S a Y Q N j 2 K 5 v J 0 u n 3 3 6 P j x 4 + J E w C 7 H Z V D 6 e 5 H a 0 W 5 a U b Q Z D A p g 8 E Q a 8 V G m m Q u 1 w U U O U Q 7 i e R o P E Y y l 9 F o J t F A W j M p g U Z S J B R C 6 b B 3 V 2 f Z u r P Z 4 s g + V N g / L 5 n K a o p v E m m c q s N q B 0 y + g Z I l H U v B F G L X j i 5 Z w t F / r 5 8 u n L s k M x w + + P D H t G N H d 8 F 8 w 3 5 8 0 A j l 0 N r W J h U V D o L 1 o I n J X Q o z e 8 M Q o z F k y A D y W O H 1 Q a 8 Q S U g D r c X E M u e M d l K C z y t B + q 7 d 3 f z t q r 4 4 S Z z Z h w J 0 h h Z s c B u q n V x 4 s + F C e v X P 2 M r 9 o O 7 u L j p y 7 A j N z s 5 I v H Q 6 E v I M y + e X c l i g 7 4 R N X t a D c p o P z g 9 D D q O N i u J c v u c e G z K p c y r U f S W Y d g V S 6 T S 5 J s O S l f t 1 I h x L K A y Q S U Z y p v I f n b p 1 c H V g 7 e u a w m x i 7 d m 7 R 7 Y U K 8 X R o 4 f F N P z L 1 9 / Q u X M X Z C k 9 n A x 2 Y K u u 9 S A W i 1 F 0 Z r b g C I G p i Q p v C G Q 0 k k W s P M 0 t 5 C m W 0 G Y e i K O v M c Q R h 4 T 0 l y D K 8 5 j P Y v e j H D U 1 b f w y l Y 2 C I / t Q k J a 6 G G e y V v E Y m B L w i S 2 C W M J N U / N r b + + g h e z 7 m R t A Q 3 V 0 t N N 7 P 3 6 X j h w 5 L D v K f v X l X 2 g 2 G p W B 1 t n p a W r Q g 8 Z r A S o 7 P I / 1 j Q 3 U 0 t r G Z c Z m O r e G 6 E M J Q Q x R b K Y c Q r z b q U A m h L Z z x X 0 m F p C J Q 9 l W j D X U y b e O L q o v T h H n a i j s l o P M t b W i u G G D r d C n W u 2 U J A N T i Z f b l w 9 9 K h D u 4 M F X 6 N T b b 8 n + 5 J 9 + / D n F 1 7 k q t 3 Q 1 r 9 F M P p / y 3 I G s c N 3 D 8 S B a B y E L n B H S W M q x s k S U R t L X C I n U O Q g 0 F N K 4 Q v D 9 r 3 7 f w R 8 a T C h U T G d K 0 K 8 z l V U 9 M n w r Y i 3 G r l R a N o n K 9 T v L A c Q 6 c v g Q f f T T D + j O r X u r / p w d 9 m l F h g x R 1 n q Z T F r i L p d b + n O Z d E Y W K 1 p m H 0 i E u C G T 0 l B K O 9 k I x u l C K j H 3 M t T S g n G 0 8 v X F C e J Y D Q U 0 1 y e 5 V U M G q 8 w t J Z W a y V X d u P p 8 9 V r q 5 o 1 b d O L 1 4 2 v u s G M L a J h T a 4 c i o D H n H v b f p 5 G h I V l a E g y F C + k g k T K J 3 D I Q X O g 7 C X H 4 G p A G B N J p p r x V X B F J r m X 5 0 X t v y G 8 6 F Y 6 b y 1 c q L t 1 q q d a r x E G B a 6 o c 4 3 N u + u Y h 9 g z X C U t g g v t b 8 U S O v N 7 V u d z t c H O f R / 5 x r T c k W A m 4 B k W B 6 8 1 n M J i M w V 4 1 r p Q r h I o o S r x s C t 4 Z U m a h s j 6 Y N C h b 0 U Y l Z O J Q m X q K V D D 3 3 N h h 1 F Y / n C b O m 2 1 e I q 0 R 1 T q Z z L Y c F F s H C y k X f X 4 v I O / e X e r p O W v o w V C c v r 6 z d k 2 D a U f o f / 3 p j 5 / Q v / / f P 9 K j h 4 / 1 m f L A Q D B I C B g y I Q S Z 8 J I B p X 0 U Y f B O X y G J C L x / L o o y 8 Q t E Q 2 g I Z B e Q C S 5 y Q y p O e + / 9 1 8 v W E U f J m X t P H V 9 D H w + y C e P G X D M P B z 4 J 7 U 4 J F O Z W w r b 6 H B 3 s T K v W 0 I b + R 8 8 o F A x S V 6 d 6 c d 1 6 g M 0 1 W 1 q a Z V s y A J X e m J C Y f Z 7 O Z A q L B w 2 Z I I h D I 6 G v h K J B m p 1 M I A W W g 9 w a r a X o A t I s R w P 2 i z A h X g Y A 9 7 1 6 I Q B e D J C U e C 6 T p H / 6 7 S / k d 5 0 M R / e h D P w + 2 N n Q V G j N 1 M A e W j + L S C U 1 q 8 o x H H X T V / 0 B u j 7 I 2 k C n R W M x m p k c p + 3 b X m z n o 5 a W F r p 8 6 W p h 3 h 8 a L m g v V H 4 j g E U m h H k Z M M b 6 J 0 M m i G X u Z W l q c k L m + 0 W 5 / 1 Q 4 r 8 + Z U I S / 3 / S Z D N E g 9 f U v d 8 n / R q E i C L W 9 j a u N O C d M R n M c d j c L / 5 F C 3 G r I c L 0 e Y W I 9 m / J I 5 b 5 4 / h K N j 0 5 w / q z c / 1 k O m K L U 1 d 0 l V g A A Q s F L B y 2 F u X n Y b c g Q A q K 8 e Y p k m K R r 0 q G t l I Z C u e G e X D Q 6 y 2 R D 2 c k 1 i i j F Z L I I p A Q a C 2 W e p p / / 8 r T 8 h t P h e K e E k V A A W k p n u i k M r k i W s Y c L t x 7 u j X r p f 3 / 9 h P p e 2 U c H D u + X t x a u F 5 K f L F j u U W 5 w G O c w + A t t B A 2 G M S a T L i 5 7 k E i H B X c 3 a y 9 M 2 K 3 h / t W d Y b O A U B O G Q z V Y q 4 9 N m i a S N J z c i L a 3 Y 9 M X / q E K E N f Z + 8 7 v Q x n c e 8 z 2 O f p S H i 3 c i m L f b Y z M w y W L g t 2 K w O t j T u 9 L S S X / / s x F a t v / P h 3 r X l l T 4 X 1 T t 2 7 e l s + B J F 7 u n 3 b v 6 J b d a 5 u a r F k T J l 8 R K u 2 C v f Q m q K 6 + n u Z i c 1 w W b v m s u s a u m d Q a K n z m L / c 9 i m w F o r C g c e Q 4 X q i G / h K O M X N d X q q W 4 r 5 T B m 8 p T N J v f / c r 0 Z S V A D b 5 S i j m Y I H H 1 J h 9 R l M p k 0 A V 4 F Y Y l y o H U 9 e w e 9 B c b J 7 m k 2 4 6 8 3 j 5 8 a v B o S G Z g / f W q Z P 0 s 7 / 5 C f 3 i l z + n n / 7 s Q 9 F O m P M H 8 t h F t I 8 m x + z M t C z J A M I 1 Y f L 7 1 c w F V R 7 F Z E o k E 9 Q / z M T Q Z Q Q R L a W / S z R U U V k q c p n 0 m n B Q G s v S u u B U q Y g + l M G e H r h k O a O 5 N Z X C 0 Q W B w l F O i h f r P 1 Q q j L d v f j 5 O T Z F 6 C r N 5 H E + 5 u F K q 9 F L A B J u Z m i l a 3 g H g a 3 x e b y G t Q C Z N K M R B E i w u F E 0 k J M E 5 L g O O Y 4 a E i u f F k Y F V v Z m c l w Z m A y r d k K h Q b h z q O D x 7 O G 9 / Q X W O N d X f / e Z n c i + V g o r p Q x m J 1 G N Q U L l W C 4 U i h Y j C V Y W + 1 c D 1 V w C H Q m O k k f Z E Z u m D v h Q t t W 8 m N F N r m X 3 Q T c 5 h d W 6 B T M j X A h F Y 4 y Q S O q 6 8 d K o P p L Q P t h 6 L z k Z l X w u Y a H O Z E J 1 7 j L 0 j U E 6 4 T o X G E S E a j 8 W U p W g m I R M f c 7 y n t 2 t R + T t d X G f 7 n 1 V c D b x 1 b 5 4 L z E M u 7 j 9 J H 4 p b V N W X c n M l 4 n Q O l Z m w N Y A 3 y J / e p z Z F G R s f F 2 b g x Q E D A 0 P 0 6 O E j 2 r a t n Z p a m m l 6 c l q 0 y M j o G P 3 s Z x 8 V x p c M Q K A b 1 2 / S b D Q m l X 7 H z m 5 5 e Y E y 3 z K E P e f T 8 r J o e P b y Q q C C p h J T L 0 f D U 0 m 6 O x Y S g h i i 2 c m k i A R t B E 1 k k a j Q d 9 L j T n n + n d / 9 y 6 / 1 n V U O X O f 6 n 1 c c o Z L J H N 1 / z K Q q c V C 4 m V g S g l A s b p A K L Y f 6 U 7 V o q 8 3 R M f 3 y a 8 z s v n X r j k x a b W U S t b a 2 i D f u 7 J n z 8 k 4 p O B z u 3 L l H b e 1 t 1 N w U K d L o R i t B M p k s f f n F 1 3 T 6 / X f F Y Y E 8 l L 4 P E 0 m F R p T J F 0 s Q X X 7 m 5 m s t E 7 A 8 m R A 3 Z p 0 i F l z v I B a c E G p A N 0 m / + o 8 f U l O T 6 q d V E i q y G Q 8 E 3 G z r c 8 F J w S j v k H 0 S p S o 8 L l A u e N Q X U 0 m q F b t a r Y W B G D P a t a u H h g Y G R U v B 9 M L G K s e O H 6 X 2 d n X c 1 7 e P n j 1 9 R o 8 f P 5 H + l E U O S 0 A a T B O 6 e u V 6 o Q 9 l X O J m B o R o G J Z 7 I 2 6 6 8 B h k Q r r O + z J k k h B l Z E J O s 7 S V I h V M v d q a U E W S C a h Y u 2 j / H u y R o A p H z A Z u 7 Z Q J w a E U n i k 4 N V 5 l 9 R C q D 7 U B 6 9 n g U E i x R s K L r u 3 A W z 6 g u Z E X I M q x Y 0 d k e t E A E + + r L 7 8 R z a a I o A i D 6 9 7 + 0 S n J U 7 U d M v I S p O J Q X 4 P + 0 o 1 B F w 1 M q 9 k R o n 3 s e S 9 x K x T y c F y 0 E 4 5 R b h y H h h K T D 4 R i Y v 3 6 H / 9 W 3 3 X l o e K c E n b Z 2 V U j B a A K S L V 0 4 n a V u C l A l V 7 N X k D j 5 Z u d n a U r V 6 5 x C 1 9 L P T 0 7 V a I G C I J K b w / r G + r l h d i v v 3 G C t d V T + v a b 7 1 l j Y S Y E 5 x 1 f g z E m G S M S U l h a B 8 d 4 R 9 O D m Q Y a j / J 3 I 1 2 E r 5 F r t e i 4 k E f K g k N t 5 p k y M 4 2 h l C P H T 3 9 4 q m x Z V 4 r o T k Z l S m N j g L w u F K I u p E L h 6 A K U c H E B G 3 K h U l U T M v x 8 X V 2 d M o 5 k Y A i k p I R U O h 0 v b N u 9 u 1 f y C p B r W Q N d u X x V 3 v i B t 8 D D N E y n 0 M / h P O U 8 R P 5 P z f H 3 o D 9 l y + M C + Z D / 5 t j E U T Y c g q S q v H T / K a s m w j Y 0 1 F D P L r z x v n x 5 V 4 J I 4 1 b J c u R Q K 9 c A T S Y p J N X S S Y F J w a l C N W I V v i G V q m B C L i F Y Z Z G s M W z d L 1 b E y v I J / T z q G V V c i S J Q U X 6 g 8 r N 8 + 8 1 3 9 M b J 1 / h b 4 N H L 0 e j o q G y m i U o P y E w F / i / f w e f v D L n 4 c y o / l Y k N M S R C i N 9 R x C k i k y 6 b g o m H 8 u I 4 F y K b e r 9 Y V L 6 V J h X b h 7 L j 2 O E 2 b m 0 V m a Q A t R l Y I J U U u A l Z U N E K o s n E E D p V F p 9 o e 4 P S K s D c H P Y z 1 M + i S a Q I s 1 S o Z G Y G 4 0 Z u u n X 7 D p 0 / f 4 n O n D l P U T b 3 x k b G 6 N X j x 4 R M M A F j 0 Z i Q D U Q c n u X v k L y E x r f y V R F L k 0 r y X 5 O J 4 w U y g U Q Q L i e V l q b / + v v / J P d d 6 X C d f z h Q Y V W o P O b n U 3 T r 7 i S 5 x H 2 O M S k 1 4 i 9 r p + B C L 4 R q j A o u d T V e p V a q 8 h 9 J L x w 7 F i C K C o H 3 9 y V l A B e k e P r 0 K R 0 + f L h w z p C q n I B U K q 6 0 m C I Z 9 4 3 Y p L t x 7 Q Y d P H R A 8 k o 8 p T Y C Y g b E 2 a d B I R a O l d m o z G h o K g m F T I p s B V J J m m r 0 r D E n r H N K 0 X / 4 9 U + p t X X x Z p m V i K r Q U E B N j Z 9 q w 5 5 C o Z l O b q F w C 6 F u Q Y 3 z A o W u K 4 K J m 2 N 7 B X Q C 1 L 1 I R O I + d 4 4 b h j x N T U 3 R / f v 9 d O j Q Q U 5 X F d 1 U e L u Y N O s c n h V E U M d 4 3 e i 1 K 9 f o 8 J F D 0 q j I N V o j g S x 4 q f T 3 j w O s V V Q e 2 v P V 5 L M h D r 4 b 8 V I N Z S c T X k C 9 r b O t a s g E u C 4 8 H H R G b d k g n L v w j L J 5 p Z H c 8 k Y J P d j L 2 q q g q a C h t K Y y M 9 W V Z r I 0 l N J S 0 F z 4 X x w q F C I F S I r 1 Z 8 N g E V o T C h q I / 7 / f l + B f y t P N G 7 d l + Y a H n 0 n O a s I t J 6 K h 8 E 8 0 V U 4 2 x 8 S e f n u 5 3 y T a S j Q T i K a 0 0 5 N J F z 1 l k T R z D o Q C g T l U f S u Q C I 2 R J h Z C J p M Q C 6 E 0 c B a Z A g E f / f 6 f / 0 H u u V p Q N R r K 4 O T r O 8 i V R y F y 4 e m O r 7 L Z u Y D h o d K t p b 2 g L e 2 l Q t O y m h b c C p V I J U S I i i W C S q l l 0 b l y Y r s e x / K d i 6 X w e 3 y N 9 d v W P Q 1 N E z 9 b h s Z G R 5 l Y S q M o 8 8 q I 0 k a Q 2 X i e x q J 5 y m i N o z S I k h H u K 6 m d Z H M y X U l W 6 H J e i U e P z 1 8 f c N G z S d J 5 w 5 9 F i H z D v S D P 8 F 1 8 j H t R m k j l n w q R x 7 o M b G T y e T 3 0 u / / 2 G 1 1 q 1 Q P X h U f V p a E M v j v z i N t f o 5 3 Q p 1 J a S m k s o 6 m 4 G h Y 0 l V 0 7 L d Z U K u Q Y Q q S r A 0 k D d A o i a 4 P O f a a W i t g h S f o M k 0 8 F 5 r q 8 9 J 9 g 7 g G N j Q 3 6 E j t Z I f g M E 5 A j V 5 5 7 6 W h n S q 5 R f S i Q N U / n z l 6 g 1 1 4 / I Y T E i w Z u 3 7 5 L + / b t k T d n X H 7 m o f m k 0 l I W s Y 2 J r O K K W L Y Q h J P G y Z B L N W x K U u T l T t 8 / / 9 t / x s 1 W H a q W U K g o 3 3 7 3 g J / Q k A l z / g y h S h w U B V K B O B a Z + I + K g y U m D U d C G n O M q F y h Y N I Y V s z A p F h Z X o h p M h j g / g 2 s u C I I Q p 8 7 T 2 / v W q D r 1 2 7 S k a O H C u l 2 E l l x k 6 7 S 5 E 3 r Q q g 8 R W N R r v g 5 G b s y p h 6 O z 5 y 9 R M 2 9 J 2 h k F r P 7 Q S C c A 2 m g J S 1 S F V z m Z c h k t B N C 9 J 2 w 0 Q q y 5 1 / / + 2 + t v K s y s M m H B 6 s + A T H e e n M P F 7 R x U K j B Q y N S 4 N p E k Y I X M Z U B o V V B p L J o s Z t c x W k 6 n a / H s d 1 k s 8 R 2 n R Z c J 9 e a D T 1 F + P O L t I E 6 b 3 4 / m Q Y 5 1 F I M T D V C W s H E s / 2 G i q v n M e f N M 0 F 7 X L t 6 U 3 Y x U u f U d Q u J B W p o 3 0 X D M 8 T H n B / y P S p f I F Y e c W j y 0 G b e i W n H I c w 7 E 2 L C K 6 Y 8 / f 5 f / 0 n K p l y Z V Y O 4 L j 4 a k r a t m v H l 1 3 f 4 W b V 2 K j L / o I 1 0 a L Q U t 5 w q n T O I p U h j I c M k 4 B A Z K K E 5 V q E d 6 h p 9 s B S g Q f D H D m g Q H Z W z c i A X 4 k j O R 8 I 5 O r o 9 z X 2 f Y a q v r 6 N Q S L 2 j t q C N 8 I + 1 C j 6 h z D u 7 g G x 5 m p q J k d / n p m A g o L W W I u H d E T d N x L h P B o 2 m 0 + w k F 1 K D X E J W E F G R T g Z p Q V 5 t 5 o F s I B R c 4 x 4 2 8 9 B n C g S d u y / 5 R m B L E A r 4 8 u v b X L V A H E U s E 4 r 3 j 0 l j m X 2 K Q O Y Y J B F C 4 R 8 I I 8 f 4 R n 0 s o T r W / w t x C / h 0 M a x M t 2 W / j n L V 1 h E V y l 8 T l z B P x 7 v T 8 k b A 8 Y k J C v j 9 s u N Q M W m W E p B C x e P J L H 1 5 5 j 6 5 g w 1 U 0 9 h O H t Y g C d F 8 f B 4 E K R A K W h L E V A Q C o a D J J E S a a C 4 m E Y 5 L y Z R N M W l 9 9 C / / 9 l / k / q s d r o u P t w a h g M + / u M F V c T G h 5 N i Q y h A L x N H k U q K s Y z k n E c R B E 5 z D t 8 s f n W a A i 8 y Z p W E n j A E q d Q G o 4 D p U y N O 7 e 7 C J S Z r 6 + x / K c o w C Y f D P a C a T Z t N Q i i T W 8 R C b d f 2 j R K l E g n y s q a S f B d L g 2 g K B D K l U q M h k 0 0 w S g k w w 9 W A C a t O a Q 2 i / a n V A l A M T a r i 4 J K s c 5 8 7 e o + g c d 4 6 F V B i n U h 4 / R T K L U M b s K 5 B L C / + R N K C Q p g 5 A r Q J 7 7 H F b Z A n o I i g E 9 m N 9 B A J w g H G n t 3 p T 5 H X n a W 5 + T l z c j Q 3 w 8 I E g u E w R p Z w I O U w c o R A k R 9 8 / U t s n F 0 w 6 u d Y Q S B M K f T z 0 v 4 R k W i s J u U A g h C C R I R N m 9 2 e o v a O N / v 4 f K n c p x n q w 5 Q g F X L 3 6 k E b H o p p Q i k h 2 U k k I g i w i l Q r 5 j z 4 G U R D i W 6 1 Q / q o D D Y 7 b D 8 u B K 7 G B I Z A B K j h S E f Q 2 Z 6 g 7 k p E N W T B 3 D 7 M M k G 6 I s p S U I x N W 2 V 4 f 8 G i t p c 8 L e X B c r J 0 Q t / p N L E I i Q y b l j F D O C T X R t W / / X n r / J + / I / W 8 l u C 5 t Q U I B M z N z d I a 1 F b P G c l S A Q A h B H C H T Y k 3 F f / S x E j k W w s h f C V W g Q g V z T g 4 W A 4 T Q 0 U J M 0 k x c x a C V o J 1 Q 8 b G h J T b 5 x 2 t A D V H k H 8 w 5 E 5 p 0 L U I K D g e m 3 T Q 4 7 Z J B X j l X I J E V F h H J k A v k 0 W S y m 3 l C K C E T B m y 9 9 H e / / j m 1 t b e o e 9 9 i 2 L K E A l B J P v 3 0 M l c S z g j R T k p L G U 1 V I J U Q D A Q y 5 G J m F O L 4 J p O m i Y O / 8 l 8 d q U D H G V b M T i Q D Y Z K O m T g I o c J 3 d i t C P X 3 y j I K h A G u o 1 g J h y g k I d G f Y Q 9 P z / G l J 0 y T i U E i C u I T 6 m A W k A m k k D e Q x x D I k 0 o R S J F J m H j Q a 9 u i D J 8 + + N d n W A t H / B 6 Q 3 z 7 p R S S g B A A A A A E l F T k S u Q m C C < / I m a g e > < / T o u r > < T o u r   N a m e = " P a s e o   2 "   I d = " { F D C 4 7 D 9 5 - 1 0 3 3 - 4 A B 1 - B 8 2 8 - A 0 5 0 9 9 7 0 9 7 8 0 } "   T o u r I d = " 3 f d 0 c 7 5 2 - c 9 3 4 - 4 e 2 7 - 8 4 5 5 - b b 4 3 7 4 2 3 2 6 a 6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D Q G S U R B V H h e 7 X 3 3 d 1 z H l e b t H B A b m S B A A k y g m E V K o k T J k q l g e z y 2 d 2 f W n p l d 7 7 H P z s w 5 c / Y v 2 z 3 7 y 5 7 d H Q d l y Q r M O R P M R M 7 o B h q d e + 9 3 q 6 r f 6 0 Y j E h R e N / y R F 1 W v 3 u v u 9 6 r q q 3 v r V n i u P 3 x 3 M U 9 / B Y X D d f T G / u 3 k c + c p l 8 t R P p + n d D p N H o 9 H 4 k A m k y G 3 2 0 3 Z b J a 8 X q + k K e Q p m U y S 3 x / Q x w p z s R j V 1 t X p I 6 J 0 K k U + v 1 / i C w t x C o X C E j f A 9 x d / r w L u A + m f 3 g 3 q l J c B F 7 l c O l o E K 9 3 F E b t 4 P F 5 + Z g 9 l Y 7 c p m 1 5 Q F 2 1 x / J V Q j I 6 e E / R q R 0 I q N M g C A m V A J q 7 E h k w m L E a e 0 1 V s f m 6 O a m p r 1 Q E j F o 1 S X X 2 9 P l o M k B b k B O x E w + 9 m 9 b l s N k P T q R r K x G f o 3 k w r 5 X 6 Q k i p P L B C o N F S k 8 g j Z a 2 p c F B 2 6 J O e 2 M r h E k U F b V 3 p 6 j 9 O R 1 n l K c a U 2 Z J p j M r i 1 Z j I C s h l S Q R v N z 8 8 z K d Q 5 w F 1 S C 0 G m O F 9 j k D N E 5 e 8 B D J m g x Q y Z 4 v N z 5 P X 5 K B A I k I 9 D v 8 9 P d 4 e I R p N N P x C Z A P P M + l B D p S 0 W 5 B k 0 a C y W p W D L C b 5 y c R 5 v J X H 9 4 f t L P 1 h R O Q m + U B M d 2 7 2 d I s G U V H L I Z D R L T b U u I Y v d V D P I 5 b L c K i s i l A I V C 6 2 1 H S A R f 4 A S i Q S b l M X m H Z D l 3 0 w m E x Q K 1 0 h r b 4 C K a r T f k w k 3 P Z g s N i V / W K y s s S B o I I y 2 c q W e U H p h S s 5 v N b g t b m 0 d q W s / R u 8 d 7 K B 6 b 1 x M L F R g V I j m B q 9 o p n J k m p q Y 4 I p T n k x A K Z k A a J + J 8 X G p c P Z W 3 Q A m Z Y p / 3 0 4 m Q F V S t 9 z T r j a + b u m f / Q F Q f M 8 G J s 0 8 E 0 x Y N E r Q V l n v D q p t O 1 Y 2 7 6 t e / r j F N F S o 9 T i 9 3 j l P + W x C W l N U B G g X V F 5 U D B A M Z p e B q T i p Z I o r u S I B Y E w 2 o L T / B K B i w W w r B b Q W z u H z G Y 6 j E D L c V 4 J D w 8 u k B K E N Y O Z 9 / 8 h P 8 R S u c g Z K y Q + o N K X J 8 F w Q N D D B o I c S E 5 f V R V s E T K j L W 4 J Q b r e H f J E j 9 O a O O N t a S a k E Q i B u V V H 4 i B t i I Q 3 m W C A Y F H M t y C E Q Z + K E S 4 g D l J p 7 9 m N 8 V z n P H T A z M 0 O N j Y 3 6 S C G b z V E q 6 6 J v H r 5 M j 9 6 L Y r E Z a I i m t K t l A g Y C X k r P X K c 8 m 8 t b A a 4 / n q l + Q r l c b N s 3 H K E j H X F q C G Z E K x k z x R A J l c C Q w G g l h K a i L I U U 3 O U B q 4 9 j J y A A Y h q t B t i 9 e 0 B i g a 8 P q e s X 0 k y k B 8 p B U Q k o z R t z j B B i S O X z e S k b Z V L l q 5 9 U m 2 q d / x B w e / x C J k 8 + X U Q m Q x o U P D S I n U Q G s 6 x B S g F z D V r H A O Z h n r 8 T 6 Y m F B Y k b i P Y r 0 U 7 4 f T t A p n g 8 T p e e + S q K T I A 9 r w C T r 0 b w r G i s U i k 2 c e u O k M t d W c + 3 H l S 9 U 8 J d e 5 C S y T S d 3 L l Q I B M q P 0 I D p H u 9 1 g C u Q W M k o m M W 0 C + y m 3 D 4 r I t b Y q Q H Q 6 G i f h P c 7 3 b g + 8 u Z f 2 e e R 2 h y v j L b N j x T S b b p t G J S 1 f q 5 D 1 p z o G w Z V Z N w K Z Z L r n x x e 4 P k a X h V W k e v C 5 1 / k E k R K s l m m R 3 l K g X G m l Y D O D E M Q C B U I B A W C N f W U H R 2 V j Q X x q R g H m b S G f l 9 x H F d b I E r X L H S q k A o 8 t h h E U q F k z E 9 B l c L T Q U T t 3 y 5 V b q 4 / n T m S k l V q g 5 4 G 4 + J Z k I F f 3 f 3 A n n d q t b C l W 3 3 y K F i F w Z W 4 / P k c X u k T 1 T a P 1 g K p Q 4 J A A O 0 l 0 c i t C D e O f U 9 + L r T + 5 J 0 8 a m P G s M 5 6 m u 3 + h O f 3 N n M c a a N R W m + m W P 0 p x B H X r l d 3 D e N 3 5 b 0 a o P r T 2 e r j 1 A + J l M i g W l E a n Y D S P V B X 5 I m x k e p r q 6 u 4 D S A h h g f n 6 A F 1 i C z s 1 H q 6 9 t L N T U 1 c m 4 1 i M 6 l a C E X E s 6 E / T m q C + T F s X B 7 2 L u i C b e z K c u k U n 2 x M 4 / 8 F E s W V 8 R K x o q k k j B P 7 s Q d S a 8 m V B 2 h A k 3 H m C B q T h 6 I l G e T I 5 1 J 0 q n u a Q r W N F A i H q X J y S m K R B o p k 0 p R S 2 s L f 0 q 5 0 K 9 c u U b H j x + j i Y k p G h 0 d o T 1 7 d s s 0 o F L E E i 4 6 8 / j F O t j 7 2 j L U 0 6 y 0 V D L j o q / 7 q 6 v D X p 5 U 8 P w p 7 x 8 O X W y C e 1 L 3 1 A V V g q p y S g S b D r J m y l p k g h 3 P / 1 r r P T S T a e J K G 6 C G + n r q 7 d l J j Q 0 N m i z 4 p A J c 3 D d v 3 q a m p g j 1 9 v b Q D P d / 7 M i w 1 f g V V / w X J R M w E r U 0 W M B b f V Y 3 8 t 4 O d W z 6 V S g b N X C d 9 f U u K s d K l q p x S k S 6 2 c x L e o r J p A X m 1 c M J r 1 R c V b D K O 2 e f D Y 4 W d M + e X j p 0 6 I C 0 o j A L b 1 y 7 W b g + x c r k i 3 s B S r E 2 2 Q h E E 2 6 a t 5 l 5 X s 2 v J u 5 f A S G f + t 1 K h s k 7 A 1 M e E C k j T s v m v Z Q P 7 O N Y c X l W q r D u L Z t e U R K o a 6 b p a e V F w k w D e 8 E B 8 R R r L 6 6 g p r I C M 1 P F k z c x f h R p a t Z H 6 n x j Q y 0 l k / x h x n c P N 9 5 x c O 6 J X y o V A O 0 H T M U V s x I b R N z N h i k D A 3 v Z 5 P N s a n M B J t J Z y n u 4 c S s p 1 0 q U 5 X v O F Y K M u 0 v I p D S T I p Q d 0 / M u q v U m x M y C V o B p 1 9 S C v p O F q c l J H Q O Z J i n S 3 E y t r a 1 0 i 0 3 A R 4 + e 0 N x c T J / d O I B E c E j c G i 4 e m 4 I d X v I I F Y 3 S 8 g A U o d C K q J q 4 k F 0 8 5 l e J q P g + V L D 5 K K V S T C b W T M b U A 0 y 4 v S F L R 7 t Y c 7 n 8 Y r P P M a E M O b B q F o v 7 k o k F q r f N q c M M C Z i A O 3 t 7 6 c D B P p r 2 9 F I g t H g G + k r w L x 7 D X Q T c z + B M s d u 9 t P p t 7 m z z j Y G d V P Y y k j j n N T R V P N e 9 q H w r T S q 6 D 1 X T v I t J o U b i c 9 L a K d g L b 3 D G L W Z U J x M L i C X d T J 4 I D T 5 / z v 2 k k I x B B T i M z k w X B m Q 7 t m 9 n c m Z l j I q 8 N T Q Z X 5 8 T g n m + L t h u X 1 D 5 A 7 8 K 5 U g F Y K k K B A 1 e i l q R U r F S 0 X 2 o e K r O Z u p Z t n k B H M X R 1 e c + e j 6 t t M C j C Q 9 l s i 5 q b W s T L Q S o z 7 h k 2 t D M 9 B S H f o p F Y z L A e 2 9 k F W p m D Y B J 0 F 7 P W n N 7 m n 6 0 O 0 U H t m W o J p B X p s J W g L 1 4 7 G U m f n Q 3 9 x 1 9 h f K t R K l Y Y y L Q d I Q 1 y u L J r n Z w q o T v 7 U 0 W m U 1 3 R z 2 y s M 8 A J l 8 z 9 5 c w i 6 I x 0 k T z b B I 2 a B N w U j s J N g L 7 2 z N 0 i k k 0 M e f h e / D S + J y b u h q z 9 P a u F H 2 4 P 0 m v 7 U h T c 0 2 V q K M l Y M r E D p S d 0 V L 5 v J v i m X Z 9 p v L g + v j 8 t c V P 6 H D 4 a 1 o o k e s Q E 2 0 p 7 W S P o / X H T I l P 7 1 q e u p + 8 k p R r R o e H q a O z U / p T b i 5 Q r I E a G x m h x i Z 0 k l 3 0 1 c O 1 9 5 0 A N F j r y d h X u 9 P U w q S C o 2 J o t r h v V U 0 w 1 g G g 4 q r 8 s p k 0 5 b M Z z o N Z t i Q q b y c l 1 y f n r 1 c c o V x 1 h 2 W e X u m Y k 4 E 9 b r C 3 N U v 9 4 1 Y F 3 V U z R C H X v H j 8 W t j 8 g y M C 2 3 o 1 N j X J e T X H L 1 B E w u X g Y 0 V 2 i M 0 4 k A H 1 A 7 s e n R 1 q 5 X v R F 6 w B b / S k q D G k P o h + x V f 9 A a 5 c c k h + f g S M i V U D i k j F g i f O M Z l y W W 4 o W Z r D l u e 1 U l B x J l + g c T d r J k U k + 6 5 D K 8 F O J s B f 2 0 a d X d 3 i l M C Y U 3 N L q 3 j 6 M C s c S 9 r H x 0 a F G K u B P z 9 P r 7 Y N U 2 s t z L U 8 j Q w N 0 u N Y 8 7 r I B J x / 4 q d h 1 k 7 4 P B w S p 3 p T 9 B Y L N K 0 h E 5 4 b j p O q g c 5 s I R l b C q B Y f W j 1 8 y q d A t c n F y p L Q + X D h 2 R J B r S T 0 U x 2 U q 2 W Y P t a E t T g n p L Z E l g k C I 2 E d U 1 m s e H Q w H N K p 5 I 0 6 D q 0 4 p 4 O P U 0 Z 6 m 1 K y O f g 2 B i e 9 d L N k r G l j Q L u 5 B i b h S F X n O 7 c u U s n T h z j P p m b r g 3 6 + P f V N Z U E u 5 Y C M D Y F L Q X T z 0 s p a g g v X u T p Z F S U h g o 0 H a Y M 2 z 5 L 9 5 t 0 Z A V g W s / O F p e Y d y k m D b Q S H B J Y z 4 S 4 j E P x d U 3 N r e I w W A 4 1 / j z t a 8 + q h Y V 8 A 6 g g D a G X 5 1 j A I 1 5 5 7 m M T k P s b a W 4 E O K W t L k c / 3 p u k 1 3 c u f 6 9 O R P k y Q + 6 7 W B u 7 a U f d 8 o 2 Z 0 8 C E U j f v d H G 5 f Y R 1 g Y Z M 5 b E 6 R u E q N I x Y H I i Z z + G a G p k 5 4 W K b C m u l x k d H K M R p E F x X b o D W 5 0 p R O 1 f k t 3 d b l T i + s E D f X e q X C r 9 e Y C D 6 D S Y G T L x w y X y + v W 0 Z 8 Q r C z X 5 / l G + M b + 7 R p J f u j 3 n p O m s o m I m 4 J w B e z f 3 t a d r T u s 7 B s B 8 M p W W G / S j g 8 V P P N z x X I 8 s 9 k F 4 J 4 v r 0 w o 3 V 1 c J N R q D 5 E M V i a k P K 1 T o i l o P P l a W D j Q P U 1 t E h q 3 N B r r l Y V J Z 7 e L w e a m 5 t U 1 q L 0 9 D X w t e f v Z + k A z t C V B / M U S w 6 Q + l k i r A W e G Z m m k a G x 7 k f F q F s w y E a i a 2 f U K s G 3 1 A u x / 0 q z 9 J O E x R x R R Q u w z L 9 + L m 4 4 5 j N s l n P Z Z 3 N p u i 1 b T M 0 u I H D F y 8 T F T O w u 7 B g p v 1 v T B V J 5 z 1 0 O 7 a D J u f Y T G P t B 8 3 U v q 1 T Z k n E m E j 4 n f q G B i H T 5 N i Y 2 P Q n 9 / p o b u I p T Y y N 8 v V 1 N D k 1 T W O j Y 7 R t 2 z b q 6 u 6 k H T t 3 U C z 5 c v p O i 8 A V c D k y A Z V C p m J w Y e M / P 5 8 o K f 7 n 8 V b O Y G 9 F 0 N 7 f 0 L d C 3 2 l 9 V Q d L M S 4 9 D 9 J f H o Z k O Y V B 9 8 6 e o m X t z W 1 t s g E l + l b b u 7 u p t b 1 d z r e z d p u Z j c q 6 q m k m F 8 J 5 B 2 1 K W Q o n L w m x l y F M P q m d C J l V 5 + 5 M U 4 v P G o h 3 M i q C U K m M b 0 O 1 U y k w 1 n P 2 s U / 2 d j j 3 x E e T E x P 6 j M J 4 z E 2 X n w d o N m X t T 3 7 9 + k 2 6 d P k q B Y M B S q f U L r F / v p q k h f k Z W S a y n f s 6 W O K O g d r D n c 6 o D F i e 7 1 y 6 K 6 C M R T N p D Y U / u V A n 1 Q Q r Y 0 W z 6 9 O L N 5 3 b b D H c / g Z K 0 j b p O 1 m u c p x R t / 2 y S A b A e 4 b p Q f a f O N 6 d I n 9 u l u b n 4 2 z q d e h U Y v N v i q 5 e u k Y n 3 3 q D a m u L x 0 + w + S U W L T 4 e S d C N A a L 6 S J s + s / n A Q P S E A 7 c w E 9 e 5 d p 9 n W O p 9 S W q P p C j u 8 H V i 8 h Y W J w s F u s p o p 5 d H I j v G W D O V 8 v X y c z 8 9 e j Z B D Q 3 W a l 9 M g b p w 9 i L 9 + P 1 3 F 5 E J R M O a q j t 3 7 l O d d 4 G C 4 T p 9 x h k A m S S f n Q R k O t + U 8 f Q B M 2 y S R 3 z Y 4 b e 4 f j h N H G / y p d O W M 8 K I Q W l l / 6 H w O L 6 N U i 5 l / m G Q + b N P v 6 T t X Z 1 0 7 e o N 6 u 9 / w B o p S Y 8 e P 6 G v v / q G b l 6 7 R Q c P H a C j R w 9 z 3 6 u D / I G Q f M 5 J 4 H r g L K B y y l 2 p O 1 M e Q B f F 2 W R 1 O l y f X X K u y R d s f o V m Z 9 V r U u y k M r D H N w u x m T G q C 7 r o 9 J F 6 c u U z 9 N m X 5 + i 1 V / t o Y m K S 9 u 7 d o 3 f 4 U R X h 8 a S H + s d + I C / g O o A 9 N 7 A D k x O A L Q m M y Z f L s d n H D V f A n a S + j i R N Y 4 m H Q 8 G E u u V Y Q u X D B 7 i 1 t 9 4 s W E Q o D v h I x R 2 E X C p G H f n 7 d O D A P v L r D T Q N s F W Y U y q s 0 y G E y o F Q G H t M U Q 5 9 K T a t d w W f U L 6 p W 1 / l P D j W 5 H N 5 / E w k i 0 R F Z G I 4 k U y A 2 1 9 H M + H j h d 1 o D X C 3 G 0 2 m U z v n q N G j N p u p N p o i v 4 x P U r 1 u l Y X / t 7 Q 2 k 4 e c u 2 b M s U 4 J f 8 O e g m a q N O D 9 T t 8 / 9 N M n N 1 L 0 + W 0 0 B F S 0 Z d i L A N 8 C 0 + y 1 j l H 6 P 5 9 c o K d j a p / 2 Y 1 1 s E l X V / n 7 W s 6 g q g C d H 5 X D T y K O 7 Z e u M I + T z y 8 4 0 + X K h y j P 3 S p G d u E 7 J 6 U f U W F d D 7 Z 3 b 6 c Z o P T W 2 d u m z q w e W b R x l w m B g t j a Q l 2 2 j L 1 + + S g 0 9 b 1 N H x E + d j c X L O A a m 3 X R 7 x L n 9 j N U A S 1 N g 9 s F l r q Y g w e R L k S e X p J 6 a Y c p H 1 p 6 P P w S Y U N y E O h B p / 3 7 C m 9 n h j I A A h l C V o r W w b 0 R 9 I I 2 O F S 3 E F 2 g q G a Z H s w 3 6 7 O r x 3 t 5 U Q f v g 2 S 9 d u k L 7 9 + + j x 7 M R I V O 5 Z f N P p z z k 9 + S Z h K w d U y Q E Q 7 a B l L t a s j I f 8 f q Q T z Q n t o X G B F s n Q Z V 7 V p w S F q E Q T 1 J 4 9 g J t P / y m v t J Z c G Q f y h v u k A y 1 a 6 V K I Z E d Q 1 E P 5 7 B H d l V q a m 6 i 3 n Y f u e J D l E o W v 0 4 H W G 6 r M B 8 T w w A T e c d H x + W l B s N R 1 k R L r L v C b r n b G n L y p o / t j T n 6 a H 9 S 5 E d 7 U j K L o y 6 Y p 4 P b M k I w p 5 E J Y K X M K F f m L q 4 b n C f p O X 3 s L D i y D 5 X 3 R g q E W o Q K 4 h W m L H 3 z I E B f 3 g 9 I 5 c e Y V W 7 8 M h 3 r V h o F z 9 r X n p Y N W r C R D P a 9 O N 6 N l 8 F Z G m d 3 a 0 Z M P o O R k T H K c s s 9 M T k j L x t Y y / w 8 / J 4 d j a G c E A y / 6 x z o R h R 1 Q W h l 3 b T U D 4 R N B 2 l 6 + H m h v j h J H K m h W L M v q Z E q o e 9 U C i x j v z v i p b E o F i 1 G q K v Z I 5 U Y G m N n U 0 6 2 K s O + 6 d g 7 o q U 2 R 5 2 Z K 0 S Z u C w a 3 M 3 m m R 0 9 P T v o 1 N t v 0 d D g A O 1 t T d N r O 1 9 8 n i C 0 o 3 M 2 0 + R a i T J W / 1 X c Q K f N p X 3 y Q g c n g r M R D + A s W c 5 d X q l I Z 1 1 0 d c B N D 2 Z a Z e M X 4 0 J H 3 + a 5 3 j k W x E u m s k K 6 v s j 0 k j v P 4 l U 8 w 8 M j h X 3 X N w I g + P 6 a h 0 X 7 v 2 8 m p O E s l L s K C 0 c c A a n K 1 Z 3 N F k d q K L X 5 i j 6 o I g R D t d T Q 0 S v P 9 u 1 D P 9 1 h z d Q c L t Z A 1 x 5 M 0 N D Q C G 1 r s + Y K l k N N O C z L 9 z G P E J 5 Q 4 7 h Z L 2 B K d n Z 2 i M b r a 9 v s V b 7 q f V 3 L 4 e G E M 7 2 Y r i + u 3 H F U 1 f U 1 7 q d o d O N W 5 l Y a k o k 4 H d 3 h p R 3 N y z 9 n L D Y n 8 w Z H h k f F + w U D / t Q 7 b 1 F L s 9 o G b a 1 A X j 9 5 8 o x 2 7 e q R 4 6 + 4 3 7 d Z 2 5 V J m X M / E f c k M y V k W z E O x c u X E v c 5 w r 7 I B P n b d + t P O Q O u L 6 8 6 i 1 D 5 8 H 6 K x z F l X 7 3 O 0 0 4 o F V Q 3 o Q C 4 y O E q X w 1 M 3 m C I 4 c z 3 Z 2 X u I O V d r A 2 D V F t X S w c O 7 J f z y w G v R W 1 p a W Z O w m y x c G / U Q w 9 G s r I / 4 Q 8 J P B N c 5 s p t r q Y f C a G Y R L K c Q x P q U N s s u Z t 3 6 E 8 5 A 4 4 z + d h 6 s R G o l D z V T y Z g L S 8 H U A v x X L J a + P W T r 9 O r x 1 / l 8 A T t 3 r N r 0 d v u l w L m H C 7 O a 3 g g s x S c v S w b x x z c l p b Z G J F g m u L z G / 9 q n 7 I o 3 B I 3 q i V l j 9 u N p Z y 3 6 N B x T g l 0 B c o V 7 l Y C Z k O s B + h X 1 b F W C o V C N D 8 / T 9 u 7 t u s z y w N r u w a H h u n q l e u i 6 Q x m Z m b J m 5 u n g 5 0 Z G c v C g s v e u n H a 4 b 5 T e J v J x k M / u 9 Q B F g 4 l R U W l b q j 6 k a e H 4 9 D G O F m + L m 2 G O E 5 D G T K V h l s J M w s v X i x Y J e z 3 F 3 f c k Z d 4 w 6 M d S S b Q 4 O A Q 3 b t z j 9 o 6 W m l g Y F C u g 7 P j 7 N n z d O T o Y X 2 l w u j o K L 1 y o I 8 O M c n e 7 E 2 R x / 0 y y k e R C E U v 3 y 5 1 w I g F S S 4 x U z c b j t r 1 y B u K S G F u R R L Z 0 R 3 J v v B k 2 j B r q 0 S J W 3 1 q a o b + 5 / / 4 X / T 8 + Q B N T E 4 K k f 7 4 7 3 + W / T D e f e 8 d 2 t b R Q b d v 3 Z U B a C y S 7 N 7 R J S 5 6 O 2 p r a s S r C N Q H 8 9 S Z v 0 H 5 T F y O N w b w 8 H F g S K R D B K Z a S I r E m f h z U 4 v q 0 W a K D M I 7 R f 5 q 7 i k M T H t k M 8 s X Q S Q S o U s X L 1 M 8 b r 3 B I h J p o F d e 6 Z P t p q P R G A 0 x o X 7 5 q 5 9 T W 1 u r 9 K N g 7 o F c H o 9 b X t r 9 5 O E T m m P T 0 Q 7 s 9 H T 9 6 g 2 J Y 3 O a J 4 + e 0 u H u 4 n 3 j X w S q / K G h V M O q Q j m j 0 n F g r u F w J u 4 p W 5 c 2 S x z V h 1 J 5 J b m 3 p Y G d k l 4 U 2 P c c H r 5 Q K K h T u L D d b u r p 7 a G F h Q X a x e H r b 7 w m 5 D L A x j O 9 u 3 Z K m s / n p X d P / 4 i + / f a M n D N D G I G A n 8 J 6 3 w x o u Z N v v k 6 1 Q Z T f B o F / Q 5 F G x Y 0 U i I S 4 J h M O F 5 I w Y R f X p c 0 S R / W h v G G 1 G x A y a q s C M 9 Q x / e h F g A m 0 O 3 t 2 0 J P H z 8 Q 5 Y Q c c E L d u 3 K a b N 2 / r F A s g 0 d T U t F R W o K 6 2 l k 7 / + F 3 W c n H 6 5 O P P 6 Y s v v q K / f P 0 d N d b X i d n 4 9 O k z 2 Z Q G p t 9 G Q E g C J g l Z J C Z 1 Q c f 0 X / M H y N P c n J P m I T q s D 2 W 5 z A s 5 Z q F M U j U B 4 y u e b J T a 6 9 d H J o z b j Y y O 0 u 3 b d + j j j z + j e / f 6 Z S w K B L E D Z p 2 H N V B b W 8 u i / Q f r 6 u q k K E A g E H F o e E Q 2 m j l / 7 i K 1 t b f S O + + c Y p N x r 7 w q 1 e v x U F + f t c w f r z d 9 c V h E M n E p e P w X 0 e c L w l o 1 z o Q q q U e b K a 6 v r t / D X T s D 4 X 3 c 4 p Q f 1 F X 5 6 p x b 3 W g E X X G K 9 n 9 M r 7 E Z 1 h R p X L Q f x U r A D r a X z l + i w 8 c O U U N 9 v X x + Z n a W P m P N 8 g v u J 2 H e 3 5 P H T 2 l o a J i O n z h K H d w X S r D p F w w V 7 8 I 0 N z c v J I K X 7 9 X j R 6 i 7 u 1 s N F t u A H X T N K 1 P t w G a h 9 h 1 4 1 w o s K J Q B X X m l D Y c s a q M W r I d C i J k S a m A X g 7 w Z v H 0 k n 6 G T b / T q b 9 h 8 M K H u O 6 a W 5 k N 7 u W X c W r M k 4 P X F r H I f 9 + v h X R s a h g u 7 n 4 4 c P S g D t g 0 N D T K u t B K w i v f e 3 f t C m t / 8 4 9 / L Z 9 H v m Y 3 O 0 o 1 r N 8 n t 8 Y p D o r G x o W i b 6 X L A C + f w z i w M F i 8 F v E i h l j W a A c r p 8 3 t + J s P 6 C G X K G j M i s H x F 5 i c a Q h l S g V B 6 5 a 7 M l m C h f J r e P O m c 6 U e u r x 1 E q G x w 7 5 a b d g R C Y R m H H Z O T U 5 T m y p N Y S N B N 7 u 8 c f + 0 Y R V g j L E e s Z 8 + e M Q G C Q p j l i F A K k M 5 o I K n Q f A z v H c z F t e D S n U n q 7 G y l G 0 P r m b S K c t a / z + T B P c j O s d B W X B c y S G O R u X y a U G Z O H + X S d O r N P f p 7 N h / O e v t G h c C 7 g a 6 c E 2 U 8 e s 3 N T d T R 3 k 4 9 P T t l G h F 2 p T 3 z / T m a n l 7 6 b X 5 4 x 9 W N 6 7 f 0 0 e q B / p J p u O b m Y q K 9 V k s m m I z A 2 X t x c t e 2 U 4 a 7 f 5 i D u N b 8 A Z k 0 o 6 T J l P t B D K F J R y j E s 4 5 h I s p x u b q 0 S b K B V W P r A F r F g w x 8 Q X R F s t R U Z j 8 I O 5 q b m i g U D t G b b 5 2 k 7 7 7 9 X v p A q n I V o 6 W 5 m f r 2 7 2 P S F T s h V g L G m 6 Y m J s R E r K 2 p 1 a l w E K 0 8 t Q j 9 r 9 h 8 k t 7 Y F 6 Z X u z P U H c n J x F 4 s 2 T + x I 0 0 d d V n y u V d 2 s g g 5 N F l k t b K Q R R 9 L u m 3 V g S 1 u z j k J T C g b v T Z d K g N p r m v Z x X V 6 z Y g m l n 9 m V J q B w S H a u 2 8 P h Z l U H 3 z 4 v i w s h E k o l a s E 6 G u s F T L m p B 0 g e M e w A T T V 2 O i I O C e W Q 1 1 N o G i J P o B l 9 d g 4 5 k h X h k 5 0 z c u b F 5 e H J o g h E 9 l I o 7 W Q I l V J O l 6 b w v H F 9 W j z x F E z J Z b D S u c r E c v t o 4 d + 5 M O H j 2 S 3 p J 0 7 1 R I F D N J i F v k n f / 6 M h o a H q f / + A x o c G K T R s T G a Z 9 N t c G C I 6 u q W X 5 h Y D n i x X D m 0 t X f I z I l k M r E i s Z Z C X d h H v c 2 s i c M 5 C v u X f l 4 h S Y F Y J s 6 k 0 W n 8 x z p X I J Y K S + v R Z o q j T D 7 c 0 F b C e M x D g 3 r 5 u w G I N D Y + Q X / 4 f 3 + m A J t j f X 1 7 i 9 z W c I m / 8 d b r F J + b p 3 B t W N 4 L D N J 9 9 s k X 0 h / C T I a N h s e D m R N r d z a A h D A l A Z i A 7 + x O y Y Y 0 2 2 o T 1 F G f o Z A h m A m M m Q c x m k l r I R M v 0 l I s / E d 9 2 C F w l F M C e Y 8 C M I V Q h D J J 1 Y D L / V O F / g o G U y 9 d u k q x 2 S j 9 9 G 8 + o u 6 u 7 Y v G g J A 3 e 3 b v Y j N w L 2 3 v 7 K R O F s z b g 3 s d Z p p 9 K t F G Y b X r q k p h d 8 + b I s V b 6 1 / Z l q X D n R l 6 Z 1 e S t V d a a y E b U U A i m 2 a S c S k h G E u B V E p q 2 O S 0 1 6 H N F k d p q H x q X M e 2 B n w u N q O G v 6 c s V x Z g Z G S U O j r a a N f u X n k z 4 m q A O n f 1 6 n X R V F i h u 9 E A y f H + 4 b X C 7 o 6 3 Y 2 Z 6 S o h m h k Z 2 t 2 R k Q 0 5 L E 2 l i 6 W O Q y T q n z x t S 8 W / U 1 T v r 9 U D 8 x G V o t k m y p H a q Q q D z e r I n J Z t e P n n y V C a s 3 r 1 7 X 9 6 K u J o 8 Q I U E A T / 5 + D N K p 1 I U 8 P t l 1 v h G A 9 + 9 H s g + F 2 U Q D q u J t S A b C I I N e U 7 1 J s i V x 5 b b m k w 6 V F p J E U m I Z T 8 v p M p T f R 0 I Z d W h z R b X N z c f M P 2 d g b y n g e b S j W x 7 b 4 0 N W j 7 c n 6 C 5 u T m Z X 3 f + 7 E X u L + 2 h 3 X t W H v W f n p m R 6 w 8 e 2 s / m X p M s J F x P H 2 c l L K V l l g M + g 6 l J k a b y m 8 X g P B o M t Q D S z 8 d 5 m p o c Z + 3 a Q O l M j r 6 4 6 2 G y m B k S Z u o R B n R 1 m E l x / U h R h v M M 2 z K f e L W X m p r W 7 o h 5 W X B W H y o 3 y 6 z h c I t o q t v D P m 5 h 6 2 Q M 6 Y O P T l N P 7 8 p z 0 l D J M F n 1 7 X f e p K 6 u L u 5 D h F 8 K m Y D S m e q r A Q i I K U N R J l U p o F U N Q f 1 8 z 0 b b 1 N U 3 S N w l 7 n L u L 2 l R m k g 3 r A h Z Z I s 5 m 8 k X C g e L 6 t B m i 6 P 6 U O V Q z c T C H u M G M N m w s G 8 l L C w k q C k S k b 3 N X y a k f 2 K b q 7 c W N E I 7 l Z S b s S 4 U i f K U Y i 2 D M M 6 k h X c S s z Q S i Q X 8 s P w 2 M 0 q R p k A q T T L E W Y O Z t G D g 5 T Q m 6 4 W j + l A Q l M N W 0 E 7 A h a d + O v s Y O w 7 p h B W A Z e k X L 1 7 m i l 7 D n 3 m 5 5 m + M K / h 6 g I m 1 c D p g C b 4 d p e b j w n x c t A 1 c 6 5 i t E Q o p T Z v T h D P O i C J S s R R p L x Y 1 G F 1 c h z Z T n K e h O J M A p l Y Z Y p U e V z 4 w W + L i s 9 W 1 s m j V 4 c z Y 1 7 d v z X 2 b t Q I V f K 0 A a Y x H E I s c A Z B j g T U Q 7 h f l i W M I 1 l T B c Q H y g U S x 6 C x l h U C G R D r k N H y v p Z 2 U Y J k H X y C / 4 S S g f D S 3 H C L 4 I x 0 p h M W o V s U 1 H X d T b B W b s s B 5 0 c j m H g B T C R U t x R V 3 Z n p a N M N a g M 8 u V y F x N / P z a / t O O 8 k x W R f O C R A j V K K t o J U w 3 Q m u f n 8 g K K Q J 1 9 T S L H f Z h D A g k 4 Q 2 b Q R i S Y g N M B H m y O d F s 6 v r j U P E W b P N W W q 9 A 4 p P W 8 T s M z j z y L / i B p e Y J f H 8 6 X O p c K i w q M B o 6 U E y a I a x k V F 9 5 f L A Z F h 8 F p 6 2 p Q B T C m R d C z D G Z A D t g 0 W I 9 n L E f Y M M 2 D g G j Q O O J y f G + b 6 H K L E Q p 8 v P 4 U q H 9 t F k 0 s Q x G k m F O o 3 P n 3 r n S F H d c Y J w k 1 I m d Z M F m b U V 8 W h i + Y V / 6 G M c f + 1 V u n r 1 h l Q s A x N v 6 2 i n K J t O 8 K a V A 0 y v 6 O w s N b W 0 y D F m i 4 N c I 0 O D 8 h l 8 D w S e R J h i k a Z m m p 5 S J E H l X w 4 g U G P E c p U b k 8 + Y e R h v w 3 d d f O q h y W S t M v V Y 6 2 B m R 0 O k m U b m Q 3 y d e p Y i M h U I p s i o j q G l s j K 3 s b T u b L Y 4 r w 8 F c K Y Z U q F A t o q 2 e j 6 N / o Q + W A L w v E 1 N T t K F 8 x d l M B i t / c d / / l Q m x w L 1 9 W o K 0 s T 4 m B A D 1 z x / 9 l w m 0 M L 0 K p 0 I C 3 L V 1 N Z J x Y b W g u D z B h h P E j K x 4 P u g W U B M m J h Y t T s X i 9 I M m 3 a o 7 H Z g N a 8 h g s D l p q l s s 7 z Z o 6 s R 5 F U m H K 5 B + T 4 Y U 9 o J 1 x e I p M 8 b E t k 1 F U w / J 9 Y L R x L K 5 V I F W A 7 V T K 5 M z k V j s e W L B L s M v f / B j 2 n 3 3 t 3 0 z T f f y + 6 u t W z u 2 X M F e d T U 3 C K b t n z 3 7 R k a n 5 i U v f Q w i F w O K 0 0 t w v f B B A T R M B g L Y u I z I E 1 t X b 1 U c J i e p c A c Q L j C z X S j S A i v I N V 9 I J B H + k 4 1 9 H U / B n g 1 e W y h E X W s t J L s N Z H j 7 w k 6 y 1 1 u 4 M h X g g a 9 C 5 J 5 W x E 3 h 9 T L p Z c D K i c G g z / 6 6 A M 6 f f o 9 I V m c N d E k m 1 Q w t S a Y Q N j 2 K 5 v J 0 u n 3 3 6 P j x 4 + J E w C 7 H Z V D 6 e 5 H a 0 W 5 a U b Q Z D A p g 8 E Q a 8 V G m m Q u 1 w U U O U Q 7 i e R o P E Y y l 9 F o J t F A W j M p g U Z S J B R C 6 b B 3 V 2 f Z u r P Z 4 s g + V N g / L 5 n K a o p v E m m c q s N q B 0 y + g Z I l H U v B F G L X j i 5 Z w t F / r 5 8 u n L s k M x w + + P D H t G N H d 8 F 8 w 3 5 8 0 A j l 0 N r W J h U V D o L 1 o I n J X Q o z e 8 M Q o z F k y A D y W O H 1 Q a 8 Q S U g D r c X E M u e M d l K C z y t B + q 7 d 3 f z t q r 4 4 S Z z Z h w J 0 h h Z s c B u q n V x 4 s + F C e v X P 2 M r 9 o O 7 u L j p y 7 A j N z s 5 I v H Q 6 E v I M y + e X c l i g 7 4 R N X t a D c p o P z g 9 D D q O N i u J c v u c e G z K p c y r U f S W Y d g V S 6 T S 5 J s O S l f t 1 I h x L K A y Q S U Z y p v I f n b p 1 c H V g 7 e u a w m x i 7 d m 7 R 7 Y U K 8 X R o 4 f F N P z L 1 9 / Q u X M X Z C k 9 n A x 2 Y K u u 9 S A W i 1 F 0 Z r b g C I G p i Q p v C G Q 0 k k W s P M 0 t 5 C m W 0 G Y e i K O v M c Q R h 4 T 0 l y D K 8 5 j P Y v e j H D U 1 b f w y l Y 2 C I / t Q k J a 6 G G e y V v E Y m B L w i S 2 C W M J N U / N r b + + g h e z 7 m R t A Q 3 V 0 t N N 7 P 3 6 X j h w 5 L D v K f v X l X 2 g 2 G p W B 1 t n p a W r Q g 8 Z r A S o 7 P I / 1 j Q 3 U 0 t r G Z c Z m O r e G 6 E M J Q Q x R b K Y c Q r z b q U A m h L Z z x X 0 m F p C J Q 9 l W j D X U y b e O L q o v T h H n a i j s l o P M t b W i u G G D r d C n W u 2 U J A N T i Z f b l w 9 9 K h D u 4 M F X 6 N T b b 8 n + 5 J 9 + / D n F 1 7 k q t 3 Q 1 r 9 F M P p / y 3 I G s c N 3 D 8 S B a B y E L n B H S W M q x s k S U R t L X C I n U O Q g 0 F N K 4 Q v D 9 r 3 7 f w R 8 a T C h U T G d K 0 K 8 z l V U 9 M n w r Y i 3 G r l R a N o n K 9 T v L A c Q 6 c v g Q f f T T D + j O r X u r / p w d 9 m l F h g x R 1 n q Z T F r i L p d b + n O Z d E Y W K 1 p m H 0 i E u C G T 0 l B K O 9 k I x u l C K j H 3 M t T S g n G 0 8 v X F C e J Y D Q U 0 1 y e 5 V U M G q 8 w t J Z W a y V X d u P p 8 9 V r q 5 o 1 b d O L 1 4 2 v u s G M L a J h T a 4 c i o D H n H v b f p 5 G h I V l a E g y F C + k g k T K J 3 D I Q X O g 7 C X H 4 G p A G B N J p p r x V X B F J r m X 5 0 X t v y G 8 6 F Y 6 b y 1 c q L t 1 q q d a r x E G B a 6 o c 4 3 N u + u Y h 9 g z X C U t g g v t b 8 U S O v N 7 V u d z t c H O f R / 5 x r T c k W A m 4 B k W B 6 8 1 n M J i M w V 4 1 r p Q r h I o o S r x s C t 4 Z U m a h s j 6 Y N C h b 0 U Y l Z O J Q m X q K V D D 3 3 N h h 1 F Y / n C b O m 2 1 e I q 0 R 1 T q Z z L Y c F F s H C y k X f X 4 v I O / e X e r p O W v o w V C c v r 6 z d k 2 D a U f o f / 3 p j 5 / Q v / / f P 9 K j h 4 / 1 m f L A Q D B I C B g y I Q S Z 8 J I B p X 0 U Y f B O X y G J C L x / L o o y 8 Q t E Q 2 g I Z B e Q C S 5 y Q y p O e + / 9 1 8 v W E U f J m X t P H V 9 D H w + y C e P G X D M P B z 4 J 7 U 4 J F O Z W w r b 6 H B 3 s T K v W 0 I b + R 8 8 o F A x S V 6 d 6 c d 1 6 g M 0 1 W 1 q a Z V s y A J X e m J C Y f Z 7 O Z A q L B w 2 Z I I h D I 6 G v h K J B m p 1 M I A W W g 9 w a r a X o A t I s R w P 2 i z A h X g Y A 9 7 1 6 I Q B e D J C U e C 6 T p H / 6 7 S / k d 5 0 M R / e h D P w + 2 N n Q V G j N 1 M A e W j + L S C U 1 q 8 o x H H X T V / 0 B u j 7 I 2 k C n R W M x m p k c p + 3 b X m z n o 5 a W F r p 8 6 W p h 3 h 8 a L m g v V H 4 j g E U m h H k Z M M b 6 J 0 M m i G X u Z W l q c k L m + 0 W 5 / 1 Q 4 r 8 + Z U I S / 3 / S Z D N E g 9 f U v d 8 n / R q E i C L W 9 j a u N O C d M R n M c d j c L / 5 F C 3 G r I c L 0 e Y W I 9 m / J I 5 b 5 4 / h K N j 0 5 w / q z c / 1 k O m K L U 1 d 0 l V g A A Q s F L B y 2 F u X n Y b c g Q A q K 8 e Y p k m K R r 0 q G t l I Z C u e G e X D Q 6 y 2 R D 2 c k 1 i i j F Z L I I p A Q a C 2 W e p p / / 8 r T 8 h t P h e K e E k V A A W k p n u i k M r k i W s Y c L t x 7 u j X r p f 3 / 9 h P p e 2 U c H D u + X t x a u F 5 K f L F j u U W 5 w G O c w + A t t B A 2 G M S a T L i 5 7 k E i H B X c 3 a y 9 M 2 K 3 h / t W d Y b O A U B O G Q z V Y q 4 9 N m i a S N J z c i L a 3 Y 9 M X / q E K E N f Z + 8 7 v Q x n c e 8 z 2 O f p S H i 3 c i m L f b Y z M w y W L g t 2 K w O t j T u 9 L S S X / / s x F a t v / P h 3 r X l l T 4 X 1 T t 2 7 e l s + B J F 7 u n 3 b v 6 J b d a 5 u a r F k T J l 8 R K u 2 C v f Q m q K 6 + n u Z i c 1 w W b v m s u s a u m d Q a K n z m L / c 9 i m w F o r C g c e Q 4 X q i G / h K O M X N d X q q W 4 r 5 T B m 8 p T N J v f / c r 0 Z S V A D b 5 S i j m Y I H H 1 J h 9 R l M p k 0 A V 4 F Y Y l y o H U 9 e w e 9 B c b J 7 m k 2 4 6 8 3 j 5 8 a v B o S G Z g / f W q Z P 0 s 7 / 5 C f 3 i l z + n n / 7 s Q 9 F O m P M H 8 t h F t I 8 m x + z M t C z J A M I 1 Y f L 7 1 c w F V R 7 F Z E o k E 9 Q / z M T Q Z Q Q R L a W / S z R U U V k q c p n 0 m n B Q G s v S u u B U q Y g + l M G e H r h k O a O 5 N Z X C 0 Q W B w l F O i h f r P 1 Q q j L d v f j 5 O T Z F 6 C r N 5 H E + 5 u F K q 9 F L A B J u Z m i l a 3 g H g a 3 x e b y G t Q C Z N K M R B E i w u F E 0 k J M E 5 L g O O Y 4 a E i u f F k Y F V v Z m c l w Z m A y r d k K h Q b h z q O D x 7 O G 9 / Q X W O N d X f / e Z n c i + V g o r p Q x m J 1 G N Q U L l W C 4 U i h Y j C V Y W + 1 c D 1 V w C H Q m O k k f Z E Z u m D v h Q t t W 8 m N F N r m X 3 Q T c 5 h d W 6 B T M j X A h F Y 4 y Q S O q 6 8 d K o P p L Q P t h 6 L z k Z l X w u Y a H O Z E J 1 7 j L 0 j U E 6 4 T o X G E S E a j 8 W U p W g m I R M f c 7 y n t 2 t R + T t d X G f 7 n 1 V c D b x 1 b 5 4 L z E M u 7 j 9 J H 4 p b V N W X c n M l 4 n Q O l Z m w N Y A 3 y J / e p z Z F G R s f F 2 b g x Q E D A 0 P 0 6 O E j 2 r a t n Z p a m m l 6 c l q 0 y M j o G P 3 s Z x 8 V x p c M Q K A b 1 2 / S b D Q m l X 7 H z m 5 5 e Y E y 3 z K E P e f T 8 r J o e P b y Q q C C p h J T L 0 f D U 0 m 6 O x Y S g h i i 2 c m k i A R t B E 1 k k a j Q d 9 L j T n n + n d / 9 y 6 / 1 n V U O X O f 6 n 1 c c o Z L J H N 1 / z K Q q c V C 4 m V g S g l A s b p A K L Y f 6 U 7 V o q 8 3 R M f 3 y a 8 z s v n X r j k x a b W U S t b a 2 i D f u 7 J n z 8 k 4 p O B z u 3 L l H b e 1 t 1 N w U K d L o R i t B M p k s f f n F 1 3 T 6 / X f F Y Y E 8 l L 4 P E 0 m F R p T J F 0 s Q X X 7 m 5 m s t E 7 A 8 m R A 3 Z p 0 i F l z v I B a c E G p A N 0 m / + o 8 f U l O T 6 q d V E i q y G Q 8 E 3 G z r c 8 F J w S j v k H 0 S p S o 8 L l A u e N Q X U 0 m q F b t a r Y W B G D P a t a u H h g Y G R U v B 9 M L G K s e O H 6 X 2 d n X c 1 7 e P n j 1 9 R o 8 f P 5 H + l E U O S 0 A a T B O 6 e u V 6 o Q 9 l X O J m B o R o G J Z 7 I 2 6 6 8 B h k Q r r O + z J k k h B l Z E J O s 7 S V I h V M v d q a U E W S C a h Y u 2 j / H u y R o A p H z A Z u 7 Z Q J w a E U n i k 4 N V 5 l 9 R C q D 7 U B 6 9 n g U E i x R s K L r u 3 A W z 6 g u Z E X I M q x Y 0 d k e t E A E + + r L 7 8 R z a a I o A i D 6 9 7 + 0 S n J U 7 U d M v I S p O J Q X 4 P + 0 o 1 B F w 1 M q 9 k R o n 3 s e S 9 x K x T y c F y 0 E 4 5 R b h y H h h K T D 4 R i Y v 3 6 H / 9 W 3 3 X l o e K c E n b Z 2 V U j B a A K S L V 0 4 n a V u C l A l V 7 N X k D j 5 Z u d n a U r V 6 5 x C 1 9 L P T 0 7 V a I G C I J K b w / r G + r l h d i v v 3 G C t d V T + v a b 7 1 l j Y S Y E 5 x 1 f g z E m G S M S U l h a B 8 d 4 R 9 O D m Q Y a j / J 3 I 1 2 E r 5 F r t e i 4 k E f K g k N t 5 p k y M 4 2 h l C P H T 3 9 4 q m x Z V 4 r o T k Z l S m N j g L w u F K I u p E L h 6 A K U c H E B G 3 K h U l U T M v x 8 X V 2 d M o 5 k Y A i k p I R U O h 0 v b N u 9 u 1 f y C p B r W Q N d u X x V 3 v i B t 8 D D N E y n 0 M / h P O U 8 R P 5 P z f H 3 o D 9 l y + M C + Z D / 5 t j E U T Y c g q S q v H T / K a s m w j Y 0 1 F D P L r z x v n x 5 V 4 J I 4 1 b J c u R Q K 9 c A T S Y p J N X S S Y F J w a l C N W I V v i G V q m B C L i F Y Z Z G s M W z d L 1 b E y v I J / T z q G V V c i S J Q U X 6 g 8 r N 8 + 8 1 3 9 M b J 1 / h b 4 N H L 0 e j o q G y m i U o P y E w F / i / f w e f v D L n 4 c y o / l Y k N M S R C i N 9 R x C k i k y 6 b g o m H 8 u I 4 F y K b e r 9 Y V L 6 V J h X b h 7 L j 2 O E 2 b m 0 V m a Q A t R l Y I J U U u A l Z U N E K o s n E E D p V F p 9 o e 4 P S K s D c H P Y z 1 M + i S a Q I s 1 S o Z G Y G 4 0 Z u u n X 7 D p 0 / f 4 n O n D l P U T b 3 x k b G 6 N X j x 4 R M M A F j 0 Z i Q D U Q c n u X v k L y E x r f y V R F L k 0 r y X 5 O J 4 w U y g U Q Q L i e V l q b / + v v / J P d d 6 X C d f z h Q Y V W o P O b n U 3 T r 7 i S 5 x H 2 O M S k 1 4 i 9 r p + B C L 4 R q j A o u d T V e p V a q 8 h 9 J L x w 7 F i C K C o H 3 9 y V l A B e k e P r 0 K R 0 + f L h w z p C q n I B U K q 6 0 m C I Z 9 4 3 Y p L t x 7 Q Y d P H R A 8 k o 8 p T Y C Y g b E 2 a d B I R a O l d m o z G h o K g m F T I p s B V J J m m r 0 r D E n r H N K 0 X / 4 9 U + p t X X x Z p m V i K r Q U E B N j Z 9 q w 5 5 C o Z l O b q F w C 6 F u Q Y 3 z A o W u K 4 K J m 2 N 7 B X Q C 1 L 1 I R O I + d 4 4 b h j x N T U 3 R / f v 9 d O j Q Q U 5 X F d 1 U e L u Y N O s c n h V E U M d 4 3 e i 1 K 9 f o 8 J F D 0 q j I N V o j g S x 4 q f T 3 j w O s V V Q e 2 v P V 5 L M h D r 4 b 8 V I N Z S c T X k C 9 r b O t a s g E u C 4 8 H H R G b d k g n L v w j L J 5 p Z H c 8 k Y J P d j L 2 q q g q a C h t K Y y M 9 W V Z r I 0 l N J S 0 F z 4 X x w q F C I F S I r 1 Z 8 N g E V o T C h q I / 7 / f l + B f y t P N G 7 d l + Y a H n 0 n O a s I t J 6 K h 8 E 8 0 V U 4 2 x 8 S e f n u 5 3 y T a S j Q T i K a 0 0 5 N J F z 1 l k T R z D o Q C g T l U f S u Q C I 2 R J h Z C J p M Q C 6 E 0 c B a Z A g E f / f 6 f / 0 H u u V p Q N R r K 4 O T r O 8 i V R y F y 4 e m O r 7 L Z u Y D h o d K t p b 2 g L e 2 l Q t O y m h b c C p V I J U S I i i W C S q l l 0 b l y Y r s e x / K d i 6 X w e 3 y N 9 d v W P Q 1 N E z 9 b h s Z G R 5 l Y S q M o 8 8 q I 0 k a Q 2 X i e x q J 5 y m i N o z S I k h H u K 6 m d Z H M y X U l W 6 H J e i U e P z 1 8 f c N G z S d J 5 w 5 9 F i H z D v S D P 8 F 1 8 j H t R m k j l n w q R x 7 o M b G T y e T 3 0 u / / 2 G 1 1 q 1 Q P X h U f V p a E M v j v z i N t f o 5 3 Q p 1 J a S m k s o 6 m 4 G h Y 0 l V 0 7 L d Z U K u Q Y Q q S r A 0 k D d A o i a 4 P O f a a W i t g h S f o M k 0 8 F 5 r q 8 9 J 9 g 7 g G N j Q 3 6 E j t Z I f g M E 5 A j V 5 5 7 6 W h n S q 5 R f S i Q N U / n z l 6 g 1 1 4 / I Y T E i w Z u 3 7 5 L + / b t k T d n X H 7 m o f m k 0 l I W s Y 2 J r O K K W L Y Q h J P G y Z B L N W x K U u T l T t 8 / / 9 t / x s 1 W H a q W U K g o 3 3 7 3 g J / Q k A l z / g y h S h w U B V K B O B a Z + I + K g y U m D U d C G n O M q F y h Y N I Y V s z A p F h Z X o h p M h j g / g 2 s u C I I Q p 8 7 T 2 / v W q D r 1 2 7 S k a O H C u l 2 E l l x k 6 7 S 5 E 3 r Q q g 8 R W N R r v g 5 G b s y p h 6 O z 5 y 9 R M 2 9 J 2 h k F r P 7 Q S C c A 2 m g J S 1 S F V z m Z c h k t B N C 9 J 2 w 0 Q q y 5 1 / / + 2 + t v K s y s M m H B 6 s + A T H e e n M P F 7 R x U K j B Q y N S 4 N p E k Y I X M Z U B o V V B p L J o s Z t c x W k 6 n a / H s d 1 k s 8 R 2 n R Z c J 9 e a D T 1 F + P O L t I E 6 b 3 4 / m Q Y 5 1 F I M T D V C W s H E s / 2 G i q v n M e f N M 0 F 7 X L t 6 U 3 Y x U u f U d Q u J B W p o 3 0 X D M 8 T H n B / y P S p f I F Y e c W j y 0 G b e i W n H I c w 7 E 2 L C K 6 Y 8 / f 5 f / 0 n K p l y Z V Y O 4 L j 4 a k r a t m v H l 1 3 f 4 W b V 2 K j L / o I 1 0 a L Q U t 5 w q n T O I p U h j I c M k 4 B A Z K K E 5 V q E d 6 h p 9 s B S g Q f D H D m g Q H Z W z c i A X 4 k j O R 8 I 5 O r o 9 z X 2 f Y a q v r 6 N Q S L 2 j t q C N 8 I + 1 C j 6 h z D u 7 g G x 5 m p q J k d / n p m A g o L W W I u H d E T d N x L h P B o 2 m 0 + w k F 1 K D X E J W E F G R T g Z p Q V 5 t 5 o F s I B R c 4 x 4 2 8 9 B n C g S d u y / 5 R m B L E A r 4 8 u v b X L V A H E U s E 4 r 3 j 0 l j m X 2 K Q O Y Y J B F C 4 R 8 I I 8 f 4 R n 0 s o T r W / w t x C / h 0 M a x M t 2 W / j n L V 1 h E V y l 8 T l z B P x 7 v T 8 k b A 8 Y k J C v j 9 s u N Q M W m W E p B C x e P J L H 1 5 5 j 6 5 g w 1 U 0 9 h O H t Y g C d F 8 f B 4 E K R A K W h L E V A Q C o a D J J E S a a C 4 m E Y 5 L y Z R N M W l 9 9 C / / 9 l / k / q s d r o u P t w a h g M + / u M F V c T G h 5 N i Q y h A L x N H k U q K s Y z k n E c R B E 5 z D t 8 s f n W a A i 8 y Z p W E n j A E q d Q G o 4 D p U y N O 7 e 7 C J S Z r 6 + x / K c o w C Y f D P a C a T Z t N Q i i T W 8 R C b d f 2 j R K l E g n y s q a S f B d L g 2 g K B D K l U q M h k 0 0 w S g k w w 9 W A C a t O a Q 2 i / a n V A l A M T a r i 4 J K s c 5 8 7 e o + g c d 4 6 F V B i n U h 4 / R T K L U M b s K 5 B L C / + R N K C Q p g 5 A r Q J 7 7 H F b Z A n o I i g E 9 m N 9 B A J w g H G n t 3 p T 5 H X n a W 5 + T l z c j Q 3 w 8 I E g u E w R p Z w I O U w c o R A k R 9 8 / U t s n F 0 w 6 u d Y Q S B M K f T z 0 v 4 R k W i s J u U A g h C C R I R N m 9 2 e o v a O N / v 4 f K n c p x n q w 5 Q g F X L 3 6 k E b H o p p Q i k h 2 U k k I g i w i l Q r 5 j z 4 G U R D i W 6 1 Q / q o D D Y 7 b D 8 u B K 7 G B I Z A B K j h S E f Q 2 Z 6 g 7 k p E N W T B 3 D 7 M M k G 6 I s p S U I x N W 2 V 4 f 8 G i t p c 8 L e X B c r J 0 Q t / p N L E I i Q y b l j F D O C T X R t W / / X n r / J + / I / W 8 l u C 5 t Q U I B M z N z d I a 1 F b P G c l S A Q A h B H C H T Y k 3 F f / S x E j k W w s h f C V W g Q g V z T g 4 W A 4 T Q 0 U J M 0 k x c x a C V o J 1 Q 8 b G h J T b 5 x 2 t A D V H k H 8 w 5 E 5 p 0 L U I K D g e m 3 T Q 4 7 Z J B X j l X I J E V F h H J k A v k 0 W S y m 3 l C K C E T B m y 9 9 H e / / j m 1 t b e o e 9 9 i 2 L K E A l B J P v 3 0 M l c S z g j R T k p L G U 1 V I J U Q D A Q y 5 G J m F O L 4 J p O m i Y O / 8 l 8 d q U D H G V b M T i Q D Y Z K O m T g I o c J 3 d i t C P X 3 y j I K h A G u o 1 g J h y g k I d G f Y Q 9 P z / G l J 0 y T i U E i C u I T 6 m A W k A m k k D e Q x x D I k 0 o R S J F J m H j Q a 9 u i D J 8 + + N d n W A t H / B 6 Q 3 z 7 p R S S g B A A A A A E l F T k S u Q m C C < / I m a g e > < / T o u r > < / T o u r s > < C o l o r s /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1 Y z W 7 b R h B + F Y K A b z a 5 / 8 s 1 J B m W 2 h Q K r N a Q i 6 D X j b i W F 1 1 x H f 7 E b t / J h y D H H n r Q A / U V O p Q s 2 p b j d K P I Q C 8 S u J w d f p x v 5 p t Z / v P X 3 7 2 T 2 4 W L P p q y s r 7 o x z h B c W S K m c 9 t M e / H T X 1 5 l M U n g 9 4 Q L s 9 0 f e a L k Z 5 d m Q g 2 F d X x b Z X 3 4 6 u 6 v j 5 O 0 5 u b m + S G J r 6 c p w Q h n P 4 2 O b s A y 4 W O O 2 P 7 3 8 Z H t q h q X c x M P O i N q / X O b t f C z k p f + c s 6 y X W t k 4 + 2 a r S z f + o a o C d z 4 2 m e t v h h Z / R 7 P z 7 5 0 J j y j / 6 5 K Y 0 t N a y + 0 6 4 x 0 d W s H 1 9 q V 7 V P + M n 4 q a m 8 a 1 o P 1 d Z 1 5 O p + z J I M c c S V Q i o j i I s 4 c h C l I 8 k T o a h E R C g p O V U Q M z A + 9 9 e N 0 7 X J z 5 1 e v c E b X y 5 0 D Q u n e V 6 a q h r c g z m M R t 7 5 x X u r e + k z m 9 6 9 8 R t r X A 6 g q r q E 4 E e 3 l T 0 u r O v H d d m Y O E o 3 N z Y + e + n a c L P + 8 o b p O N z 2 A e f G e 7 o F L 3 0 S x E H v 6 T X g T 1 d x h / / x U 2 K G u i x 1 8 a G x z u 3 K D k Y J 0 C I y R A m S V M k N O 8 A a R V g R L r j C W S g 5 j w H t l a H H j s N D f / p r u O 0 r 0 j S 1 / o C g 3 M D P W 1 1 A K f k d S + m I k E R h g g X K J G W Y 4 n u 2 G E 2 w 5 A g j k W H M C Q 2 l a 7 q 8 8 1 F u o n t U h 9 G w 1 J V 1 e 6 i o L c / h N E z f h t t u 0 O 6 9 r k a 6 r P X c F L s W F Z W J Q E I i l C k J b E H 5 r C S v L T U J O o g I l i C E B I o t T P M 6 P I f R 1 M z t 8 n P R s j Z p y p n V h 9 G P 1 b V e f t q H D n b P 2 e Z g s H 7 W s + V n a L Y t X p b Q D n U o e 0 9 E c t V Z Q L s Y 4 Y g p m W G I K 6 T 9 p r N w m l G R E b g J z e W b o 9 w G d 1 z k V l d 7 1 b A u u g / + w 8 M 1 P A u 3 f U U p u 9 B F r U H H J m 2 F B K h Y 2 2 R f 6 l 4 X u p X F c 9 2 4 E D 3 8 m q e h n / v 6 Y E Q P T v F 3 Y h r B N B T g 4 k t z D k 0 Y Z Q g G N 0 Y Y V q z L R p F w I h j H G K O M q u B W 2 i L Z c / o 5 G 5 5 D 7 0 b h t q + Y b 8 N m p k u 9 0 M U 8 J N u + R I t M M K i t U l J g J U g G c + Z a J K B l E k U k Y Q L B G M p D R e I R o L 2 y 8 8 h v e O A v / h / z z c Q X t S l X 9 f f D r j R l i e Q M T g l S Y S 6 Y Y h u a e J J J m E 4 z L A R H 4 a e E N a T l H b T H h + z 8 7 n N C 5 z W c o t E v 3 2 D b n W h C e 2 L w S W F i c u P c m q J i R 4 E T C W E 8 U w g D T 5 Q y K J m u 3 U r G 4 R g H c w 3 L g L m w o W Y N a X l X 7 J e i 1 Y u C 1 / C w n / 4 c b v u Q T H u h K B 2 3 p 7 u t L w O D f w G G J Q E w V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7 1 e 0 2 - e 6 a 8 - 4 f 6 4 - b c d d - f a c b 4 2 4 1 3 f c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 - 7 4 . 9 9 9 9 9 9 9 9 9 9 9 9 9 8 6 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Q G S U R B V H h e 7 X 3 3 d 1 z H l e b t H B A b m S B A A k y g m E V K o k T J k q l g e z y 2 d 2 f W n p l d 7 7 H P z s w 5 c / Y v 2 z 3 7 y 5 7 d H Q d l y Q r M O R P M R M 7 o B h q d e + 9 3 q 6 r f 6 0 Y j E h R e N / y R F 1 W v 3 u v u 9 6 r q q 3 v r V n i u P 3 x 3 M U 9 / B Y X D d f T G / u 3 k c + c p l 8 t R P p + n d D p N H o 9 H 4 k A m k y G 3 2 0 3 Z b J a 8 X q + k K e Q p m U y S 3 x / Q x w p z s R j V 1 t X p I 6 J 0 K k U + v 1 / i C w t x C o X C E j f A 9 x d / r w L u A + m f 3 g 3 q l J c B F 7 l c O l o E K 9 3 F E b t 4 P F 5 + Z g 9 l Y 7 c p m 1 5 Q F 2 1 x / J V Q j I 6 e E / R q R 0 I q N M g C A m V A J q 7 E h k w m L E a e 0 1 V s f m 6 O a m p r 1 Q E j F o 1 S X X 2 9 P l o M k B b k B O x E w + 9 m 9 b l s N k P T q R r K x G f o 3 k w r 5 X 6 Q k i p P L B C o N F S k 8 g j Z a 2 p c F B 2 6 J O e 2 M r h E k U F b V 3 p 6 j 9 O R 1 n l K c a U 2 Z J p j M r i 1 Z j I C s h l S Q R v N z 8 8 z K d Q 5 w F 1 S C 0 G m O F 9 j k D N E 5 e 8 B D J m g x Q y Z 4 v N z 5 P X 5 K B A I k I 9 D v 8 9 P d 4 e I R p N N P x C Z A P P M + l B D p S 0 W 5 B k 0 a C y W p W D L C b 5 y c R 5 v J X H 9 4 f t L P 1 h R O Q m + U B M d 2 7 2 d I s G U V H L I Z D R L T b U u I Y v d V D P I 5 b L c K i s i l A I V C 6 2 1 H S A R f 4 A S i Q S b l M X m H Z D l 3 0 w m E x Q K 1 0 h r b 4 C K a r T f k w k 3 P Z g s N i V / W K y s s S B o I I y 2 c q W e U H p h S s 5 v N b g t b m 0 d q W s / R u 8 d 7 K B 6 b 1 x M L F R g V I j m B q 9 o p n J k m p q Y 4 I p T n k x A K Z k A a J + J 8 X G p c P Z W 3 Q A m Z Y p / 3 0 4 m Q F V S t 9 z T r j a + b u m f / Q F Q f M 8 G J s 0 8 E 0 x Y N E r Q V l n v D q p t O 1 Y 2 7 6 t e / r j F N F S o 9 T i 9 3 j l P + W x C W l N U B G g X V F 5 U D B A M Z p e B q T i p Z I o r u S I B Y E w 2 o L T / B K B i w W w r B b Q W z u H z G Y 6 j E D L c V 4 J D w 8 u k B K E N Y O Z 9 / 8 h P 8 R S u c g Z K y Q + o N K X J 8 F w Q N D D B o I c S E 5 f V R V s E T K j L W 4 J Q b r e H f J E j 9 O a O O N t a S a k E Q i B u V V H 4 i B t i I Q 3 m W C A Y F H M t y C E Q Z + K E S 4 g D l J p 7 9 m N 8 V z n P H T A z M 0 O N j Y 3 6 S C G b z V E q 6 6 J v H r 5 M j 9 6 L Y r E Z a I i m t K t l A g Y C X k r P X K c 8 m 8 t b A a 4 / n q l + Q r l c b N s 3 H K E j H X F q C G Z E K x k z x R A J l c C Q w G g l h K a i L I U U 3 O U B q 4 9 j J y A A Y h q t B t i 9 e 0 B i g a 8 P q e s X 0 k y k B 8 p B U Q k o z R t z j B B i S O X z e S k b Z V L l q 5 9 U m 2 q d / x B w e / x C J k 8 + X U Q m Q x o U P D S I n U Q G s 6 x B S g F z D V r H A O Z h n r 8 T 6 Y m F B Y k b i P Y r 0 U 7 4 f T t A p n g 8 T p e e + S q K T I A 9 r w C T r 0 b w r G i s U i k 2 c e u O k M t d W c + 3 H l S 9 U 8 J d e 5 C S y T S d 3 L l Q I B M q P 0 I D p H u 9 1 g C u Q W M k o m M W 0 C + y m 3 D 4 r I t b Y q Q H Q 6 G i f h P c 7 3 b g + 8 u Z f 2 e e R 2 h y v j L b N j x T S b b p t G J S 1 f q 5 D 1 p z o G w Z V Z N w K Z Z L r n x x e 4 P k a X h V W k e v C 5 1 / k E k R K s l m m R 3 l K g X G m l Y D O D E M Q C B U I B A W C N f W U H R 2 V j Q X x q R g H m b S G f l 9 x H F d b I E r X L H S q k A o 8 t h h E U q F k z E 9 B l c L T Q U T t 3 y 5 V b q 4 / n T m S k l V q g 5 4 G 4 + J Z k I F f 3 f 3 A n n d q t b C l W 3 3 y K F i F w Z W 4 / P k c X u k T 1 T a P 1 g K p Q 4 J A A O 0 l 0 c i t C D e O f U 9 + L r T + 5 J 0 8 a m P G s M 5 6 m u 3 + h O f 3 N n M c a a N R W m + m W P 0 p x B H X r l d 3 D e N 3 5 b 0 a o P r T 2 e r j 1 A + J l M i g W l E a n Y D S P V B X 5 I m x k e p r q 6 u 4 D S A h h g f n 6 A F 1 i C z s 1 H q 6 9 t L N T U 1 c m 4 1 i M 6 l a C E X E s 6 E / T m q C + T F s X B 7 2 L u i C b e z K c u k U n 2 x M 4 / 8 F E s W V 8 R K x o q k k j B P 7 s Q d S a 8 m V B 2 h A k 3 H m C B q T h 6 I l G e T I 5 1 J 0 q n u a Q r W N F A i H q X J y S m K R B o p k 0 p R S 2 s L f 0 q 5 0 K 9 c u U b H j x + j i Y k p G h 0 d o T 1 7 d s s 0 o F L E E i 4 6 8 / j F O t j 7 2 j L U 0 6 y 0 V D L j o q / 7 q 6 v D X p 5 U 8 P w p 7 x 8 O X W y C e 1 L 3 1 A V V g q p y S g S b D r J m y l p k g h 3 P / 1 r r P T S T a e J K G 6 C G + n r q 7 d l J j Q 0 N m i z 4 p A J c 3 D d v 3 q a m p g j 1 9 v b Q D P d / 7 M i w 1 f g V V / w X J R M w E r U 0 W M B b f V Y 3 8 t 4 O d W z 6 V S g b N X C d 9 f U u K s d K l q p x S k S 6 2 c x L e o r J p A X m 1 c M J r 1 R c V b D K O 2 e f D Y 4 W d M + e X j p 0 6 I C 0 o j A L b 1 y 7 W b g + x c r k i 3 s B S r E 2 2 Q h E E 2 6 a t 5 l 5 X s 2 v J u 5 f A S G f + t 1 K h s k 7 A 1 M e E C k j T s v m v Z Q P 7 O N Y c X l W q r D u L Z t e U R K o a 6 b p a e V F w k w D e 8 E B 8 R R r L 6 6 g p r I C M 1 P F k z c x f h R p a t Z H 6 n x j Q y 0 l k / x h x n c P N 9 5 x c O 6 J X y o V A O 0 H T M U V s x I b R N z N h i k D A 3 v Z 5 P N s a n M B J t J Z y n u 4 c S s p 1 0 q U 5 X v O F Y K M u 0 v I p D S T I p Q d 0 / M u q v U m x M y C V o B p 1 9 S C v p O F q c l J H Q O Z J i n S 3 E y t r a 1 0 i 0 3 A R 4 + e 0 N x c T J / d O I B E c E j c G i 4 e m 4 I d X v I I F Y 3 S 8 g A U o d C K q J q 4 k F 0 8 5 l e J q P g + V L D 5 K K V S T C b W T M b U A 0 y 4 v S F L R 7 t Y c 7 n 8 Y r P P M a E M O b B q F o v 7 k o k F q r f N q c M M C Z i A O 3 t 7 6 c D B P p r 2 9 F I g t H g G + k r w L x 7 D X Q T c z + B M s d u 9 t P p t 7 m z z j Y G d V P Y y k j j n N T R V P N e 9 q H w r T S q 6 D 1 X T v I t J o U b i c 9 L a K d g L b 3 D G L W Z U J x M L i C X d T J 4 I D T 5 / z v 2 k k I x B B T i M z k w X B m Q 7 t m 9 n c m Z l j I q 8 N T Q Z X 5 8 T g n m + L t h u X 1 D 5 A 7 8 K 5 U g F Y K k K B A 1 e i l q R U r F S 0 X 2 o e K r O Z u p Z t n k B H M X R 1 e c + e j 6 t t M C j C Q 9 l s i 5 q b W s T L Q S o z 7 h k 2 t D M 9 B S H f o p F Y z L A e 2 9 k F W p m D Y B J 0 F 7 P W n N 7 m n 6 0 O 0 U H t m W o J p B X p s J W g L 1 4 7 G U m f n Q 3 9 x 1 9 h f K t R K l Y Y y L Q d I Q 1 y u L J r n Z w q o T v 7 U 0 W m U 1 3 R z 2 y s M 8 A J l 8 z 9 5 c w i 6 I x 0 k T z b B I 2 a B N w U j s J N g L 7 2 z N 0 i k k 0 M e f h e / D S + J y b u h q z 9 P a u F H 2 4 P 0 m v 7 U h T c 0 2 V q K M l Y M r E D p S d 0 V L 5 v J v i m X Z 9 p v L g + v j 8 t c V P 6 H D 4 a 1 o o k e s Q E 2 0 p 7 W S P o / X H T I l P 7 1 q e u p + 8 k p R r R o e H q a O z U / p T b i 5 Q r I E a G x m h x i Z 0 k l 3 0 1 c O 1 9 5 0 A N F j r y d h X u 9 P U w q S C o 2 J o t r h v V U 0 w 1 g G g 4 q r 8 s p k 0 5 b M Z z o N Z t i Q q b y c l 1 y f n r 1 c c o V x 1 h 2 W e X u m Y k 4 E 9 b r C 3 N U v 9 4 1 Y F 3 V U z R C H X v H j 8 W t j 8 g y M C 2 3 o 1 N j X J e T X H L 1 B E w u X g Y 0 V 2 i M 0 4 k A H 1 A 7 s e n R 1 q 5 X v R F 6 w B b / S k q D G k P o h + x V f 9 A a 5 c c k h + f g S M i V U D i k j F g i f O M Z l y W W 4 o W Z r D l u e 1 U l B x J l + g c T d r J k U k + 6 5 D K 8 F O J s B f 2 0 a d X d 3 i l M C Y U 3 N L q 3 j 6 M C s c S 9 r H x 0 a F G K u B P z 9 P r 7 Y N U 2 s t z L U 8 j Q w N 0 u N Y 8 7 r I B J x / 4 q d h 1 k 7 4 P B w S p 3 p T 9 B Y L N K 0 h E 5 4 b j p O q g c 5 s I R l b C q B Y f W j 1 8 y q d A t c n F y p L Q + X D h 2 R J B r S T 0 U x 2 U q 2 W Y P t a E t T g n p L Z E l g k C I 2 E d U 1 m s e H Q w H N K p 5 I 0 6 D q 0 4 p 4 O P U 0 Z 6 m 1 K y O f g 2 B i e 9 d L N k r G l j Q L u 5 B i b h S F X n O 7 c u U s n T h z j P p m b r g 3 6 + P f V N Z U E u 5 Y C M D Y F L Q X T z 0 s p a g g v X u T p Z F S U h g o 0 H a Y M 2 z 5 L 9 5 t 0 Z A V g W s / O F p e Y d y k m D b Q S H B J Y z 4 S 4 j E P x d U 3 N r e I w W A 4 1 / j z t a 8 + q h Y V 8 A 6 g g D a G X 5 1 j A I 1 5 5 7 m M T k P s b a W 4 E O K W t L k c / 3 p u k 1 3 c u f 6 9 O R P k y Q + 6 7 W B u 7 a U f d 8 o 2 Z 0 8 C E U j f v d H G 5 f Y R 1 g Y Z M 5 b E 6 R u E q N I x Y H I i Z z + G a G p k 5 4 W K b C m u l x k d H K M R p E F x X b o D W 5 0 p R O 1 f k t 3 d b l T i + s E D f X e q X C r 9 e Y C D 6 D S Y G T L x w y X y + v W 0 Z 8 Q r C z X 5 / l G + M b + 7 R p J f u j 3 n p O m s o m I m 4 J w B e z f 3 t a d r T u s 7 B s B 8 M p W W G / S j g 8 V P P N z x X I 8 s 9 k F 4 J 4 v r 0 w o 3 V 1 c J N R q D 5 E M V i a k P K 1 T o i l o P P l a W D j Q P U 1 t E h q 3 N B r r l Y V J Z 7 e L w e a m 5 t U 1 q L 0 9 D X w t e f v Z + k A z t C V B / M U S w 6 Q + l k i r A W e G Z m m k a G x 7 k f F q F s w y E a i a 2 f U K s G 3 1 A u x / 0 q z 9 J O E x R x R R Q u w z L 9 + L m 4 4 5 j N s l n P Z Z 3 N p u i 1 b T M 0 u I H D F y 8 T F T O w u 7 B g p v 1 v T B V J 5 z 1 0 O 7 a D J u f Y T G P t B 8 3 U v q 1 T Z k n E m E j 4 n f q G B i H T 5 N i Y 2 P Q n 9 / p o b u I p T Y y N 8 v V 1 N D k 1 T W O j Y 7 R t 2 z b q 6 u 6 k H T t 3 U C z 5 c v p O i 8 A V c D k y A Z V C p m J w Y e M / P 5 8 o K f 7 n 8 V b O Y G 9 F 0 N 7 f 0 L d C 3 2 l 9 V Q d L M S 4 9 D 9 J f H o Z k O Y V B 9 8 6 e o m X t z W 1 t s g E l + l b b u 7 u p t b 1 d z r e z d p u Z j c q 6 q m k m F 8 J 5 B 2 1 K W Q o n L w m x l y F M P q m d C J l V 5 + 5 M U 4 v P G o h 3 M i q C U K m M b 0 O 1 U y k w 1 n P 2 s U / 2 d j j 3 x E e T E x P 6 j M J 4 z E 2 X n w d o N m X t T 3 7 9 + k 2 6 d P k q B Y M B S q f U L r F / v p q k h f k Z W S a y n f s 6 W O K O g d r D n c 6 o D F i e 7 1 y 6 K 6 C M R T N p D Y U / u V A n 1 Q Q r Y 0 W z 6 9 O L N 5 3 b b D H c / g Z K 0 j b p O 1 m u c p x R t / 2 y S A b A e 4 b p Q f a f O N 6 d I n 9 u l u b n 4 2 z q d e h U Y v N v i q 5 e u k Y n 3 3 q D a m u L x 0 + w + S U W L T 4 e S d C N A a L 6 S J s + s / n A Q P S E A 7 c w E 9 e 5 d p 9 n W O p 9 S W q P p C j u 8 H V i 8 h Y W J w s F u s p o p 5 d H I j v G W D O V 8 v X y c z 8 9 e j Z B D Q 3 W a l 9 M g b p w 9 i L 9 + P 1 3 F 5 E J R M O a q j t 3 7 l O d d 4 G C 4 T p 9 x h k A m S S f n Q R k O t + U 8 f Q B M 2 y S R 3 z Y 4 b e 4 f j h N H G / y p d O W M 8 K I Q W l l / 6 H w O L 6 N U i 5 l / m G Q + b N P v 6 T t X Z 1 0 7 e o N 6 u 9 / w B o p S Y 8 e P 6 G v v / q G b l 6 7 R Q c P H a C j R w 9 z 3 6 u D / I G Q f M 5 J 4 H r g L K B y y l 2 p O 1 M e Q B f F 2 W R 1 O l y f X X K u y R d s f o V m Z 9 V r U u y k M r D H N w u x m T G q C 7 r o 9 J F 6 c u U z 9 N m X 5 + i 1 V / t o Y m K S 9 u 7 d o 3 f 4 U R X h 8 a S H + s d + I C / g O o A 9 N 7 A D k x O A L Q m M y Z f L s d n H D V f A n a S + j i R N Y 4 m H Q 8 G E u u V Y Q u X D B 7 i 1 t 9 4 s W E Q o D v h I x R 2 E X C p G H f n 7 d O D A P v L r D T Q N s F W Y U y q s 0 y G E y o F Q G H t M U Q 5 9 K T a t d w W f U L 6 p W 1 / l P D j W 5 H N 5 / E w k i 0 R F Z G I 4 k U y A 2 1 9 H M + H j h d 1 o D X C 3 G 0 2 m U z v n q N G j N p u p N p o i v 4 x P U r 1 u l Y X / t 7 Q 2 k 4 e c u 2 b M s U 4 J f 8 O e g m a q N O D 9 T t 8 / 9 N M n N 1 L 0 + W 0 0 B F S 0 Z d i L A N 8 C 0 + y 1 j l H 6 P 5 9 c o K d j a p / 2 Y 1 1 s E l X V / n 7 W s 6 g q g C d H 5 X D T y K O 7 Z e u M I + T z y 8 4 0 + X K h y j P 3 S p G d u E 7 J 6 U f U W F d D 7 Z 3 b 6 c Z o P T W 2 d u m z q w e W b R x l w m B g t j a Q l 2 2 j L 1 + + S g 0 9 b 1 N H x E + d j c X L O A a m 3 X R 7 x L n 9 j N U A S 1 N g 9 s F l r q Y g w e R L k S e X p J 6 a Y c p H 1 p 6 P P w S Y U N y E O h B p / 3 7 C m 9 n h j I A A h l C V o r W w b 0 R 9 I I 2 O F S 3 E F 2 g q G a Z H s w 3 6 7 O r x 3 t 5 U Q f v g 2 S 9 d u k L 7 9 + + j x 7 M R I V O 5 Z f N P p z z k 9 + S Z h K w d U y Q E Q 7 a B l L t a s j I f 8 f q Q T z Q n t o X G B F s n Q Z V 7 V p w S F q E Q T 1 J 4 9 g J t P / y m v t J Z c G Q f y h v u k A y 1 a 6 V K I Z E d Q 1 E P 5 7 B H d l V q a m 6 i 3 n Y f u e J D l E o W v 0 4 H W G 6 r M B 8 T w w A T e c d H x + W l B s N R 1 k R L r L v C b r n b G n L y p o / t j T n 6 a H 9 S 5 E d 7 U j K L o y 6 Y p 4 P b M k I w p 5 E J Y K X M K F f m L q 4 b n C f p O X 3 s L D i y D 5 X 3 R g q E W o Q K 4 h W m L H 3 z I E B f 3 g 9 I 5 c e Y V W 7 8 M h 3 r V h o F z 9 r X n p Y N W r C R D P a 9 O N 6 N l 8 F Z G m d 3 a 0 Z M P o O R k T H K c s s 9 M T k j L x t Y y / w 8 / J 4 d j a G c E A y / 6 x z o R h R 1 Q W h l 3 b T U D 4 R N B 2 l 6 + H m h v j h J H K m h W L M v q Z E q o e 9 U C i x j v z v i p b E o F i 1 G q K v Z I 5 U Y G m N n U 0 6 2 K s O + 6 d g 7 o q U 2 R 5 2 Z K 0 S Z u C w a 3 M 3 m m R 0 9 P T v o 1 N t v 0 d D g A O 1 t T d N r O 1 9 8 n i C 0 o 3 M 2 0 + R a i T J W / 1 X c Q K f N p X 3 y Q g c n g r M R D + A s W c 5 d X q l I Z 1 1 0 d c B N D 2 Z a Z e M X 4 0 J H 3 + a 5 3 j k W x E u m s k K 6 v s j 0 k j v P 4 l U 8 w 8 M j h X 3 X N w I g + P 6 a h 0 X 7 v 2 8 m p O E s l L s K C 0 c c A a n K 1 Z 3 N F k d q K L X 5 i j 6 o I g R D t d T Q 0 S v P 9 u 1 D P 9 1 h z d Q c L t Z A 1 x 5 M 0 N D Q C G 1 r s + Y K l k N N O C z L 9 z G P E J 5 Q 4 7 h Z L 2 B K d n Z 2 i M b r a 9 v s V b 7 q f V 3 L 4 e G E M 7 2 Y r i + u 3 H F U 1 f U 1 7 q d o d O N W 5 l Y a k o k 4 H d 3 h p R 3 N y z 9 n L D Y n 8 w Z H h k f F + w U D / t Q 7 b 1 F L s 9 o G b a 1 A X j 9 5 8 o x 2 7 e q R 4 6 + 4 3 7 d Z 2 5 V J m X M / E f c k M y V k W z E O x c u X E v c 5 w r 7 I B P n b d + t P O Q O u L 6 8 6 i 1 D 5 8 H 6 K x z F l X 7 3 O 0 0 4 o F V Q 3 o Q C 4 y O E q X w 1 M 3 m C I 4 c z 3 Z 2 X u I O V d r A 2 D V F t X S w c O 7 J f z y w G v R W 1 p a W Z O w m y x c G / U Q w 9 G s r I / 4 Q 8 J P B N c 5 s p t r q Y f C a G Y R L K c Q x P q U N s s u Z t 3 6 E 8 5 A 4 4 z + d h 6 s R G o l D z V T y Z g L S 8 H U A v x X L J a + P W T r 9 O r x 1 / l 8 A T t 3 r N r 0 d v u l w L m H C 7 O a 3 g g s x S c v S w b x x z c l p b Z G J F g m u L z G / 9 q n 7 I o 3 B I 3 q i V l j 9 u N p Z y 3 6 N B x T g l 0 B c o V 7 l Y C Z k O s B + h X 1 b F W C o V C N D 8 / T 9 u 7 t u s z y w N r u w a H h u n q l e u i 6 Q x m Z m b J m 5 u n g 5 0 Z G c v C g s v e u n H a 4 b 5 T e J v J x k M / u 9 Q B F g 4 l R U W l b q j 6 k a e H 4 9 D G O F m + L m 2 G O E 5 D G T K V h l s J M w s v X i x Y J e z 3 F 3 f c k Z d 4 w 6 M d S S b Q 4 O A Q 3 b t z j 9 o 6 W m l g Y F C u g 7 P j 7 N n z d O T o Y X 2 l w u j o K L 1 y o I 8 O M c n e 7 E 2 R x / 0 y y k e R C E U v 3 y 5 1 w I g F S S 4 x U z c b j t r 1 y B u K S G F u R R L Z 0 R 3 J v v B k 2 j B r q 0 S J W 3 1 q a o b + 5 / / 4 X / T 8 + Q B N T E 4 K k f 7 4 7 3 + W / T D e f e 8 d 2 t b R Q b d v 3 Z U B a C y S 7 N 7 R J S 5 6 O 2 p r a s S r C N Q H 8 9 S Z v 0 H 5 T F y O N w b w 8 H F g S K R D B K Z a S I r E m f h z U 4 v q 0 W a K D M I 7 R f 5 q 7 i k M T H t k M 8 s X Q S Q S o U s X L 1 M 8 b r 3 B I h J p o F d e 6 Z P t p q P R G A 0 x o X 7 5 q 5 9 T W 1 u r 9 K N g 7 o F c H o 9 b X t r 9 5 O E T m m P T 0 Q 7 s 9 H T 9 6 g 2 J Y 3 O a J 4 + e 0 u H u 4 n 3 j X w S q / K G h V M O q Q j m j 0 n F g r u F w J u 4 p W 5 c 2 S x z V h 1 J 5 J b m 3 p Y G d k l 4 U 2 P c c H r 5 Q K K h T u L D d b u r p 7 a G F h Q X a x e H r b 7 w m 5 D L A x j O 9 u 3 Z K m s / n p X d P / 4 i + / f a M n D N D G I G A n 8 J 6 3 w x o u Z N v v k 6 1 Q Z T f B o F / Q 5 F G x Y 0 U i I S 4 J h M O F 5 I w Y R f X p c 0 S R / W h v G G 1 G x A y a q s C M 9 Q x / e h F g A m 0 O 3 t 2 0 J P H z 8 Q 5 Y Q c c E L d u 3 K a b N 2 / r F A s g 0 d T U t F R W o K 6 2 l k 7 / + F 3 W c n H 6 5 O P P 6 Y s v v q K / f P 0 d N d b X i d n 4 9 O k z 2 Z Q G p t 9 G Q E g C J g l Z J C Z 1 Q c f 0 X / M H y N P c n J P m I T q s D 2 W 5 z A s 5 Z q F M U j U B 4 y u e b J T a 6 9 d H J o z b j Y y O 0 u 3 b d + j j j z + j e / f 6 Z S w K B L E D Z p 2 H N V B b W 8 u i / Q f r 6 u q k K E A g E H F o e E Q 2 m j l / 7 i K 1 t b f S O + + c Y p N x r 7 w q 1 e v x U F + f t c w f r z d 9 c V h E M n E p e P w X 0 e c L w l o 1 z o Q q q U e b K a 6 v r t / D X T s D 4 X 3 c 4 p Q f 1 F X 5 6 p x b 3 W g E X X G K 9 n 9 M r 7 E Z 1 h R p X L Q f x U r A D r a X z l + i w 8 c O U U N 9 v X x + Z n a W P m P N 8 g v u J 2 H e 3 5 P H T 2 l o a J i O n z h K H d w X S r D p F w w V 7 8 I 0 N z c v J I K X 7 9 X j R 6 i 7 u 1 s N F t u A H X T N K 1 P t w G a h 9 h 1 4 1 w o s K J Q B X X m l D Y c s a q M W r I d C i J k S a m A X g 7 w Z v H 0 k n 6 G T b / T q b 9 h 8 M K H u O 6 a W 5 k N 7 u W X c W r M k 4 P X F r H I f 9 + v h X R s a h g u 7 n 4 4 c P S g D t g 0 N D T K u t B K w i v f e 3 f t C m t / 8 4 9 / L Z 9 H v m Y 3 O 0 o 1 r N 8 n t 8 Y p D o r G x o W i b 6 X L A C + f w z i w M F i 8 F v E i h l j W a A c r p 8 3 t + J s P 6 C G X K G j M i s H x F 5 i c a Q h l S g V B 6 5 a 7 M l m C h f J r e P O m c 6 U e u r x 1 E q G x w 7 5 a b d g R C Y R m H H Z O T U 5 T m y p N Y S N B N 7 u 8 c f + 0 Y R V g j L E e s Z 8 + e M Q G C Q p j l i F A K k M 5 o I K n Q f A z v H c z F t e D S n U n q 7 G y l G 0 P r m b S K c t a / z + T B P c j O s d B W X B c y S G O R u X y a U G Z O H + X S d O r N P f p 7 N h / O e v t G h c C 7 g a 6 c E 2 U 8 e s 3 N T d T R 3 k 4 9 P T t l G h F 2 p T 3 z / T m a n l 7 6 b X 5 4 x 9 W N 6 7 f 0 0 e q B / p J p u O b m Y q K 9 V k s m m I z A 2 X t x c t e 2 U 4 a 7 f 5 i D u N b 8 A Z k 0 o 6 T J l P t B D K F J R y j E s 4 5 h I s p x u b q 0 S b K B V W P r A F r F g w x 8 Q X R F s t R U Z j 8 I O 5 q b m i g U D t G b b 5 2 k 7 7 7 9 X v p A q n I V o 6 W 5 m f r 2 7 2 P S F T s h V g L G m 6 Y m J s R E r K 2 p 1 a l w E K 0 8 t Q j 9 r 9 h 8 k t 7 Y F 6 Z X u z P U H c n J x F 4 s 2 T + x I 0 0 d d V n y u V d 2 s g g 5 N F l k t b K Q R R 9 L u m 3 V g S 1 u z j k J T C g b v T Z d K g N p r m v Z x X V 6 z Y g m l n 9 m V J q B w S H a u 2 8 P h Z l U H 3 z 4 v i w s h E k o l a s E 6 G u s F T L m p B 0 g e M e w A T T V 2 O i I O C e W Q 1 1 N o G i J P o B l 9 d g 4 5 k h X h k 5 0 z c u b F 5 e H J o g h E 9 l I o 7 W Q I l V J O l 6 b w v H F 9 W j z x F E z J Z b D S u c r E c v t o 4 d + 5 M O H j 2 S 3 p J 0 7 1 R I F D N J i F v k n f / 6 M h o a H q f / + A x o c G K T R s T G a Z 9 N t c G C I 6 u q W X 5 h Y D n i x X D m 0 t X f I z I l k M r E i s Z Z C X d h H v c 2 s i c M 5 C v u X f l 4 h S Y F Y J s 6 k 0 W n 8 x z p X I J Y K S + v R Z o q j T D 7 c 0 F b C e M x D g 3 r 5 u w G I N D Y + Q X / 4 f 3 + m A J t j f X 1 7 i 9 z W c I m / 8 d b r F J + b p 3 B t W N 4 L D N J 9 9 s k X 0 h / C T I a N h s e D m R N r d z a A h D A l A Z i A 7 + x O y Y Y 0 2 2 o T 1 F G f o Z A h m A m M m Q c x m k l r I R M v 0 l I s / E d 9 2 C F w l F M C e Y 8 C M I V Q h D J J 1 Y D L / V O F / g o G U y 9 d u k q x 2 S j 9 9 G 8 + o u 6 u 7 Y v G g J A 3 e 3 b v Y j N w L 2 3 v 7 K R O F s z b g 3 s d Z p p 9 K t F G Y b X r q k p h d 8 + b I s V b 6 1 / Z l q X D n R l 6 Z 1 e S t V d a a y E b U U A i m 2 a S c S k h G E u B V E p q 2 O S 0 1 6 H N F k d p q H x q X M e 2 B n w u N q O G v 6 c s V x Z g Z G S U O j r a a N f u X n k z 4 m q A O n f 1 6 n X R V F i h u 9 E A y f H + 4 b X C 7 o 6 3 Y 2 Z 6 S o h m h k Z 2 t 2 R k Q 0 5 L E 2 l i 6 W O Q y T q n z x t S 8 W / U 1 T v r 9 U D 8 x G V o t k m y p H a q Q q D z e r I n J Z t e P n n y V C a s 3 r 1 7 X 9 6 K u J o 8 Q I U E A T / 5 + D N K p 1 I U 8 P t l 1 v h G A 9 + 9 H s g + F 2 U Q D q u J t S A b C I I N e U 7 1 J s i V x 5 b b m k w 6 V F p J E U m I Z T 8 v p M p T f R 0 I Z d W h z R b X N z c f M P 2 d g b y n g e b S j W x 7 b 4 0 N W j 7 c n 6 C 5 u T m Z X 3 f + 7 E X u L + 2 h 3 X t W H v W f n p m R 6 w 8 e 2 s / m X p M s J F x P H 2 c l L K V l l g M + g 6 l J k a b y m 8 X g P B o M t Q D S z 8 d 5 m p o c Z + 3 a Q O l M j r 6 4 6 2 G y m B k S Z u o R B n R 1 m E l x / U h R h v M M 2 z K f e L W X m p r W 7 o h 5 W X B W H y o 3 y 6 z h c I t o q t v D P m 5 h 6 2 Q M 6 Y O P T l N P 7 8 p z 0 l D J M F n 1 7 X f e p K 6 u L u 5 D h F 8 K m Y D S m e q r A Q i I K U N R J l U p o F U N Q f 1 8 z 0 b b 1 N U 3 S N w l 7 n L u L 2 l R m k g 3 r A h Z Z I s 5 m 8 k X C g e L 6 t B m i 6 P 6 U O V Q z c T C H u M G M N m w s G 8 l L C w k q C k S k b 3 N X y a k f 2 K b q 7 c W N E I 7 l Z S b s S 4 U i f K U Y i 2 D M M 6 k h X c S s z Q S i Q X 8 s P w 2 M 0 q R p k A q T T L E W Y O Z t G D g 5 T Q m 6 4 W j + l A Q l M N W 0 E 7 A h a d + O v s Y O w 7 p h B W A Z e k X L 1 7 m i l 7 D n 3 m 5 5 m + M K / h 6 g I m 1 c D p g C b 4 d p e b j w n x c t A 1 c 6 5 i t E Q o p T Z v T h D P O i C J S s R R p L x Y 1 G F 1 c h z Z T n K e h O J M A p l Y Z Y p U e V z 4 w W + L i s 9 W 1 s m j V 4 c z Y 1 7 d v z X 2 b t Q I V f K 0 A a Y x H E I s c A Z B j g T U Q 7 h f l i W M I 1 l T B c Q H y g U S x 6 C x l h U C G R D r k N H y v p Z 2 U Y J k H X y C / 4 S S g f D S 3 H C L 4 I x 0 p h M W o V s U 1 H X d T b B W b s s B 5 0 c j m H g B T C R U t x R V 3 Z n p a N M N a g M 8 u V y F x N / P z a / t O O 8 k x W R f O C R A j V K K t o J U w 3 Q m u f n 8 g K K Q J 1 9 T S L H f Z h D A g k 4 Q 2 b Q R i S Y g N M B H m y O d F s 6 v r j U P E W b P N W W q 9 A 4 p P W 8 T s M z j z y L / i B p e Y J f H 8 6 X O p c K i w q M B o 6 U E y a I a x k V F 9 5 f L A Z F h 8 F p 6 2 p Q B T C m R d C z D G Z A D t g 0 W I 9 n L E f Y M M 2 D g G j Q O O J y f G + b 6 H K L E Q p 8 v P 4 U q H 9 t F k 0 s Q x G k m F O o 3 P n 3 r n S F H d c Y J w k 1 I m d Z M F m b U V 8 W h i + Y V / 6 G M c f + 1 V u n r 1 h l Q s A x N v 6 2 i n K J t O 8 K a V A 0 y v 6 O w s N b W 0 y D F m i 4 N c I 0 O D 8 h l 8 D w S e R J h i k a Z m m p 5 S J E H l X w 4 g U G P E c p U b k 8 + Y e R h v w 3 d d f O q h y W S t M v V Y 6 2 B m R 0 O k m U b m Q 3 y d e p Y i M h U I p s i o j q G l s j K 3 s b T u b L Y 4 r w 8 F c K Y Z U q F A t o q 2 e j 6 N / o Q + W A L w v E 1 N T t K F 8 x d l M B i t / c d / / l Q m x w L 1 9 W o K 0 s T 4 m B A D 1 z x / 9 l w m 0 M L 0 K p 0 I C 3 L V 1 N Z J x Y b W g u D z B h h P E j K x 4 P u g W U B M m J h Y t T s X i 9 I M m 3 a o 7 H Z g N a 8 h g s D l p q l s s 7 z Z o 6 s R 5 F U m H K 5 B + T 4 Y U 9 o J 1 x e I p M 8 b E t k 1 F U w / J 9 Y L R x L K 5 V I F W A 7 V T K 5 M z k V j s e W L B L s M v f / B j 2 n 3 3 t 3 0 z T f f y + 6 u t W z u 2 X M F e d T U 3 C K b t n z 3 7 R k a n 5 i U v f Q w i F w O K 0 0 t w v f B B A T R M B g L Y u I z I E 1 t X b 1 U c J i e p c A c Q L j C z X S j S A i v I N V 9 I J B H + k 4 1 9 H U / B n g 1 e W y h E X W s t J L s N Z H j 7 w k 6 y 1 1 u 4 M h X g g a 9 C 5 J 5 W x E 3 h 9 T L p Z c D K i c G g z / 6 6 A M 6 f f o 9 I V m c N d E k m 1 Q w t S a Y Q N j 2 K 5 v J 0 u n 3 3 6 P j x 4 + J E w C 7 H Z V D 6 e 5 H a 0 W 5 a U b Q Z D A p g 8 E Q a 8 V G m m Q u 1 w U U O U Q 7 i e R o P E Y y l 9 F o J t F A W j M p g U Z S J B R C 6 b B 3 V 2 f Z u r P Z 4 s g + V N g / L 5 n K a o p v E m m c q s N q B 0 y + g Z I l H U v B F G L X j i 5 Z w t F / r 5 8 u n L s k M x w + + P D H t G N H d 8 F 8 w 3 5 8 0 A j l 0 N r W J h U V D o L 1 o I n J X Q o z e 8 M Q o z F k y A D y W O H 1 Q a 8 Q S U g D r c X E M u e M d l K C z y t B + q 7 d 3 f z t q r 4 4 S Z z Z h w J 0 h h Z s c B u q n V x 4 s + F C e v X P 2 M r 9 o O 7 u L j p y 7 A j N z s 5 I v H Q 6 E v I M y + e X c l i g 7 4 R N X t a D c p o P z g 9 D D q O N i u J c v u c e G z K p c y r U f S W Y d g V S 6 T S 5 J s O S l f t 1 I h x L K A y Q S U Z y p v I f n b p 1 c H V g 7 e u a w m x i 7 d m 7 R 7 Y U K 8 X R o 4 f F N P z L 1 9 / Q u X M X Z C k 9 n A x 2 Y K u u 9 S A W i 1 F 0 Z r b g C I G p i Q p v C G Q 0 k k W s P M 0 t 5 C m W 0 G Y e i K O v M c Q R h 4 T 0 l y D K 8 5 j P Y v e j H D U 1 b f w y l Y 2 C I / t Q k J a 6 G G e y V v E Y m B L w i S 2 C W M J N U / N r b + + g h e z 7 m R t A Q 3 V 0 t N N 7 P 3 6 X j h w 5 L D v K f v X l X 2 g 2 G p W B 1 t n p a W r Q g 8 Z r A S o 7 P I / 1 j Q 3 U 0 t r G Z c Z m O r e G 6 E M J Q Q x R b K Y c Q r z b q U A m h L Z z x X 0 m F p C J Q 9 l W j D X U y b e O L q o v T h H n a i j s l o P M t b W i u G G D r d C n W u 2 U J A N T i Z f b l w 9 9 K h D u 4 M F X 6 N T b b 8 n + 5 J 9 + / D n F 1 7 k q t 3 Q 1 r 9 F M P p / y 3 I G s c N 3 D 8 S B a B y E L n B H S W M q x s k S U R t L X C I n U O Q g 0 F N K 4 Q v D 9 r 3 7 f w R 8 a T C h U T G d K 0 K 8 z l V U 9 M n w r Y i 3 G r l R a N o n K 9 T v L A c Q 6 c v g Q f f T T D + j O r X u r / p w d 9 m l F h g x R 1 n q Z T F r i L p d b + n O Z d E Y W K 1 p m H 0 i E u C G T 0 l B K O 9 k I x u l C K j H 3 M t T S g n G 0 8 v X F C e J Y D Q U 0 1 y e 5 V U M G q 8 w t J Z W a y V X d u P p 8 9 V r q 5 o 1 b d O L 1 4 2 v u s G M L a J h T a 4 c i o D H n H v b f p 5 G h I V l a E g y F C + k g k T K J 3 D I Q X O g 7 C X H 4 G p A G B N J p p r x V X B F J r m X 5 0 X t v y G 8 6 F Y 6 b y 1 c q L t 1 q q d a r x E G B a 6 o c 4 3 N u + u Y h 9 g z X C U t g g v t b 8 U S O v N 7 V u d z t c H O f R / 5 x r T c k W A m 4 B k W B 6 8 1 n M J i M w V 4 1 r p Q r h I o o S r x s C t 4 Z U m a h s j 6 Y N C h b 0 U Y l Z O J Q m X q K V D D 3 3 N h h 1 F Y / n C b O m 2 1 e I q 0 R 1 T q Z z L Y c F F s H C y k X f X 4 v I O / e X e r p O W v o w V C c v r 6 z d k 2 D a U f o f / 3 p j 5 / Q v / / f P 9 K j h 4 / 1 m f L A Q D B I C B g y I Q S Z 8 J I B p X 0 U Y f B O X y G J C L x / L o o y 8 Q t E Q 2 g I Z B e Q C S 5 y Q y p O e + / 9 1 8 v W E U f J m X t P H V 9 D H w + y C e P G X D M P B z 4 J 7 U 4 J F O Z W w r b 6 H B 3 s T K v W 0 I b + R 8 8 o F A x S V 6 d 6 c d 1 6 g M 0 1 W 1 q a Z V s y A J X e m J C Y f Z 7 O Z A q L B w 2 Z I I h D I 6 G v h K J B m p 1 M I A W W g 9 w a r a X o A t I s R w P 2 i z A h X g Y A 9 7 1 6 I Q B e D J C U e C 6 T p H / 6 7 S / k d 5 0 M R / e h D P w + 2 N n Q V G j N 1 M A e W j + L S C U 1 q 8 o x H H X T V / 0 B u j 7 I 2 k C n R W M x m p k c p + 3 b X m z n o 5 a W F r p 8 6 W p h 3 h 8 a L m g v V H 4 j g E U m h H k Z M M b 6 J 0 M m i G X u Z W l q c k L m + 0 W 5 / 1 Q 4 r 8 + Z U I S / 3 / S Z D N E g 9 f U v d 8 n / R q E i C L W 9 j a u N O C d M R n M c d j c L / 5 F C 3 G r I c L 0 e Y W I 9 m / J I 5 b 5 4 / h K N j 0 5 w / q z c / 1 k O m K L U 1 d 0 l V g A A Q s F L B y 2 F u X n Y b c g Q A q K 8 e Y p k m K R r 0 q G t l I Z C u e G e X D Q 6 y 2 R D 2 c k 1 i i j F Z L I I p A Q a C 2 W e p p / / 8 r T 8 h t P h e K e E k V A A W k p n u i k M r k i W s Y c L t x 7 u j X r p f 3 / 9 h P p e 2 U c H D u + X t x a u F 5 K f L F j u U W 5 w G O c w + A t t B A 2 G M S a T L i 5 7 k E i H B X c 3 a y 9 M 2 K 3 h / t W d Y b O A U B O G Q z V Y q 4 9 N m i a S N J z c i L a 3 Y 9 M X / q E K E N f Z + 8 7 v Q x n c e 8 z 2 O f p S H i 3 c i m L f b Y z M w y W L g t 2 K w O t j T u 9 L S S X / / s x F a t v / P h 3 r X l l T 4 X 1 T t 2 7 e l s + B J F 7 u n 3 b v 6 J b d a 5 u a r F k T J l 8 R K u 2 C v f Q m q K 6 + n u Z i c 1 w W b v m s u s a u m d Q a K n z m L / c 9 i m w F o r C g c e Q 4 X q i G / h K O M X N d X q q W 4 r 5 T B m 8 p T N J v f / c r 0 Z S V A D b 5 S i j m Y I H H 1 J h 9 R l M p k 0 A V 4 F Y Y l y o H U 9 e w e 9 B c b J 7 m k 2 4 6 8 3 j 5 8 a v B o S G Z g / f W q Z P 0 s 7 / 5 C f 3 i l z + n n / 7 s Q 9 F O m P M H 8 t h F t I 8 m x + z M t C z J A M I 1 Y f L 7 1 c w F V R 7 F Z E o k E 9 Q / z M T Q Z Q Q R L a W / S z R U U V k q c p n 0 m n B Q G s v S u u B U q Y g + l M G e H r h k O a O 5 N Z X C 0 Q W B w l F O i h f r P 1 Q q j L d v f j 5 O T Z F 6 C r N 5 H E + 5 u F K q 9 F L A B J u Z m i l a 3 g H g a 3 x e b y G t Q C Z N K M R B E i w u F E 0 k J M E 5 L g O O Y 4 a E i u f F k Y F V v Z m c l w Z m A y r d k K h Q b h z q O D x 7 O G 9 / Q X W O N d X f / e Z n c i + V g o r p Q x m J 1 G N Q U L l W C 4 U i h Y j C V Y W + 1 c D 1 V w C H Q m O k k f Z E Z u m D v h Q t t W 8 m N F N r m X 3 Q T c 5 h d W 6 B T M j X A h F Y 4 y Q S O q 6 8 d K o P p L Q P t h 6 L z k Z l X w u Y a H O Z E J 1 7 j L 0 j U E 6 4 T o X G E S E a j 8 W U p W g m I R M f c 7 y n t 2 t R + T t d X G f 7 n 1 V c D b x 1 b 5 4 L z E M u 7 j 9 J H 4 p b V N W X c n M l 4 n Q O l Z m w N Y A 3 y J / e p z Z F G R s f F 2 b g x Q E D A 0 P 0 6 O E j 2 r a t n Z p a m m l 6 c l q 0 y M j o G P 3 s Z x 8 V x p c M Q K A b 1 2 / S b D Q m l X 7 H z m 5 5 e Y E y 3 z K E P e f T 8 r J o e P b y Q q C C p h J T L 0 f D U 0 m 6 O x Y S g h i i 2 c m k i A R t B E 1 k k a j Q d 9 L j T n n + n d / 9 y 6 / 1 n V U O X O f 6 n 1 c c o Z L J H N 1 / z K Q q c V C 4 m V g S g l A s b p A K L Y f 6 U 7 V o q 8 3 R M f 3 y a 8 z s v n X r j k x a b W U S t b a 2 i D f u 7 J n z 8 k 4 p O B z u 3 L l H b e 1 t 1 N w U K d L o R i t B M p k s f f n F 1 3 T 6 / X f F Y Y E 8 l L 4 P E 0 m F R p T J F 0 s Q X X 7 m 5 m s t E 7 A 8 m R A 3 Z p 0 i F l z v I B a c E G p A N 0 m / + o 8 f U l O T 6 q d V E i q y G Q 8 E 3 G z r c 8 F J w S j v k H 0 S p S o 8 L l A u e N Q X U 0 m q F b t a r Y W B G D P a t a u H h g Y G R U v B 9 M L G K s e O H 6 X 2 d n X c 1 7 e P n j 1 9 R o 8 f P 5 H + l E U O S 0 A a T B O 6 e u V 6 o Q 9 l X O J m B o R o G J Z 7 I 2 6 6 8 B h k Q r r O + z J k k h B l Z E J O s 7 S V I h V M v d q a U E W S C a h Y u 2 j / H u y R o A p H z A Z u 7 Z Q J w a E U n i k 4 N V 5 l 9 R C q D 7 U B 6 9 n g U E i x R s K L r u 3 A W z 6 g u Z E X I M q x Y 0 d k e t E A E + + r L 7 8 R z a a I o A i D 6 9 7 + 0 S n J U 7 U d M v I S p O J Q X 4 P + 0 o 1 B F w 1 M q 9 k R o n 3 s e S 9 x K x T y c F y 0 E 4 5 R b h y H h h K T D 4 R i Y v 3 6 H / 9 W 3 3 X l o e K c E n b Z 2 V U j B a A K S L V 0 4 n a V u C l A l V 7 N X k D j 5 Z u d n a U r V 6 5 x C 1 9 L P T 0 7 V a I G C I J K b w / r G + r l h d i v v 3 G C t d V T + v a b 7 1 l j Y S Y E 5 x 1 f g z E m G S M S U l h a B 8 d 4 R 9 O D m Q Y a j / J 3 I 1 2 E r 5 F r t e i 4 k E f K g k N t 5 p k y M 4 2 h l C P H T 3 9 4 q m x Z V 4 r o T k Z l S m N j g L w u F K I u p E L h 6 A K U c H E B G 3 K h U l U T M v x 8 X V 2 d M o 5 k Y A i k p I R U O h 0 v b N u 9 u 1 f y C p B r W Q N d u X x V 3 v i B t 8 D D N E y n 0 M / h P O U 8 R P 5 P z f H 3 o D 9 l y + M C + Z D / 5 t j E U T Y c g q S q v H T / K a s m w j Y 0 1 F D P L r z x v n x 5 V 4 J I 4 1 b J c u R Q K 9 c A T S Y p J N X S S Y F J w a l C N W I V v i G V q m B C L i F Y Z Z G s M W z d L 1 b E y v I J / T z q G V V c i S J Q U X 6 g 8 r N 8 + 8 1 3 9 M b J 1 / h b 4 N H L 0 e j o q G y m i U o P y E w F / i / f w e f v D L n 4 c y o / l Y k N M S R C i N 9 R x C k i k y 6 b g o m H 8 u I 4 F y K b e r 9 Y V L 6 V J h X b h 7 L j 2 O E 2 b m 0 V m a Q A t R l Y I J U U u A l Z U N E K o s n E E D p V F p 9 o e 4 P S K s D c H P Y z 1 M + i S a Q I s 1 S o Z G Y G 4 0 Z u u n X 7 D p 0 / f 4 n O n D l P U T b 3 x k b G 6 N X j x 4 R M M A F j 0 Z i Q D U Q c n u X v k L y E x r f y V R F L k 0 r y X 5 O J 4 w U y g U Q Q L i e V l q b / + v v / J P d d 6 X C d f z h Q Y V W o P O b n U 3 T r 7 i S 5 x H 2 O M S k 1 4 i 9 r p + B C L 4 R q j A o u d T V e p V a q 8 h 9 J L x w 7 F i C K C o H 3 9 y V l A B e k e P r 0 K R 0 + f L h w z p C q n I B U K q 6 0 m C I Z 9 4 3 Y p L t x 7 Q Y d P H R A 8 k o 8 p T Y C Y g b E 2 a d B I R a O l d m o z G h o K g m F T I p s B V J J m m r 0 r D E n r H N K 0 X / 4 9 U + p t X X x Z p m V i K r Q U E B N j Z 9 q w 5 5 C o Z l O b q F w C 6 F u Q Y 3 z A o W u K 4 K J m 2 N 7 B X Q C 1 L 1 I R O I + d 4 4 b h j x N T U 3 R / f v 9 d O j Q Q U 5 X F d 1 U e L u Y N O s c n h V E U M d 4 3 e i 1 K 9 f o 8 J F D 0 q j I N V o j g S x 4 q f T 3 j w O s V V Q e 2 v P V 5 L M h D r 4 b 8 V I N Z S c T X k C 9 r b O t a s g E u C 4 8 H H R G b d k g n L v w j L J 5 p Z H c 8 k Y J P d j L 2 q q g q a C h t K Y y M 9 W V Z r I 0 l N J S 0 F z 4 X x w q F C I F S I r 1 Z 8 N g E V o T C h q I / 7 / f l + B f y t P N G 7 d l + Y a H n 0 n O a s I t J 6 K h 8 E 8 0 V U 4 2 x 8 S e f n u 5 3 y T a S j Q T i K a 0 0 5 N J F z 1 l k T R z D o Q C g T l U f S u Q C I 2 R J h Z C J p M Q C 6 E 0 c B a Z A g E f / f 6 f / 0 H u u V p Q N R r K 4 O T r O 8 i V R y F y 4 e m O r 7 L Z u Y D h o d K t p b 2 g L e 2 l Q t O y m h b c C p V I J U S I i i W C S q l l 0 b l y Y r s e x / K d i 6 X w e 3 y N 9 d v W P Q 1 N E z 9 b h s Z G R 5 l Y S q M o 8 8 q I 0 k a Q 2 X i e x q J 5 y m i N o z S I k h H u K 6 m d Z H M y X U l W 6 H J e i U e P z 1 8 f c N G z S d J 5 w 5 9 F i H z D v S D P 8 F 1 8 j H t R m k j l n w q R x 7 o M b G T y e T 3 0 u / / 2 G 1 1 q 1 Q P X h U f V p a E M v j v z i N t f o 5 3 Q p 1 J a S m k s o 6 m 4 G h Y 0 l V 0 7 L d Z U K u Q Y Q q S r A 0 k D d A o i a 4 P O f a a W i t g h S f o M k 0 8 F 5 r q 8 9 J 9 g 7 g G N j Q 3 6 E j t Z I f g M E 5 A j V 5 5 7 6 W h n S q 5 R f S i Q N U / n z l 6 g 1 1 4 / I Y T E i w Z u 3 7 5 L + / b t k T d n X H 7 m o f m k 0 l I W s Y 2 J r O K K W L Y Q h J P G y Z B L N W x K U u T l T t 8 / / 9 t / x s 1 W H a q W U K g o 3 3 7 3 g J / Q k A l z / g y h S h w U B V K B O B a Z + I + K g y U m D U d C G n O M q F y h Y N I Y V s z A p F h Z X o h p M h j g / g 2 s u C I I Q p 8 7 T 2 / v W q D r 1 2 7 S k a O H C u l 2 E l l x k 6 7 S 5 E 3 r Q q g 8 R W N R r v g 5 G b s y p h 6 O z 5 y 9 R M 2 9 J 2 h k F r P 7 Q S C c A 2 m g J S 1 S F V z m Z c h k t B N C 9 J 2 w 0 Q q y 5 1 / / + 2 + t v K s y s M m H B 6 s + A T H e e n M P F 7 R x U K j B Q y N S 4 N p E k Y I X M Z U B o V V B p L J o s Z t c x W k 6 n a / H s d 1 k s 8 R 2 n R Z c J 9 e a D T 1 F + P O L t I E 6 b 3 4 / m Q Y 5 1 F I M T D V C W s H E s / 2 G i q v n M e f N M 0 F 7 X L t 6 U 3 Y x U u f U d Q u J B W p o 3 0 X D M 8 T H n B / y P S p f I F Y e c W j y 0 G b e i W n H I c w 7 E 2 L C K 6 Y 8 / f 5 f / 0 n K p l y Z V Y O 4 L j 4 a k r a t m v H l 1 3 f 4 W b V 2 K j L / o I 1 0 a L Q U t 5 w q n T O I p U h j I c M k 4 B A Z K K E 5 V q E d 6 h p 9 s B S g Q f D H D m g Q H Z W z c i A X 4 k j O R 8 I 5 O r o 9 z X 2 f Y a q v r 6 N Q S L 2 j t q C N 8 I + 1 C j 6 h z D u 7 g G x 5 m p q J k d / n p m A g o L W W I u H d E T d N x L h P B o 2 m 0 + w k F 1 K D X E J W E F G R T g Z p Q V 5 t 5 o F s I B R c 4 x 4 2 8 9 B n C g S d u y / 5 R m B L E A r 4 8 u v b X L V A H E U s E 4 r 3 j 0 l j m X 2 K Q O Y Y J B F C 4 R 8 I I 8 f 4 R n 0 s o T r W / w t x C / h 0 M a x M t 2 W / j n L V 1 h E V y l 8 T l z B P x 7 v T 8 k b A 8 Y k J C v j 9 s u N Q M W m W E p B C x e P J L H 1 5 5 j 6 5 g w 1 U 0 9 h O H t Y g C d F 8 f B 4 E K R A K W h L E V A Q C o a D J J E S a a C 4 m E Y 5 L y Z R N M W l 9 9 C / / 9 l / k / q s d r o u P t w a h g M + / u M F V c T G h 5 N i Q y h A L x N H k U q K s Y z k n E c R B E 5 z D t 8 s f n W a A i 8 y Z p W E n j A E q d Q G o 4 D p U y N O 7 e 7 C J S Z r 6 + x / K c o w C Y f D P a C a T Z t N Q i i T W 8 R C b d f 2 j R K l E g n y s q a S f B d L g 2 g K B D K l U q M h k 0 0 w S g k w w 9 W A C a t O a Q 2 i / a n V A l A M T a r i 4 J K s c 5 8 7 e o + g c d 4 6 F V B i n U h 4 / R T K L U M b s K 5 B L C / + R N K C Q p g 5 A r Q J 7 7 H F b Z A n o I i g E 9 m N 9 B A J w g H G n t 3 p T 5 H X n a W 5 + T l z c j Q 3 w 8 I E g u E w R p Z w I O U w c o R A k R 9 8 / U t s n F 0 w 6 u d Y Q S B M K f T z 0 v 4 R k W i s J u U A g h C C R I R N m 9 2 e o v a O N / v 4 f K n c p x n q w 5 Q g F X L 3 6 k E b H o p p Q i k h 2 U k k I g i w i l Q r 5 j z 4 G U R D i W 6 1 Q / q o D D Y 7 b D 8 u B K 7 G B I Z A B K j h S E f Q 2 Z 6 g 7 k p E N W T B 3 D 7 M M k G 6 I s p S U I x N W 2 V 4 f 8 G i t p c 8 L e X B c r J 0 Q t / p N L E I i Q y b l j F D O C T X R t W / / X n r / J + / I / W 8 l u C 5 t Q U I B M z N z d I a 1 F b P G c l S A Q A h B H C H T Y k 3 F f / S x E j k W w s h f C V W g Q g V z T g 4 W A 4 T Q 0 U J M 0 k x c x a C V o J 1 Q 8 b G h J T b 5 x 2 t A D V H k H 8 w 5 E 5 p 0 L U I K D g e m 3 T Q 4 7 Z J B X j l X I J E V F h H J k A v k 0 W S y m 3 l C K C E T B m y 9 9 H e / / j m 1 t b e o e 9 9 i 2 L K E A l B J P v 3 0 M l c S z g j R T k p L G U 1 V I J U Q D A Q y 5 G J m F O L 4 J p O m i Y O / 8 l 8 d q U D H G V b M T i Q D Y Z K O m T g I o c J 3 d i t C P X 3 y j I K h A G u o 1 g J h y g k I d G f Y Q 9 P z / G l J 0 y T i U E i C u I T 6 m A W k A m k k D e Q x x D I k 0 o R S J F J m H j Q a 9 u i D J 8 + + N d n W A t H / B 6 Q 3 z 7 p R S S g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 G u i d = " 6 0 f c e f f f - b 7 7 f - 4 e c 9 - a a e 6 - 4 7 4 a 6 f d 4 5 1 d f "   R e v = " 1 "   R e v G u i d = " 4 6 5 6 0 d 3 4 - 8 2 b 8 - 4 3 7 3 - 8 7 2 b - 2 8 1 d f 4 1 b 4 c d 0 " 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FDC47D95-1033-4AB1-B828-A0509970978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2AD49EF-C3D5-40EB-AEF8-95F5EAE48A8B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739351B1-8ABE-4764-AD76-37F3775E4ADE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E592F42A-A147-44F5-B1E3-40174B9EDA3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Barras y Columnas</vt:lpstr>
      <vt:lpstr>Líneas y Áreas</vt:lpstr>
      <vt:lpstr>Histográma</vt:lpstr>
      <vt:lpstr>Gráfico de Área</vt:lpstr>
      <vt:lpstr>Gráfico de Anillos vs Circular</vt:lpstr>
      <vt:lpstr>Gráfico Anillo Proyecto</vt:lpstr>
      <vt:lpstr>Dispersión</vt:lpstr>
      <vt:lpstr>Burbujas</vt:lpstr>
      <vt:lpstr>Gráfico de Jerarquía</vt:lpstr>
      <vt:lpstr>Gráfico de Proyección Solar</vt:lpstr>
      <vt:lpstr>Gráfico de Cascada</vt:lpstr>
      <vt:lpstr>Gráfico de Cascada 2</vt:lpstr>
      <vt:lpstr>Gráfico de Embudo</vt:lpstr>
      <vt:lpstr>Gráfico Radial</vt:lpstr>
      <vt:lpstr>Gráfico de 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2018-09-21T14:05:13Z</dcterms:created>
  <dcterms:modified xsi:type="dcterms:W3CDTF">2018-10-19T19:58:05Z</dcterms:modified>
</cp:coreProperties>
</file>