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u\Documents\UAS ML\"/>
    </mc:Choice>
  </mc:AlternateContent>
  <xr:revisionPtr revIDLastSave="0" documentId="8_{638C0EA1-2F21-48BA-A4B8-E18291057A71}" xr6:coauthVersionLast="47" xr6:coauthVersionMax="47" xr10:uidLastSave="{00000000-0000-0000-0000-000000000000}"/>
  <bookViews>
    <workbookView xWindow="-120" yWindow="-120" windowWidth="20730" windowHeight="11040" xr2:uid="{467A7ABE-A86E-4352-9C3A-14414D54E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K3" i="1"/>
  <c r="K4" i="1"/>
  <c r="K5" i="1"/>
  <c r="K6" i="1"/>
  <c r="K7" i="1"/>
  <c r="K8" i="1"/>
  <c r="K9" i="1"/>
  <c r="K10" i="1"/>
  <c r="K11" i="1"/>
  <c r="J3" i="1"/>
  <c r="L3" i="1" s="1"/>
  <c r="J4" i="1"/>
  <c r="J5" i="1"/>
  <c r="L5" i="1" s="1"/>
  <c r="J6" i="1"/>
  <c r="J7" i="1"/>
  <c r="J8" i="1"/>
  <c r="J9" i="1"/>
  <c r="J10" i="1"/>
  <c r="J11" i="1"/>
  <c r="K2" i="1"/>
  <c r="J2" i="1"/>
  <c r="L8" i="1" l="1"/>
  <c r="L11" i="1"/>
  <c r="L6" i="1"/>
  <c r="L9" i="1"/>
  <c r="L4" i="1"/>
  <c r="L7" i="1"/>
  <c r="L10" i="1"/>
  <c r="L2" i="1"/>
  <c r="D16" i="1" l="1"/>
  <c r="C16" i="1"/>
  <c r="I16" i="1"/>
  <c r="C17" i="1"/>
  <c r="F17" i="1"/>
  <c r="B17" i="1"/>
  <c r="E17" i="1"/>
  <c r="G17" i="1"/>
  <c r="I17" i="1"/>
  <c r="F16" i="1"/>
  <c r="B16" i="1"/>
  <c r="G16" i="1"/>
  <c r="E16" i="1"/>
  <c r="D17" i="1"/>
</calcChain>
</file>

<file path=xl/sharedStrings.xml><?xml version="1.0" encoding="utf-8"?>
<sst xmlns="http://schemas.openxmlformats.org/spreadsheetml/2006/main" count="37" uniqueCount="29">
  <si>
    <t>23.3</t>
  </si>
  <si>
    <t>28.1</t>
  </si>
  <si>
    <t>43.1</t>
  </si>
  <si>
    <t>25.6</t>
  </si>
  <si>
    <t>31.0</t>
  </si>
  <si>
    <t>35.3</t>
  </si>
  <si>
    <t>30.5</t>
  </si>
  <si>
    <t>C1</t>
  </si>
  <si>
    <t>C2</t>
  </si>
  <si>
    <t>0.627</t>
  </si>
  <si>
    <t>0.201</t>
  </si>
  <si>
    <t>0.248</t>
  </si>
  <si>
    <t>0.134</t>
  </si>
  <si>
    <t>0.158</t>
  </si>
  <si>
    <t>0.0</t>
  </si>
  <si>
    <t>0.232</t>
  </si>
  <si>
    <t>jarak ke c1</t>
  </si>
  <si>
    <t>jarak ke c2</t>
  </si>
  <si>
    <t>cluster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</si>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</sst>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FB66-6890-4361-9C26-5FE287EC105B}">
  <dimension ref="A1:L25"/>
  <sheetViews>
    <sheetView tabSelected="1" topLeftCell="A11" workbookViewId="0">
      <selection activeCell="I17" sqref="A15:I17"/>
    </sheetView>
  </sheetViews>
  <sheetFormatPr defaultRowHeight="15" x14ac:dyDescent="0.25"/>
  <cols>
    <col min="2" max="2" width="14" customWidth="1"/>
    <col min="4" max="4" width="16.28515625" customWidth="1"/>
    <col min="7" max="7" width="27.42578125" customWidth="1"/>
    <col min="10" max="10" width="11.28515625" customWidth="1"/>
    <col min="11" max="11" width="10.28515625" customWidth="1"/>
  </cols>
  <sheetData>
    <row r="1" spans="1:12" ht="30" x14ac:dyDescent="0.25">
      <c r="A1" t="s">
        <v>19</v>
      </c>
      <c r="B1" t="s">
        <v>20</v>
      </c>
      <c r="C1" s="5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16</v>
      </c>
      <c r="K1" t="s">
        <v>17</v>
      </c>
      <c r="L1" t="s">
        <v>18</v>
      </c>
    </row>
    <row r="2" spans="1:12" x14ac:dyDescent="0.25">
      <c r="A2" s="2">
        <v>6</v>
      </c>
      <c r="B2" s="2">
        <v>148</v>
      </c>
      <c r="C2" s="6"/>
      <c r="D2" s="2">
        <v>35</v>
      </c>
      <c r="E2" s="2">
        <v>0</v>
      </c>
      <c r="F2" s="2">
        <v>33.6</v>
      </c>
      <c r="G2" s="2" t="s">
        <v>9</v>
      </c>
      <c r="H2" s="2">
        <v>50</v>
      </c>
      <c r="I2" s="2">
        <v>1</v>
      </c>
      <c r="J2" s="3">
        <f>SQRT((A2-$A$2)^2+(B2-$B$2)^2+(C2-$C$2)^2+(D2-$D$2)^2+(E2-$E$2)^2+(F2-$F$2)^2+(G2-$G$2)^2+(H2-$H$2)^2)</f>
        <v>0</v>
      </c>
      <c r="K2" s="3">
        <f>SQRT((A2-$A$3)^2 + (B2-$B$3)^2 + (C2-$C$3)^2 + (D2-$D$3)^2 + (E2-$E$3)^2 + (F2-$F$3)^2 + (G2-$G$3)^2 + (H2-$H$3)^2)</f>
        <v>93.78739881242042</v>
      </c>
      <c r="L2" s="3">
        <f>IF(J2&lt;K2,1, 2)</f>
        <v>1</v>
      </c>
    </row>
    <row r="3" spans="1:12" x14ac:dyDescent="0.25">
      <c r="A3" s="2">
        <v>1</v>
      </c>
      <c r="B3" s="2">
        <v>85</v>
      </c>
      <c r="C3" s="2">
        <v>66</v>
      </c>
      <c r="D3" s="2">
        <v>29</v>
      </c>
      <c r="E3" s="2">
        <v>0</v>
      </c>
      <c r="F3" s="2">
        <v>26.6</v>
      </c>
      <c r="G3" s="2">
        <v>0.35099999999999998</v>
      </c>
      <c r="H3" s="2">
        <v>31</v>
      </c>
      <c r="I3" s="2">
        <v>0</v>
      </c>
      <c r="J3" s="3">
        <f t="shared" ref="J3:J11" si="0">SQRT((A3-$A$2)^2+(B3-$B$2)^2+(C3-$C$2)^2+(D3-$D$2)^2+(E3-$E$2)^2+(F3-$F$2)^2+(G3-$G$2)^2+(H3-$H$2)^2)</f>
        <v>93.78739881242042</v>
      </c>
      <c r="K3" s="3">
        <f t="shared" ref="K3:K11" si="1">SQRT((A3-$A$3)^2 + (B3-$B$3)^2 + (C3-$C$3)^2 + (D3-$D$3)^2 + (E3-$E$3)^2 + (F3-$F$3)^2 + (G3-$G$3)^2 + (H3-$H$3)^2)</f>
        <v>0</v>
      </c>
      <c r="L3" s="3">
        <f t="shared" ref="L3:L11" si="2">IF(J3&lt;K3,1, 2)</f>
        <v>2</v>
      </c>
    </row>
    <row r="4" spans="1:12" x14ac:dyDescent="0.25">
      <c r="A4" s="2">
        <v>8</v>
      </c>
      <c r="B4" s="2">
        <v>183</v>
      </c>
      <c r="C4" s="2">
        <v>64</v>
      </c>
      <c r="D4" s="2">
        <v>0</v>
      </c>
      <c r="E4" s="2">
        <v>0</v>
      </c>
      <c r="F4" s="2" t="s">
        <v>0</v>
      </c>
      <c r="G4" s="2">
        <v>0.67200000000000004</v>
      </c>
      <c r="H4" s="2">
        <v>32</v>
      </c>
      <c r="I4" s="2">
        <v>1</v>
      </c>
      <c r="J4" s="3">
        <f t="shared" si="0"/>
        <v>83.546945036907246</v>
      </c>
      <c r="K4" s="3">
        <f t="shared" si="1"/>
        <v>102.51825711062396</v>
      </c>
      <c r="L4" s="3">
        <f t="shared" si="2"/>
        <v>1</v>
      </c>
    </row>
    <row r="5" spans="1:12" x14ac:dyDescent="0.25">
      <c r="A5" s="2">
        <v>1</v>
      </c>
      <c r="B5" s="2">
        <v>89</v>
      </c>
      <c r="C5" s="2">
        <v>66</v>
      </c>
      <c r="D5" s="2">
        <v>23</v>
      </c>
      <c r="E5" s="2">
        <v>94</v>
      </c>
      <c r="F5" s="2" t="s">
        <v>1</v>
      </c>
      <c r="G5" s="2">
        <v>0.16700000000000001</v>
      </c>
      <c r="H5" s="2">
        <v>21</v>
      </c>
      <c r="I5" s="2">
        <v>0</v>
      </c>
      <c r="J5" s="3">
        <f t="shared" si="0"/>
        <v>133.09192913170955</v>
      </c>
      <c r="K5" s="3">
        <f t="shared" si="1"/>
        <v>94.817107401565465</v>
      </c>
      <c r="L5" s="3">
        <f t="shared" si="2"/>
        <v>2</v>
      </c>
    </row>
    <row r="6" spans="1:12" x14ac:dyDescent="0.25">
      <c r="A6" s="2">
        <v>0</v>
      </c>
      <c r="B6" s="2">
        <v>137</v>
      </c>
      <c r="C6" s="2">
        <v>40</v>
      </c>
      <c r="D6" s="2">
        <v>35</v>
      </c>
      <c r="E6" s="2">
        <v>168</v>
      </c>
      <c r="F6" s="2" t="s">
        <v>2</v>
      </c>
      <c r="G6" s="7">
        <v>2288</v>
      </c>
      <c r="H6" s="2">
        <v>33</v>
      </c>
      <c r="I6" s="2">
        <v>1</v>
      </c>
      <c r="J6" s="3">
        <f t="shared" si="0"/>
        <v>2293.9998890865277</v>
      </c>
      <c r="K6" s="3">
        <f t="shared" si="1"/>
        <v>2294.6143896526492</v>
      </c>
      <c r="L6" s="3">
        <f t="shared" si="2"/>
        <v>1</v>
      </c>
    </row>
    <row r="7" spans="1:12" x14ac:dyDescent="0.25">
      <c r="A7" s="2">
        <v>5</v>
      </c>
      <c r="B7" s="2">
        <v>116</v>
      </c>
      <c r="C7" s="2">
        <v>74</v>
      </c>
      <c r="D7" s="2">
        <v>0</v>
      </c>
      <c r="E7" s="2">
        <v>0</v>
      </c>
      <c r="F7" s="2" t="s">
        <v>3</v>
      </c>
      <c r="G7" s="2" t="s">
        <v>10</v>
      </c>
      <c r="H7" s="2">
        <v>30</v>
      </c>
      <c r="I7" s="2">
        <v>0</v>
      </c>
      <c r="J7" s="3">
        <f t="shared" si="0"/>
        <v>90.499621413572768</v>
      </c>
      <c r="K7" s="3">
        <f t="shared" si="1"/>
        <v>43.405328013966212</v>
      </c>
      <c r="L7" s="3">
        <f t="shared" si="2"/>
        <v>2</v>
      </c>
    </row>
    <row r="8" spans="1:12" x14ac:dyDescent="0.25">
      <c r="A8" s="2">
        <v>3</v>
      </c>
      <c r="B8" s="2">
        <v>78</v>
      </c>
      <c r="C8" s="2">
        <v>50</v>
      </c>
      <c r="D8" s="2">
        <v>32</v>
      </c>
      <c r="E8" s="2">
        <v>88</v>
      </c>
      <c r="F8" s="2" t="s">
        <v>4</v>
      </c>
      <c r="G8" s="2" t="s">
        <v>11</v>
      </c>
      <c r="H8" s="2">
        <v>26</v>
      </c>
      <c r="I8" s="2">
        <v>1</v>
      </c>
      <c r="J8" s="3">
        <f t="shared" si="0"/>
        <v>125.47869795706362</v>
      </c>
      <c r="K8" s="3">
        <f t="shared" si="1"/>
        <v>90.035385315996734</v>
      </c>
      <c r="L8" s="3">
        <f t="shared" si="2"/>
        <v>2</v>
      </c>
    </row>
    <row r="9" spans="1:12" x14ac:dyDescent="0.25">
      <c r="A9" s="2">
        <v>10</v>
      </c>
      <c r="B9" s="2">
        <v>115</v>
      </c>
      <c r="C9" s="2">
        <v>0</v>
      </c>
      <c r="D9" s="2">
        <v>0</v>
      </c>
      <c r="E9" s="2">
        <v>0</v>
      </c>
      <c r="F9" s="2" t="s">
        <v>5</v>
      </c>
      <c r="G9" s="2" t="s">
        <v>12</v>
      </c>
      <c r="H9" s="2">
        <v>29</v>
      </c>
      <c r="I9" s="2">
        <v>0</v>
      </c>
      <c r="J9" s="3">
        <f t="shared" si="0"/>
        <v>52.670039386732945</v>
      </c>
      <c r="K9" s="3">
        <f t="shared" si="1"/>
        <v>79.105860016815441</v>
      </c>
      <c r="L9" s="3">
        <f t="shared" si="2"/>
        <v>1</v>
      </c>
    </row>
    <row r="10" spans="1:12" x14ac:dyDescent="0.25">
      <c r="A10" s="2">
        <v>2</v>
      </c>
      <c r="B10" s="2">
        <v>197</v>
      </c>
      <c r="C10" s="2">
        <v>70</v>
      </c>
      <c r="D10" s="2">
        <v>45</v>
      </c>
      <c r="E10" s="2">
        <v>543</v>
      </c>
      <c r="F10" s="2" t="s">
        <v>6</v>
      </c>
      <c r="G10" s="2" t="s">
        <v>13</v>
      </c>
      <c r="H10" s="2">
        <v>53</v>
      </c>
      <c r="I10" s="2">
        <v>1</v>
      </c>
      <c r="J10" s="3">
        <f t="shared" si="0"/>
        <v>549.80435607677759</v>
      </c>
      <c r="K10" s="3">
        <f t="shared" si="1"/>
        <v>555.12633449423026</v>
      </c>
      <c r="L10" s="3">
        <f t="shared" si="2"/>
        <v>1</v>
      </c>
    </row>
    <row r="11" spans="1:12" x14ac:dyDescent="0.25">
      <c r="A11" s="2">
        <v>8</v>
      </c>
      <c r="B11" s="2">
        <v>125</v>
      </c>
      <c r="C11" s="2">
        <v>96</v>
      </c>
      <c r="D11" s="2">
        <v>0</v>
      </c>
      <c r="E11" s="2">
        <v>0</v>
      </c>
      <c r="F11" s="2" t="s">
        <v>14</v>
      </c>
      <c r="G11" s="2" t="s">
        <v>15</v>
      </c>
      <c r="H11" s="2">
        <v>54</v>
      </c>
      <c r="I11" s="2">
        <v>1</v>
      </c>
      <c r="J11" s="3">
        <f t="shared" si="0"/>
        <v>110.08685673140096</v>
      </c>
      <c r="K11" s="3">
        <f t="shared" si="1"/>
        <v>68.018925020908711</v>
      </c>
      <c r="L11" s="3">
        <f t="shared" si="2"/>
        <v>2</v>
      </c>
    </row>
    <row r="15" spans="1:12" ht="45" x14ac:dyDescent="0.25">
      <c r="A15" s="4" t="s">
        <v>28</v>
      </c>
      <c r="B15" s="4" t="s">
        <v>19</v>
      </c>
      <c r="C15" s="4" t="s">
        <v>20</v>
      </c>
      <c r="D15" s="4" t="s">
        <v>21</v>
      </c>
      <c r="E15" s="4" t="s">
        <v>22</v>
      </c>
      <c r="F15" s="4" t="s">
        <v>23</v>
      </c>
      <c r="G15" s="4" t="s">
        <v>24</v>
      </c>
      <c r="H15" s="4" t="s">
        <v>25</v>
      </c>
      <c r="I15" s="4" t="s">
        <v>26</v>
      </c>
    </row>
    <row r="16" spans="1:12" x14ac:dyDescent="0.25">
      <c r="A16" s="1" t="s">
        <v>7</v>
      </c>
      <c r="B16" s="2">
        <f>AVERAGEIF($L$2:$L$11, 1, $A$2:$A$11)</f>
        <v>5.2</v>
      </c>
      <c r="C16" s="2">
        <f>AVERAGEIF(L2:L11, 1, B2:B11)</f>
        <v>156</v>
      </c>
      <c r="D16" s="2">
        <f>AVERAGEIF(L2:L11, 1, C2:C11)</f>
        <v>43.5</v>
      </c>
      <c r="E16" s="2">
        <f>AVERAGEIF(L2:L11, 1, D2:D11)</f>
        <v>23</v>
      </c>
      <c r="F16" s="2">
        <f>AVERAGEIF(L2:L11, 1,E2:E11)</f>
        <v>142.19999999999999</v>
      </c>
      <c r="G16" s="2">
        <f>AVERAGEIF(L2:L11,1,F2:F11)</f>
        <v>33.6</v>
      </c>
      <c r="H16" s="2">
        <f>AVERAGEIF(L2:L11, 1, G2:G11)</f>
        <v>1144.336</v>
      </c>
      <c r="I16" s="2">
        <f>AVERAGEIF(L2:L11, 1, H2:H11)</f>
        <v>39.4</v>
      </c>
    </row>
    <row r="17" spans="1:9" x14ac:dyDescent="0.25">
      <c r="A17" s="1" t="s">
        <v>8</v>
      </c>
      <c r="B17" s="2">
        <f>AVERAGEIF($L$2:$L$11, 2, $A$2:$A$11)</f>
        <v>3.6</v>
      </c>
      <c r="C17" s="2">
        <f>AVERAGEIF(L2:L11, 2, B2:B11)</f>
        <v>98.6</v>
      </c>
      <c r="D17" s="2">
        <f>AVERAGEIF(L2:L11, 2, C2:C11)</f>
        <v>70.400000000000006</v>
      </c>
      <c r="E17" s="2">
        <f>AVERAGEIF(L2:L11, 2, D2:D11)</f>
        <v>16.8</v>
      </c>
      <c r="F17" s="2">
        <f>AVERAGEIF(L2:L11, 2,E2:E11)</f>
        <v>36.4</v>
      </c>
      <c r="G17" s="2">
        <f>AVERAGEIF(L2:L11,2, F2:F11)</f>
        <v>26.6</v>
      </c>
      <c r="H17" s="2">
        <f>AVERAGEIF(L2:L11, 2, G2:G11)</f>
        <v>0.25900000000000001</v>
      </c>
      <c r="I17" s="2">
        <f>AVERAGEIF(L2:L11, 2, H2:H11)</f>
        <v>32.4</v>
      </c>
    </row>
    <row r="18" spans="1:9" x14ac:dyDescent="0.25">
      <c r="A18" s="1"/>
      <c r="B18" s="1"/>
    </row>
    <row r="19" spans="1:9" x14ac:dyDescent="0.25">
      <c r="A19" s="1"/>
      <c r="B19" s="1"/>
    </row>
    <row r="20" spans="1:9" x14ac:dyDescent="0.25">
      <c r="A20" s="1"/>
      <c r="B20" s="1"/>
    </row>
    <row r="21" spans="1:9" x14ac:dyDescent="0.25">
      <c r="A21" s="1"/>
      <c r="B21" s="1"/>
    </row>
    <row r="22" spans="1:9" x14ac:dyDescent="0.25">
      <c r="A22" s="1"/>
      <c r="B22" s="1"/>
    </row>
    <row r="23" spans="1:9" x14ac:dyDescent="0.25">
      <c r="A23" s="1"/>
      <c r="B23" s="1"/>
    </row>
    <row r="24" spans="1:9" x14ac:dyDescent="0.25">
      <c r="A24" s="1"/>
      <c r="B24" s="1"/>
    </row>
    <row r="25" spans="1:9" x14ac:dyDescent="0.25">
      <c r="A25" s="1"/>
      <c r="B25" s="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</dc:creator>
  <cp:lastModifiedBy>Faizu</cp:lastModifiedBy>
  <dcterms:created xsi:type="dcterms:W3CDTF">2025-01-12T17:35:27Z</dcterms:created>
  <dcterms:modified xsi:type="dcterms:W3CDTF">2025-01-12T19:20:51Z</dcterms:modified>
</cp:coreProperties>
</file>