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9beab83dbb8665ac/Desktop/"/>
    </mc:Choice>
  </mc:AlternateContent>
  <xr:revisionPtr revIDLastSave="204" documentId="11_05648977C5F63C33730A75FED6608282DF2F8D32" xr6:coauthVersionLast="47" xr6:coauthVersionMax="47" xr10:uidLastSave="{B8855E28-0756-4C3C-AA80-9C98DE815B9D}"/>
  <workbookProtection workbookAlgorithmName="SHA-512" workbookHashValue="x0Hv2xCJ7c5/3h0Ul9u1BDIlliMNy4EhmgjCL3EKEQXECORuten9wlXaYuRFURL6KbVmjm/1Nqp8FiOZ8kCVnw==" workbookSaltValue="6isZwI4n5nhz3F9OYFC+ww==" workbookSpinCount="100000" lockStructure="1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1" l="1"/>
  <c r="D12" i="1"/>
  <c r="E18" i="1"/>
  <c r="T5" i="1"/>
  <c r="T1" i="1"/>
  <c r="H83" i="1"/>
  <c r="C86" i="1"/>
  <c r="D86" i="1" s="1"/>
  <c r="E19" i="1"/>
  <c r="T40" i="1"/>
  <c r="T39" i="1"/>
  <c r="A83" i="1"/>
  <c r="R5" i="1"/>
  <c r="R4" i="1"/>
  <c r="R3" i="1"/>
  <c r="R2" i="1"/>
  <c r="R1" i="1"/>
  <c r="T4" i="1"/>
  <c r="T3" i="1"/>
  <c r="T2" i="1"/>
  <c r="T19" i="1"/>
  <c r="C88" i="1" l="1"/>
  <c r="T6" i="1"/>
  <c r="R6" i="1"/>
  <c r="D18" i="1" l="1"/>
  <c r="D20" i="1" s="1"/>
  <c r="T7" i="1"/>
  <c r="D87" i="1"/>
  <c r="D88" i="1"/>
  <c r="T42" i="1"/>
  <c r="C90" i="1" s="1"/>
  <c r="D90" i="1" s="1"/>
  <c r="N1" i="1"/>
  <c r="C23" i="1" l="1"/>
  <c r="C24" i="1"/>
  <c r="T20" i="1"/>
  <c r="E20" i="1"/>
  <c r="C89" i="1"/>
  <c r="D89" i="1" s="1"/>
  <c r="T33" i="1"/>
  <c r="T32" i="1"/>
  <c r="T30" i="1"/>
  <c r="T29" i="1"/>
  <c r="T27" i="1"/>
  <c r="T26" i="1"/>
  <c r="T24" i="1"/>
  <c r="T23" i="1"/>
  <c r="C25" i="1" l="1"/>
  <c r="C54" i="1"/>
  <c r="C67" i="1"/>
  <c r="C29" i="1"/>
  <c r="C60" i="1"/>
  <c r="C34" i="1"/>
  <c r="C77" i="1"/>
  <c r="C78" i="1"/>
  <c r="C38" i="1"/>
  <c r="C43" i="1"/>
  <c r="C75" i="1"/>
  <c r="C36" i="1"/>
  <c r="C53" i="1"/>
  <c r="C65" i="1"/>
  <c r="C49" i="1"/>
  <c r="C74" i="1"/>
  <c r="C81" i="1"/>
  <c r="C30" i="1"/>
  <c r="C68" i="1"/>
  <c r="C39" i="1"/>
  <c r="C55" i="1"/>
  <c r="C56" i="1"/>
  <c r="C27" i="1"/>
  <c r="C51" i="1"/>
  <c r="C83" i="1"/>
  <c r="C57" i="1"/>
  <c r="C44" i="1"/>
  <c r="C79" i="1"/>
  <c r="C45" i="1"/>
  <c r="C48" i="1"/>
  <c r="C42" i="1"/>
  <c r="C59" i="1"/>
  <c r="C37" i="1"/>
  <c r="C40" i="1"/>
  <c r="C61" i="1"/>
  <c r="C52" i="1"/>
  <c r="C31" i="1"/>
  <c r="C26" i="1"/>
  <c r="C62" i="1"/>
  <c r="C76" i="1"/>
  <c r="C82" i="1"/>
  <c r="C66" i="1"/>
  <c r="C70" i="1"/>
  <c r="C63" i="1"/>
  <c r="C71" i="1"/>
  <c r="C73" i="1"/>
  <c r="C41" i="1"/>
  <c r="C72" i="1"/>
  <c r="C58" i="1"/>
  <c r="C64" i="1"/>
  <c r="C50" i="1"/>
  <c r="C46" i="1"/>
  <c r="C28" i="1"/>
  <c r="C35" i="1"/>
  <c r="C33" i="1"/>
  <c r="C80" i="1"/>
  <c r="C47" i="1"/>
  <c r="C32" i="1"/>
  <c r="C69" i="1"/>
  <c r="T31" i="1"/>
  <c r="T28" i="1"/>
  <c r="T34" i="1"/>
  <c r="T25" i="1"/>
  <c r="D14" i="1" s="1"/>
  <c r="D13" i="1" l="1"/>
  <c r="T37" i="1"/>
  <c r="T38" i="1" s="1"/>
  <c r="T35" i="1"/>
  <c r="T36" i="1" s="1"/>
  <c r="T21" i="1"/>
</calcChain>
</file>

<file path=xl/sharedStrings.xml><?xml version="1.0" encoding="utf-8"?>
<sst xmlns="http://schemas.openxmlformats.org/spreadsheetml/2006/main" count="45" uniqueCount="41">
  <si>
    <t>Name of Student:</t>
  </si>
  <si>
    <t>Address of Student:</t>
  </si>
  <si>
    <t>Student Phone No:</t>
  </si>
  <si>
    <t>Student Email:</t>
  </si>
  <si>
    <t>Length of Training (weeks):</t>
  </si>
  <si>
    <t>No. of Trainings Per Week:</t>
  </si>
  <si>
    <t>Days of the Week for Training:</t>
  </si>
  <si>
    <r>
      <t>Fee Per Hour (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):</t>
    </r>
  </si>
  <si>
    <t>Total Fee (€)</t>
  </si>
  <si>
    <t xml:space="preserve">Deposit Date </t>
  </si>
  <si>
    <t>Deposit (€)</t>
  </si>
  <si>
    <t>Balance (€)</t>
  </si>
  <si>
    <t>Total No. of Trainings:</t>
  </si>
  <si>
    <t>Remaining Trainings:</t>
  </si>
  <si>
    <t>Attendance Date</t>
  </si>
  <si>
    <t>Morning Attendance</t>
  </si>
  <si>
    <t>Evening Attendance</t>
  </si>
  <si>
    <t>Saturday Attendance</t>
  </si>
  <si>
    <t>Today's Fee (€)</t>
  </si>
  <si>
    <t>Thanks for coming! Looking forward to serving you again!</t>
  </si>
  <si>
    <t>Tennis Club Hütschenhausen</t>
  </si>
  <si>
    <t xml:space="preserve"> tennis_islife@yahoo.com; +49 176-7248-6423</t>
  </si>
  <si>
    <t>Tennis is Life Academy, Germany</t>
  </si>
  <si>
    <t>Weeks Trained:</t>
  </si>
  <si>
    <t>No. of Trainings During Wkdays:</t>
  </si>
  <si>
    <t>Student Date of Birth:</t>
  </si>
  <si>
    <t>Saturday Training:</t>
  </si>
  <si>
    <t>Training Hours Per Week:</t>
  </si>
  <si>
    <t>Summary</t>
  </si>
  <si>
    <t>No of Hours Played:</t>
  </si>
  <si>
    <t>Debit Balance:</t>
  </si>
  <si>
    <t>Credit Balance:</t>
  </si>
  <si>
    <t>YES</t>
  </si>
  <si>
    <t>Attendance:</t>
  </si>
  <si>
    <t>Actual Cost:</t>
  </si>
  <si>
    <t>Israel</t>
  </si>
  <si>
    <t>Hasen</t>
  </si>
  <si>
    <t>israel@gmail.com</t>
  </si>
  <si>
    <t>Wednesday/M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</si>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</sst>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3" fillId="0" borderId="0" xfId="1" applyProtection="1">
      <protection locked="0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Alignment="1" applyProtection="1">
      <alignment vertical="distributed"/>
    </xf>
    <xf numFmtId="0" fontId="0" fillId="0" borderId="1" xfId="0" applyBorder="1" applyAlignment="1" applyProtection="1">
      <alignment wrapText="1"/>
    </xf>
    <xf numFmtId="0" fontId="2" fillId="0" borderId="0" xfId="0" applyFont="1" applyBorder="1" applyProtection="1"/>
    <xf numFmtId="0" fontId="0" fillId="0" borderId="0" xfId="0" applyBorder="1" applyProtection="1"/>
    <xf numFmtId="0" fontId="0" fillId="0" borderId="0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Protection="1">
      <protection locked="0"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47625</xdr:rowOff>
    </xdr:from>
    <xdr:to>
      <xdr:col>1</xdr:col>
      <xdr:colOff>228600</xdr:colOff>
      <xdr:row>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47625"/>
          <a:ext cx="676274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abSelected="1" workbookViewId="0">
      <selection activeCell="J93" sqref="J93"/>
    </sheetView>
  </sheetViews>
  <sheetFormatPr defaultRowHeight="14.4" x14ac:dyDescent="0.3"/>
  <cols>
    <col min="2" max="2" width="10.88671875" customWidth="1"/>
    <col min="3" max="3" width="8.88671875" customWidth="1"/>
    <col min="4" max="4" width="14.88671875" customWidth="1"/>
    <col min="5" max="5" width="15" customWidth="1"/>
    <col min="6" max="6" width="15.5546875" customWidth="1"/>
    <col min="7" max="7" width="12.88671875" customWidth="1"/>
    <col min="8" max="8" width="11" customWidth="1"/>
    <col min="12" max="12" width="7.33203125" customWidth="1"/>
    <col min="13" max="13" width="6.44140625" customWidth="1"/>
    <col min="14" max="14" width="4.33203125" hidden="1" customWidth="1"/>
    <col min="15" max="15" width="6" customWidth="1"/>
    <col min="16" max="16" width="6.109375" customWidth="1"/>
    <col min="17" max="17" width="6" customWidth="1"/>
    <col min="18" max="18" width="5.6640625" hidden="1" customWidth="1"/>
    <col min="19" max="19" width="6.77734375" hidden="1" customWidth="1"/>
    <col min="20" max="20" width="7.109375" hidden="1" customWidth="1"/>
  </cols>
  <sheetData>
    <row r="1" spans="1:20" x14ac:dyDescent="0.3">
      <c r="A1" s="20" t="s">
        <v>22</v>
      </c>
      <c r="B1" s="20"/>
      <c r="C1" s="20"/>
      <c r="D1" s="20"/>
      <c r="E1" s="20"/>
      <c r="F1" s="20"/>
      <c r="G1" s="20"/>
      <c r="H1" s="20"/>
      <c r="I1" s="20"/>
      <c r="M1" s="2"/>
      <c r="N1">
        <f>IF(OR(M1&lt;0,M2&lt;0),"Invalid Entry",IF(AND(M1&gt;=0,M2&gt;=0),M1*M2,IF(OR(ISBLANK(M1),ISBLANK(M2))," ")))</f>
        <v>0</v>
      </c>
      <c r="R1">
        <f>IF(ISBLANK(D16),0,IF(OR(D16="MONDAY/M",D16="MONDAY/E",D16="MONDAY/ME",D16="TUESDAY/M",D16="TUESDAY/E",D16="TUESDAY/ME",D16="WEDNESDAY/M",D16="WEDNESDAY/E",D16="WEDNESDAY/ME",D16="THURSDAY/M",D16="THURSDAY/E",D16="THURSDAY/ME",D16="FRIDAY/M",D16="FRIDAY/E",D16="FRIDAY/ME"),1,0))</f>
        <v>1</v>
      </c>
      <c r="S1">
        <v>1</v>
      </c>
      <c r="T1">
        <f>IF(ISBLANK(D16),0,IF(OR(D16="MONDAY/M",D16="TUESDAY/M",D16="WEDNESDAY/M",D16="THURSDAY/M",D16="FRIDAY/M"),4,IF(OR(D16="MONDAY/E",D16="TUESDAY/E",D16="WEDNESDAY/E",D16="THURSDAY/E",D16="FRIDAY/E"),5,IF(OR(D16="MONDAY/ME",D16="TUESDAY/ME",D16="WEDNESDAY/ME",D16="THURSDAY/ME",D16="FRIDAY/ME"),9,0))))</f>
        <v>4</v>
      </c>
    </row>
    <row r="2" spans="1:20" x14ac:dyDescent="0.3">
      <c r="A2" s="20" t="s">
        <v>20</v>
      </c>
      <c r="B2" s="20"/>
      <c r="C2" s="20"/>
      <c r="D2" s="20"/>
      <c r="E2" s="20"/>
      <c r="F2" s="20"/>
      <c r="G2" s="20"/>
      <c r="H2" s="20"/>
      <c r="I2" s="20"/>
      <c r="M2" s="2"/>
      <c r="R2" s="2">
        <f>IF(ISBLANK(E16),0,IF(OR(E16="MONDAY/M",E16="MONDAY/E",E16="MONDAY/ME",E16="TUESDAY/M",E16="TUESDAY/E",E16="TUESDAY/ME",E16="WEDNESDAY/M",E16="WEDNESDAY/E",E16="WEDNESDAY/ME",E16="THURSDAY/M",E16="THURSDAY/E",E16="THURSDAY/ME",E16="FRIDAY/M",E16="FRIDAY/E",E16="FRIDAY/ME"),1,0))</f>
        <v>0</v>
      </c>
      <c r="S2" s="2">
        <v>1</v>
      </c>
      <c r="T2" s="2">
        <f>IF(ISBLANK(E16),0,IF(OR(E16="MONDAY/M",E16="TUESDAY/M",E16="WEDNESDAY/M",E16="THURSDAY/M",E16="FRIDAY/M"),4,IF(OR(E16="MONDAY/E",E16="TUESDAY/E",E16="WEDNESDAY/E",E16="THURSDAY/E",E16="FRIDAY/E"),5,IF(OR(E16="MONDAY/ME",E16="TUESDAY/ME",E16="WEDNESDAY/ME",E16="THURSDAY/ME",E16="FRIDAY/ME"),9,0))))</f>
        <v>0</v>
      </c>
    </row>
    <row r="3" spans="1:20" x14ac:dyDescent="0.3">
      <c r="A3" s="20" t="s">
        <v>21</v>
      </c>
      <c r="B3" s="20"/>
      <c r="C3" s="20"/>
      <c r="D3" s="20"/>
      <c r="E3" s="20"/>
      <c r="F3" s="20"/>
      <c r="G3" s="20"/>
      <c r="H3" s="20"/>
      <c r="I3" s="20"/>
      <c r="M3" s="2"/>
      <c r="R3" s="2">
        <f>IF(ISBLANK(F16),0,IF(OR(F16="MONDAY/M",F16="MONDAY/E",F16="MONDAY/ME",F16="TUESDAY/M",F16="TUESDAY/E",F16="TUESDAY/ME",F16="WEDNESDAY/M",F16="WEDNESDAY/E",F16="WEDNESDAY/ME",F16="THURSDAY/M",F16="THURSDAY/E",F16="THURSDAY/ME",F16="FRIDAY/M",F16="FRIDAY/E",F16="FRIDAY/ME"),1,0))</f>
        <v>0</v>
      </c>
      <c r="S3" s="2">
        <v>1</v>
      </c>
      <c r="T3" s="2">
        <f>IF(ISBLANK(F16),0,IF(OR(F16="MONDAY/M",F16="TUESDAY/M",F16="WEDNESDAY/M",F16="THURSDAY/M",F16="FRIDAY/M"),4,IF(OR(F16="MONDAY/E",F16="TUESDAY/E",F16="WEDNESDAY/E",F16="THURSDAY/E",F16="FRIDAY/E"),5,IF(OR(F16="MONDAY/ME",F16="TUESDAY/ME",F16="WEDNESDAY/ME",F16="THURSDAY/ME",F16="FRIDAY/ME"),9,0))))</f>
        <v>0</v>
      </c>
    </row>
    <row r="4" spans="1:20" x14ac:dyDescent="0.3">
      <c r="A4" s="19"/>
      <c r="B4" s="19"/>
      <c r="C4" s="19"/>
      <c r="D4" s="19"/>
      <c r="E4" s="19"/>
      <c r="F4" s="19"/>
      <c r="G4" s="19"/>
      <c r="H4" s="19"/>
      <c r="I4" s="19"/>
      <c r="L4" s="2"/>
      <c r="R4" s="2">
        <f>IF(ISBLANK(G16),0,IF(OR(G16="MONDAY/M",G16="MONDAY/E",G16="MONDAY/ME",G16="TUESDAY/M",G16="TUESDAY/E",G16="TUESDAY/ME",G16="WEDNESDAY/M",G16="WEDNESDAY/E",G16="WEDNESDAY/ME",G16="THURSDAY/M",G16="THURSDAY/E",G16="THURSDAY/ME",G16="FRIDAY/M",G16="FRIDAY/E",G16="FRIDAY/ME"),1,0))</f>
        <v>0</v>
      </c>
      <c r="S4" s="2">
        <v>1</v>
      </c>
      <c r="T4" s="2">
        <f>IF(ISBLANK(G16),0,IF(OR(G16="MONDAY/M",G16="TUESDAY/M",G16="WEDNESDAY/M",G16="THURSDAY/M",G16="FRIDAY/M"),4,IF(OR(G16="MONDAY/E",G16="TUESDAY/E",G16="WEDNESDAY/E",G16="THURSDAY/E",G16="FRIDAY/E"),5,IF(OR(G16="MONDAY/ME",G16="TUESDAY/ME",G16="WEDNESDAY/ME",G16="THURSDAY/ME",G16="FRIDAY/ME"),9,0))))</f>
        <v>0</v>
      </c>
    </row>
    <row r="5" spans="1:20" x14ac:dyDescent="0.3">
      <c r="A5" s="6" t="s">
        <v>0</v>
      </c>
      <c r="B5" s="6"/>
      <c r="C5" s="6"/>
      <c r="D5" s="3" t="s">
        <v>35</v>
      </c>
      <c r="E5" s="3"/>
      <c r="F5" s="3"/>
      <c r="G5" s="3"/>
      <c r="H5" s="3"/>
      <c r="I5" s="3"/>
      <c r="R5" s="2">
        <f>IF(ISBLANK(H16),0,IF(OR(H16="MONDAY/M",H16="MONDAY/E",H16="MONDAY/ME",H16="TUESDAY/M",H16="TUESDAY/E",H16="TUESDAY/ME",H16="WEDNESDAY/M",H16="WEDNESDAY/E",H16="WEDNESDAY/ME",H16="THURSDAY/M",H16="THURSDAY/E",H16="THURSDAY/ME",H16="FRIDAY/M",H16="FRIDAY/E",H16="FRIDAY/ME"),1,0))</f>
        <v>0</v>
      </c>
      <c r="S5" s="2">
        <v>1</v>
      </c>
      <c r="T5" s="2">
        <f>IF(ISBLANK(H16),0,IF(OR(H16="MONDAY/M",H16="TUESDAY/M",H16="WEDNESDAY/M",H16="THURSDAY/M",H16="FRIDAY/M"),4,IF(OR(H16="MONDAY/E",H16="TUESDAY/E",H16="WEDNESDAY/E",H16="THURSDAY/E",H16="FRIDAY/E"),5,IF(OR(H16="MONDAY/ME",H16="TUESDAY/ME",H16="WEDNESDAY/ME",H16="THURSDAY/ME",H16="FRIDAY/ME"),9,0))))</f>
        <v>0</v>
      </c>
    </row>
    <row r="6" spans="1:20" x14ac:dyDescent="0.3">
      <c r="A6" s="6" t="s">
        <v>1</v>
      </c>
      <c r="B6" s="6"/>
      <c r="C6" s="6"/>
      <c r="D6" s="3" t="s">
        <v>36</v>
      </c>
      <c r="E6" s="3"/>
      <c r="F6" s="3"/>
      <c r="G6" s="3"/>
      <c r="H6" s="3"/>
      <c r="I6" s="3"/>
      <c r="R6">
        <f>SUM(R1:R5)</f>
        <v>1</v>
      </c>
      <c r="S6" s="2">
        <v>1</v>
      </c>
      <c r="T6">
        <f>SUM(T1:T5)</f>
        <v>4</v>
      </c>
    </row>
    <row r="7" spans="1:20" x14ac:dyDescent="0.3">
      <c r="A7" s="6" t="s">
        <v>2</v>
      </c>
      <c r="B7" s="6"/>
      <c r="C7" s="6"/>
      <c r="D7" s="7">
        <v>1234</v>
      </c>
      <c r="E7" s="7"/>
      <c r="F7" s="6" t="s">
        <v>25</v>
      </c>
      <c r="G7" s="6"/>
      <c r="H7" s="21"/>
      <c r="I7" s="21"/>
      <c r="S7" s="2">
        <v>1</v>
      </c>
      <c r="T7">
        <f>IF(T6=0," ",T6)</f>
        <v>4</v>
      </c>
    </row>
    <row r="8" spans="1:20" x14ac:dyDescent="0.3">
      <c r="A8" s="6" t="s">
        <v>3</v>
      </c>
      <c r="B8" s="6"/>
      <c r="C8" s="6"/>
      <c r="D8" s="9" t="s">
        <v>37</v>
      </c>
      <c r="E8" s="3"/>
      <c r="F8" s="3"/>
      <c r="G8" s="3"/>
      <c r="H8" s="3"/>
      <c r="I8" s="3"/>
      <c r="S8" s="2">
        <v>1</v>
      </c>
    </row>
    <row r="9" spans="1:20" x14ac:dyDescent="0.3">
      <c r="A9" s="6" t="s">
        <v>4</v>
      </c>
      <c r="B9" s="6"/>
      <c r="C9" s="6"/>
      <c r="D9" s="3">
        <v>4</v>
      </c>
      <c r="E9" s="3"/>
      <c r="F9" s="3"/>
      <c r="G9" s="3"/>
      <c r="H9" s="3"/>
      <c r="I9" s="3"/>
      <c r="S9" s="2">
        <v>1</v>
      </c>
    </row>
    <row r="10" spans="1:20" x14ac:dyDescent="0.3">
      <c r="A10" s="6" t="s">
        <v>5</v>
      </c>
      <c r="B10" s="6"/>
      <c r="C10" s="6"/>
      <c r="D10" s="3">
        <v>2</v>
      </c>
      <c r="E10" s="3"/>
      <c r="F10" s="3"/>
      <c r="G10" s="3"/>
      <c r="H10" s="3"/>
      <c r="I10" s="3"/>
      <c r="S10" s="2">
        <v>1</v>
      </c>
    </row>
    <row r="11" spans="1:20" x14ac:dyDescent="0.3">
      <c r="A11" s="6" t="s">
        <v>24</v>
      </c>
      <c r="B11" s="2"/>
      <c r="C11" s="2"/>
      <c r="D11" s="7">
        <v>1</v>
      </c>
      <c r="E11" s="3"/>
      <c r="F11" s="3"/>
      <c r="G11" s="3"/>
      <c r="H11" s="3"/>
      <c r="I11" s="3"/>
      <c r="S11" s="2">
        <v>1</v>
      </c>
    </row>
    <row r="12" spans="1:20" x14ac:dyDescent="0.3">
      <c r="A12" s="6" t="s">
        <v>12</v>
      </c>
      <c r="B12" s="6"/>
      <c r="C12" s="6"/>
      <c r="D12" s="11">
        <f>IF(OR(D9&lt;0,D10&lt;0,D11&lt;0),"Invalid Entry",IF(AND(D9&gt;0,D10&gt;0),D9*D10,IF(OR(ISBLANK(D9),ISBLANK(D10))," ",IF(D9=0,"Invalid Entry",IF(D10=0,"Invalid Entry")))))</f>
        <v>8</v>
      </c>
      <c r="E12" s="3"/>
      <c r="F12" s="3"/>
      <c r="G12" s="3"/>
      <c r="H12" s="3"/>
      <c r="I12" s="3"/>
      <c r="S12" s="2">
        <v>1</v>
      </c>
    </row>
    <row r="13" spans="1:20" x14ac:dyDescent="0.3">
      <c r="A13" s="6" t="s">
        <v>23</v>
      </c>
      <c r="B13" s="6"/>
      <c r="C13" s="6"/>
      <c r="D13" s="11">
        <f>IF(OR(D9&lt;0,D10&lt;0,D11&lt;0),"Invalid Entry",IF(AND(NOT(ISBLANK(D10)),T34=" ",D10&gt;0),SUM(T28,T31)/D10,IF(AND(NOT(ISBLANK(D10)),(OR(T34&lt;T28,T34&lt;T31,D10&gt;0))),T25/D10,IF(AND(OR(T34=T28,T34=T31),NOT(ISBLANK(D10))),T34,IF(AND(T34&gt;T28,T34&gt;T31),T34,IF(AND(ISBLANK(D10),T34&gt;0)," ",IF(SUM(T28,T31)=" "," ",IF(AND(SUM(T28,T31)&gt;0,T34=" "),SUM(T28,T31)/D10))))))))</f>
        <v>3</v>
      </c>
      <c r="E13" s="3"/>
      <c r="F13" s="3"/>
      <c r="G13" s="3"/>
      <c r="H13" s="3"/>
      <c r="I13" s="3"/>
      <c r="S13" s="2">
        <v>1</v>
      </c>
    </row>
    <row r="14" spans="1:20" x14ac:dyDescent="0.3">
      <c r="A14" s="6" t="s">
        <v>13</v>
      </c>
      <c r="B14" s="6"/>
      <c r="C14" s="6"/>
      <c r="D14" s="11">
        <f>IF(OR(D9&lt;0,D10&lt;0,D11&lt;0),"Invalid Entry",IF(AND(D12=" ",T25=" ")," ",IF(AND(D12=" ",T25&gt;0)," ",IF(AND(D12&gt;0,T25=" "),D12,IF(AND(D12&gt;0,T25&gt;0),D12-T25)))))</f>
        <v>2</v>
      </c>
      <c r="E14" s="3"/>
      <c r="F14" s="3"/>
      <c r="G14" s="3"/>
      <c r="H14" s="3"/>
      <c r="I14" s="3"/>
      <c r="S14" s="2">
        <v>1</v>
      </c>
    </row>
    <row r="15" spans="1:20" x14ac:dyDescent="0.3">
      <c r="D15" s="3"/>
      <c r="E15" s="3"/>
      <c r="F15" s="3"/>
      <c r="G15" s="3"/>
      <c r="I15" s="3"/>
      <c r="S15" s="2">
        <v>1</v>
      </c>
    </row>
    <row r="16" spans="1:20" x14ac:dyDescent="0.3">
      <c r="A16" s="6" t="s">
        <v>6</v>
      </c>
      <c r="B16" s="6"/>
      <c r="C16" s="6"/>
      <c r="D16" s="8" t="s">
        <v>38</v>
      </c>
      <c r="E16" s="8"/>
      <c r="F16" s="8"/>
      <c r="G16" s="8"/>
      <c r="H16" s="8"/>
      <c r="I16" s="3"/>
      <c r="S16" s="2">
        <v>1</v>
      </c>
    </row>
    <row r="17" spans="1:20" x14ac:dyDescent="0.3">
      <c r="A17" s="6" t="s">
        <v>26</v>
      </c>
      <c r="B17" s="6"/>
      <c r="D17" s="23" t="s">
        <v>32</v>
      </c>
      <c r="E17" s="18"/>
      <c r="F17" s="18"/>
      <c r="G17" s="17"/>
      <c r="H17" s="3"/>
      <c r="I17" s="3"/>
      <c r="S17" s="2">
        <v>1</v>
      </c>
    </row>
    <row r="18" spans="1:20" x14ac:dyDescent="0.3">
      <c r="A18" s="6" t="s">
        <v>27</v>
      </c>
      <c r="B18" s="6"/>
      <c r="C18" s="6"/>
      <c r="D18" s="6">
        <f>IF(OR(ISBLANK(D17),D17="NO"),T6,IF(D17="YES",SUM(5,T6),IF(AND(D17="YES",T6=0),5)))</f>
        <v>9</v>
      </c>
      <c r="E18" s="22" t="str">
        <f>IF(D17=" "," ",IF(D17&gt;0,"hours to play per week."," "))</f>
        <v>hours to play per week.</v>
      </c>
      <c r="F18" s="22"/>
      <c r="G18" s="3"/>
      <c r="H18" s="3"/>
      <c r="I18" s="3"/>
      <c r="S18" s="2">
        <v>1</v>
      </c>
    </row>
    <row r="19" spans="1:20" x14ac:dyDescent="0.3">
      <c r="A19" s="6" t="s">
        <v>7</v>
      </c>
      <c r="B19" s="6"/>
      <c r="C19" s="6"/>
      <c r="D19" s="3">
        <v>25</v>
      </c>
      <c r="E19" s="11" t="str">
        <f>IF(ISBLANK(D19)," ",IF(D19=0,0,IF(D19&lt;0,"Invalid Entry",IF(D19&gt;0,"Euros"))))</f>
        <v>Euros</v>
      </c>
      <c r="F19" s="3"/>
      <c r="G19" s="3"/>
      <c r="H19" s="3"/>
      <c r="I19" s="3"/>
      <c r="S19" s="2">
        <v>1</v>
      </c>
      <c r="T19">
        <f>IF(ISBLANK(H16),0,LEN(H16))</f>
        <v>0</v>
      </c>
    </row>
    <row r="20" spans="1:20" ht="15" customHeight="1" x14ac:dyDescent="0.3">
      <c r="A20" s="6" t="s">
        <v>8</v>
      </c>
      <c r="B20" s="6"/>
      <c r="C20" s="6"/>
      <c r="D20" s="11">
        <f>IF(OR(ISBLANK(D9),ISBLANK(D18),ISBLANK(D19),D9=0,D18=0,D19=0)," ",PRODUCT(D9,D18,D19))</f>
        <v>900</v>
      </c>
      <c r="E20" s="11" t="str">
        <f>IF(D20=" "," ",IF(D20&gt;0,"Euros"," "))</f>
        <v>Euros</v>
      </c>
      <c r="F20" s="3"/>
      <c r="G20" s="3"/>
      <c r="H20" s="3"/>
      <c r="I20" s="3"/>
      <c r="S20" s="2">
        <v>1</v>
      </c>
      <c r="T20" t="b">
        <f>IF(ISBLANK(D17),0,IF(D17="M",4,IF(D17="E",5,IF(D17="ME",9))))</f>
        <v>0</v>
      </c>
    </row>
    <row r="21" spans="1:20" x14ac:dyDescent="0.3">
      <c r="A21" s="6"/>
      <c r="B21" s="6"/>
      <c r="C21" s="6"/>
      <c r="D21" s="6"/>
      <c r="E21" s="6"/>
      <c r="F21" s="6"/>
      <c r="G21" s="6"/>
      <c r="H21" s="6"/>
      <c r="I21" s="6"/>
      <c r="S21" s="2">
        <v>1</v>
      </c>
      <c r="T21" t="b">
        <f>IF(OR(ISBLANK(D18),D18="NO"),0,IF(D18="YES",D9))</f>
        <v>0</v>
      </c>
    </row>
    <row r="22" spans="1:20" ht="30" customHeight="1" x14ac:dyDescent="0.3">
      <c r="A22" s="12" t="s">
        <v>10</v>
      </c>
      <c r="B22" s="12" t="s">
        <v>9</v>
      </c>
      <c r="C22" s="12" t="s">
        <v>11</v>
      </c>
      <c r="D22" s="12" t="s">
        <v>14</v>
      </c>
      <c r="E22" s="12" t="s">
        <v>15</v>
      </c>
      <c r="F22" s="12" t="s">
        <v>16</v>
      </c>
      <c r="G22" s="12" t="s">
        <v>17</v>
      </c>
      <c r="H22" s="13" t="s">
        <v>18</v>
      </c>
      <c r="I22" s="3"/>
      <c r="S22" s="2">
        <v>1</v>
      </c>
    </row>
    <row r="23" spans="1:20" x14ac:dyDescent="0.3">
      <c r="A23" s="4">
        <v>130</v>
      </c>
      <c r="B23" s="4"/>
      <c r="C23" s="10">
        <f>IF(OR(ISBLANK(D20),ISBLANK(A23),ISBLANK(A23:A82),D20=" ",D20=0,A23=0)," ",D20-A23)</f>
        <v>770</v>
      </c>
      <c r="D23" s="4"/>
      <c r="E23" s="4" t="s">
        <v>39</v>
      </c>
      <c r="F23" s="4"/>
      <c r="G23" s="4"/>
      <c r="H23" s="4"/>
      <c r="I23" s="5"/>
      <c r="S23" s="2">
        <v>1</v>
      </c>
      <c r="T23">
        <f>COUNTIF(E23:G90,"p")</f>
        <v>4</v>
      </c>
    </row>
    <row r="24" spans="1:20" x14ac:dyDescent="0.3">
      <c r="A24" s="4">
        <v>110</v>
      </c>
      <c r="B24" s="4"/>
      <c r="C24" s="10">
        <f>IF(OR(ISBLANK(D20),ISBLANK(A23),ISBLANK(A24:A82),D20=" ",D20=0,A23=0)," ",D20-SUM(A23:A24))</f>
        <v>660</v>
      </c>
      <c r="D24" s="4"/>
      <c r="E24" s="4"/>
      <c r="F24" s="4"/>
      <c r="G24" s="4" t="s">
        <v>40</v>
      </c>
      <c r="H24" s="4"/>
      <c r="I24" s="5"/>
      <c r="S24" s="2">
        <v>1</v>
      </c>
      <c r="T24">
        <f>COUNTIF(E23:G90,"a")</f>
        <v>2</v>
      </c>
    </row>
    <row r="25" spans="1:20" x14ac:dyDescent="0.3">
      <c r="A25" s="4">
        <v>210</v>
      </c>
      <c r="B25" s="4"/>
      <c r="C25" s="10">
        <f>IF(OR(ISBLANK(D20),ISBLANK(A23),ISBLANK(A25:A82),D20=" ",D20=0,A23=0)," ",D20-SUM(A2:A25))</f>
        <v>450</v>
      </c>
      <c r="D25" s="4"/>
      <c r="E25" s="4" t="s">
        <v>40</v>
      </c>
      <c r="F25" s="4"/>
      <c r="G25" s="4"/>
      <c r="H25" s="4"/>
      <c r="I25" s="5"/>
      <c r="S25" s="2">
        <v>1</v>
      </c>
      <c r="T25">
        <f>IF(AND(T23=0,T24=0)," ",SUM(T23:T24))</f>
        <v>6</v>
      </c>
    </row>
    <row r="26" spans="1:20" x14ac:dyDescent="0.3">
      <c r="A26" s="4"/>
      <c r="B26" s="4"/>
      <c r="C26" s="10" t="str">
        <f>IF(OR(ISBLANK(D20),ISBLANK(A23),ISBLANK(A26:A82),D20=" ",D20=0,A23=0)," ",D20-SUM(A23:A26))</f>
        <v xml:space="preserve"> </v>
      </c>
      <c r="D26" s="4"/>
      <c r="E26" s="4"/>
      <c r="F26" s="4"/>
      <c r="G26" s="4" t="s">
        <v>39</v>
      </c>
      <c r="H26" s="4"/>
      <c r="I26" s="5"/>
      <c r="S26" s="2">
        <v>1</v>
      </c>
      <c r="T26">
        <f>COUNTIF(E23:E90,"p")</f>
        <v>2</v>
      </c>
    </row>
    <row r="27" spans="1:20" x14ac:dyDescent="0.3">
      <c r="A27" s="4"/>
      <c r="B27" s="4"/>
      <c r="C27" s="10" t="str">
        <f>IF(OR(ISBLANK(D20),ISBLANK(A23),ISBLANK(A27:A82),D20=" ",D20=0,A23=0)," ",D20-SUM(A23:A27))</f>
        <v xml:space="preserve"> </v>
      </c>
      <c r="D27" s="4"/>
      <c r="E27" s="4" t="s">
        <v>39</v>
      </c>
      <c r="F27" s="4"/>
      <c r="G27" s="4"/>
      <c r="H27" s="4"/>
      <c r="I27" s="5"/>
      <c r="S27" s="2">
        <v>1</v>
      </c>
      <c r="T27">
        <f>COUNTIF(E23:E90,"a")</f>
        <v>1</v>
      </c>
    </row>
    <row r="28" spans="1:20" x14ac:dyDescent="0.3">
      <c r="A28" s="4"/>
      <c r="B28" s="4"/>
      <c r="C28" s="10" t="str">
        <f>IF(OR(ISBLANK(D20),ISBLANK(A23),ISBLANK(A28:A82),D20=" ",D20=0,A23=0)," ",D20-SUM(A23:A28))</f>
        <v xml:space="preserve"> </v>
      </c>
      <c r="D28" s="4"/>
      <c r="E28" s="4"/>
      <c r="F28" s="4"/>
      <c r="G28" s="4" t="s">
        <v>39</v>
      </c>
      <c r="H28" s="4"/>
      <c r="I28" s="5"/>
      <c r="S28" s="2">
        <v>1</v>
      </c>
      <c r="T28">
        <f>IF(AND(T26=0,T27=0)," ",SUM(T26:T27))</f>
        <v>3</v>
      </c>
    </row>
    <row r="29" spans="1:20" x14ac:dyDescent="0.3">
      <c r="A29" s="4"/>
      <c r="B29" s="4"/>
      <c r="C29" s="10" t="str">
        <f>IF(OR(ISBLANK(D20),ISBLANK(A23),ISBLANK(A29:A82),D20=" ",D20=0,A23=0)," ",D20-SUM(A23:A29))</f>
        <v xml:space="preserve"> </v>
      </c>
      <c r="D29" s="4"/>
      <c r="E29" s="4"/>
      <c r="F29" s="4"/>
      <c r="G29" s="4"/>
      <c r="H29" s="4"/>
      <c r="I29" s="5"/>
      <c r="S29" s="2">
        <v>1</v>
      </c>
      <c r="T29">
        <f>COUNTIF(F23:F90,"p")</f>
        <v>0</v>
      </c>
    </row>
    <row r="30" spans="1:20" x14ac:dyDescent="0.3">
      <c r="A30" s="4"/>
      <c r="B30" s="4"/>
      <c r="C30" s="10" t="str">
        <f>IF(OR(ISBLANK(D20),ISBLANK(A23),ISBLANK(A30:A82),D20=" ",D20=0,A23=0)," ",D20-SUM(A23:A30))</f>
        <v xml:space="preserve"> </v>
      </c>
      <c r="D30" s="4"/>
      <c r="E30" s="4"/>
      <c r="F30" s="4"/>
      <c r="G30" s="4"/>
      <c r="H30" s="4"/>
      <c r="I30" s="5"/>
      <c r="S30" s="2">
        <v>1</v>
      </c>
      <c r="T30">
        <f>COUNTIF(F23:F90,"a")</f>
        <v>0</v>
      </c>
    </row>
    <row r="31" spans="1:20" x14ac:dyDescent="0.3">
      <c r="A31" s="4"/>
      <c r="B31" s="4"/>
      <c r="C31" s="10" t="str">
        <f>IF(OR(ISBLANK(D20),ISBLANK(A23),ISBLANK(A31:A82),D20=" ",D20=0,A23=0)," ",D20-SUM(A23:A31))</f>
        <v xml:space="preserve"> </v>
      </c>
      <c r="D31" s="4"/>
      <c r="E31" s="4"/>
      <c r="F31" s="4"/>
      <c r="G31" s="4"/>
      <c r="H31" s="4"/>
      <c r="I31" s="5"/>
      <c r="S31" s="2">
        <v>1</v>
      </c>
      <c r="T31" t="str">
        <f>IF(AND(T29=0,T30=0)," ",SUM(T29:T30))</f>
        <v xml:space="preserve"> </v>
      </c>
    </row>
    <row r="32" spans="1:20" x14ac:dyDescent="0.3">
      <c r="A32" s="4"/>
      <c r="B32" s="4"/>
      <c r="C32" s="10" t="str">
        <f>IF(OR(ISBLANK(D20),ISBLANK(A23),ISBLANK(A32:A82),D20=" ",D20=0,A23=0)," ",D20-SUM(A23:A32))</f>
        <v xml:space="preserve"> </v>
      </c>
      <c r="D32" s="4"/>
      <c r="E32" s="4"/>
      <c r="F32" s="4"/>
      <c r="G32" s="4"/>
      <c r="H32" s="4"/>
      <c r="I32" s="5"/>
      <c r="S32" s="2">
        <v>1</v>
      </c>
      <c r="T32">
        <f>COUNTIF(G23:G90,"p")</f>
        <v>2</v>
      </c>
    </row>
    <row r="33" spans="1:20" x14ac:dyDescent="0.3">
      <c r="A33" s="4"/>
      <c r="B33" s="4"/>
      <c r="C33" s="10" t="str">
        <f>IF(OR(ISBLANK(D20),ISBLANK(A23),ISBLANK(A33:A82),D20=" ",D20=0,A23=0)," ",D20-SUM(A23:A33))</f>
        <v xml:space="preserve"> </v>
      </c>
      <c r="D33" s="4"/>
      <c r="E33" s="4"/>
      <c r="F33" s="4"/>
      <c r="G33" s="4"/>
      <c r="H33" s="4"/>
      <c r="I33" s="5"/>
      <c r="S33" s="2">
        <v>1</v>
      </c>
      <c r="T33">
        <f>COUNTIF(G23:G90,"a")</f>
        <v>1</v>
      </c>
    </row>
    <row r="34" spans="1:20" x14ac:dyDescent="0.3">
      <c r="A34" s="4"/>
      <c r="B34" s="4"/>
      <c r="C34" s="10" t="str">
        <f>IF(OR(ISBLANK(D20),ISBLANK(A23),ISBLANK(A34:A82),D20=" ",D20=0,A23=0)," ",D20-SUM(A23:A34))</f>
        <v xml:space="preserve"> </v>
      </c>
      <c r="D34" s="4"/>
      <c r="E34" s="4"/>
      <c r="F34" s="4"/>
      <c r="G34" s="4"/>
      <c r="H34" s="4"/>
      <c r="I34" s="5"/>
      <c r="S34" s="2">
        <v>1</v>
      </c>
      <c r="T34">
        <f>IF(AND(T32=0,T33=0)," ",SUM(T32:T33))</f>
        <v>3</v>
      </c>
    </row>
    <row r="35" spans="1:20" x14ac:dyDescent="0.3">
      <c r="A35" s="4"/>
      <c r="B35" s="4"/>
      <c r="C35" s="10" t="str">
        <f>IF(OR(ISBLANK(D20),ISBLANK(A23),ISBLANK(A35:A82),D20=" ",D20=0,A23=0)," ",D20-SUM(A23:A35))</f>
        <v xml:space="preserve"> </v>
      </c>
      <c r="D35" s="4"/>
      <c r="E35" s="4"/>
      <c r="F35" s="4"/>
      <c r="G35" s="4"/>
      <c r="H35" s="4"/>
      <c r="I35" s="5"/>
      <c r="S35" s="2">
        <v>1</v>
      </c>
      <c r="T35">
        <f>SUM(MAX(T28,T31),T34)</f>
        <v>6</v>
      </c>
    </row>
    <row r="36" spans="1:20" x14ac:dyDescent="0.3">
      <c r="A36" s="4"/>
      <c r="B36" s="4"/>
      <c r="C36" s="10" t="str">
        <f>IF(OR(ISBLANK(D20),ISBLANK(A23),ISBLANK(A36:A82),D20=" ",D20=0,A23=0)," ",D20-SUM(A23:A36))</f>
        <v xml:space="preserve"> </v>
      </c>
      <c r="D36" s="4"/>
      <c r="E36" s="4"/>
      <c r="F36" s="4"/>
      <c r="G36" s="4"/>
      <c r="H36" s="4"/>
      <c r="I36" s="5"/>
      <c r="S36" s="2">
        <v>1</v>
      </c>
      <c r="T36">
        <f>IF(ISBLANK(D10),0,T35/D10)</f>
        <v>3</v>
      </c>
    </row>
    <row r="37" spans="1:20" x14ac:dyDescent="0.3">
      <c r="A37" s="4"/>
      <c r="B37" s="4"/>
      <c r="C37" s="10" t="str">
        <f>IF(OR(ISBLANK(D20),ISBLANK(A23),ISBLANK(A37:A82),D20=" ",D20=0,A23=0)," ",D20-SUM(A23:A37))</f>
        <v xml:space="preserve"> </v>
      </c>
      <c r="D37" s="4"/>
      <c r="E37" s="4"/>
      <c r="F37" s="4"/>
      <c r="G37" s="4"/>
      <c r="H37" s="4"/>
      <c r="I37" s="5"/>
      <c r="S37" s="2">
        <v>1</v>
      </c>
      <c r="T37">
        <f>IF(AND(T28=" ",T31=" ")," ",SUM(T28,T31))</f>
        <v>3</v>
      </c>
    </row>
    <row r="38" spans="1:20" x14ac:dyDescent="0.3">
      <c r="A38" s="4"/>
      <c r="B38" s="4"/>
      <c r="C38" s="10" t="str">
        <f>IF(OR(ISBLANK(D20),ISBLANK(A23),ISBLANK(A38:A82),D20=" ",D20=0,A23=0)," ",D20-SUM(A23:A38))</f>
        <v xml:space="preserve"> </v>
      </c>
      <c r="D38" s="4"/>
      <c r="E38" s="4"/>
      <c r="F38" s="4"/>
      <c r="G38" s="4"/>
      <c r="H38" s="4"/>
      <c r="I38" s="5"/>
      <c r="S38" s="2">
        <v>1</v>
      </c>
      <c r="T38" t="b">
        <f>IF(T37=" ",0,IF(AND(T37&gt;=1,T34=" "),T37/D10))</f>
        <v>0</v>
      </c>
    </row>
    <row r="39" spans="1:20" x14ac:dyDescent="0.3">
      <c r="A39" s="4"/>
      <c r="B39" s="4"/>
      <c r="C39" s="10" t="str">
        <f>IF(OR(ISBLANK(D20),ISBLANK(A23),ISBLANK(A39:A82),D20=" ",D20=0,A23=0)," ",D20-SUM(A23:A39))</f>
        <v xml:space="preserve"> </v>
      </c>
      <c r="D39" s="4"/>
      <c r="E39" s="4"/>
      <c r="F39" s="4"/>
      <c r="G39" s="4"/>
      <c r="H39" s="4"/>
      <c r="I39" s="5"/>
      <c r="S39" s="2">
        <v>1</v>
      </c>
      <c r="T39">
        <f>PRODUCT(4,COUNTIF(E23:E83,"P"))</f>
        <v>8</v>
      </c>
    </row>
    <row r="40" spans="1:20" x14ac:dyDescent="0.3">
      <c r="A40" s="4"/>
      <c r="B40" s="4"/>
      <c r="C40" s="10" t="str">
        <f>IF(OR(ISBLANK(D20),ISBLANK(A23),ISBLANK(A40:A82),D20=" ",D20=0,A23=0)," ",D20-SUM(A23:A40))</f>
        <v xml:space="preserve"> </v>
      </c>
      <c r="D40" s="4"/>
      <c r="E40" s="4"/>
      <c r="F40" s="4"/>
      <c r="G40" s="4"/>
      <c r="H40" s="4"/>
      <c r="I40" s="5"/>
      <c r="S40" s="2">
        <v>1</v>
      </c>
      <c r="T40">
        <f>PRODUCT(5,COUNTIF(F23:G83,"P"))</f>
        <v>10</v>
      </c>
    </row>
    <row r="41" spans="1:20" x14ac:dyDescent="0.3">
      <c r="A41" s="4"/>
      <c r="B41" s="4"/>
      <c r="C41" s="10" t="str">
        <f>IF(OR(ISBLANK(D20),ISBLANK(A23),ISBLANK(A41:A82),D20=" ",D20=0,A23=0)," ",D20-SUM(A23:A41))</f>
        <v xml:space="preserve"> </v>
      </c>
      <c r="D41" s="4"/>
      <c r="E41" s="4"/>
      <c r="F41" s="4"/>
      <c r="G41" s="4"/>
      <c r="H41" s="4"/>
      <c r="I41" s="5"/>
      <c r="S41" s="2">
        <v>1</v>
      </c>
    </row>
    <row r="42" spans="1:20" x14ac:dyDescent="0.3">
      <c r="A42" s="4"/>
      <c r="B42" s="4"/>
      <c r="C42" s="10" t="str">
        <f>IF(OR(ISBLANK(D20),ISBLANK(A23),ISBLANK(A42:A82),D20=" ",D20=0,A23=0)," ",D20-SUM(A23:A42))</f>
        <v xml:space="preserve"> </v>
      </c>
      <c r="D42" s="4"/>
      <c r="E42" s="4"/>
      <c r="F42" s="4"/>
      <c r="G42" s="4"/>
      <c r="H42" s="4"/>
      <c r="I42" s="5"/>
      <c r="S42" s="2">
        <v>1</v>
      </c>
      <c r="T42">
        <f>IF(OR(A83=" ",C88=" "),0,A83-C88)</f>
        <v>0</v>
      </c>
    </row>
    <row r="43" spans="1:20" x14ac:dyDescent="0.3">
      <c r="A43" s="4"/>
      <c r="B43" s="4"/>
      <c r="C43" s="10" t="str">
        <f>IF(OR(ISBLANK(D20),ISBLANK(A23),ISBLANK(A43:A82),D20=" ",D20=0,A23=0)," ",D20-SUM(A23:A43))</f>
        <v xml:space="preserve"> </v>
      </c>
      <c r="D43" s="4"/>
      <c r="E43" s="4"/>
      <c r="F43" s="4"/>
      <c r="G43" s="4"/>
      <c r="H43" s="4"/>
      <c r="I43" s="5"/>
      <c r="S43" s="2">
        <v>1</v>
      </c>
    </row>
    <row r="44" spans="1:20" x14ac:dyDescent="0.3">
      <c r="A44" s="4"/>
      <c r="B44" s="4"/>
      <c r="C44" s="10" t="str">
        <f>IF(OR(ISBLANK(D20),ISBLANK(A23),ISBLANK(A44:A82),D20=" ",D20=0,A23=0)," ",D20-SUM(A23:A44))</f>
        <v xml:space="preserve"> </v>
      </c>
      <c r="D44" s="4"/>
      <c r="E44" s="4"/>
      <c r="F44" s="4"/>
      <c r="G44" s="4"/>
      <c r="H44" s="4"/>
      <c r="I44" s="5"/>
      <c r="S44" s="2">
        <v>1</v>
      </c>
    </row>
    <row r="45" spans="1:20" x14ac:dyDescent="0.3">
      <c r="A45" s="4"/>
      <c r="B45" s="4"/>
      <c r="C45" s="10" t="str">
        <f>IF(OR(ISBLANK(D20),ISBLANK(A23),ISBLANK(A45:A82),D20=" ",D20=0,A23=0)," ",D20-SUM(A23:A45))</f>
        <v xml:space="preserve"> </v>
      </c>
      <c r="D45" s="4"/>
      <c r="E45" s="4"/>
      <c r="F45" s="4"/>
      <c r="G45" s="4"/>
      <c r="H45" s="4"/>
      <c r="I45" s="5"/>
      <c r="S45" s="2">
        <v>1</v>
      </c>
    </row>
    <row r="46" spans="1:20" x14ac:dyDescent="0.3">
      <c r="A46" s="4"/>
      <c r="B46" s="4"/>
      <c r="C46" s="10" t="str">
        <f>IF(OR(ISBLANK(D20),ISBLANK(A23),ISBLANK(A46:A82),D20=" ",D20=0,A23=0)," ",D20-SUM(A23:A46))</f>
        <v xml:space="preserve"> </v>
      </c>
      <c r="D46" s="4"/>
      <c r="E46" s="4"/>
      <c r="F46" s="4"/>
      <c r="G46" s="4"/>
      <c r="H46" s="4"/>
      <c r="I46" s="5"/>
      <c r="S46" s="2">
        <v>1</v>
      </c>
    </row>
    <row r="47" spans="1:20" x14ac:dyDescent="0.3">
      <c r="A47" s="4"/>
      <c r="B47" s="4"/>
      <c r="C47" s="10" t="str">
        <f>IF(OR(ISBLANK(D20),ISBLANK(A23),ISBLANK(A47:A82),D20=" ",D20=0,A23=0)," ",D20-SUM(A23:A47))</f>
        <v xml:space="preserve"> </v>
      </c>
      <c r="D47" s="4"/>
      <c r="E47" s="4"/>
      <c r="F47" s="4"/>
      <c r="G47" s="4"/>
      <c r="H47" s="4"/>
      <c r="I47" s="5"/>
      <c r="S47" s="2">
        <v>1</v>
      </c>
    </row>
    <row r="48" spans="1:20" x14ac:dyDescent="0.3">
      <c r="A48" s="4"/>
      <c r="B48" s="4"/>
      <c r="C48" s="10" t="str">
        <f>IF(OR(ISBLANK(D20),ISBLANK(A23),ISBLANK(A48:A82),D20=" ",D20=0,A23=0)," ",D20-SUM(A23:A48))</f>
        <v xml:space="preserve"> </v>
      </c>
      <c r="D48" s="4"/>
      <c r="E48" s="4"/>
      <c r="F48" s="4"/>
      <c r="G48" s="4"/>
      <c r="H48" s="4"/>
      <c r="I48" s="5"/>
      <c r="S48" s="2">
        <v>1</v>
      </c>
    </row>
    <row r="49" spans="1:19" x14ac:dyDescent="0.3">
      <c r="A49" s="4"/>
      <c r="B49" s="4"/>
      <c r="C49" s="10" t="str">
        <f>IF(OR(ISBLANK(D20),ISBLANK(A23),ISBLANK(A49:A82),D20=" ",D20=0,A23=0)," ",D20-SUM(A23:A49))</f>
        <v xml:space="preserve"> </v>
      </c>
      <c r="D49" s="4"/>
      <c r="E49" s="4"/>
      <c r="F49" s="4"/>
      <c r="G49" s="4"/>
      <c r="H49" s="4"/>
      <c r="I49" s="5"/>
      <c r="S49" s="2">
        <v>1</v>
      </c>
    </row>
    <row r="50" spans="1:19" x14ac:dyDescent="0.3">
      <c r="A50" s="4"/>
      <c r="B50" s="4"/>
      <c r="C50" s="10" t="str">
        <f>IF(OR(ISBLANK(D20),ISBLANK(A23),ISBLANK(A50:A82),D20=" ",D20=0,A23=0)," ",D20-SUM(A23:A50))</f>
        <v xml:space="preserve"> </v>
      </c>
      <c r="D50" s="4"/>
      <c r="E50" s="4"/>
      <c r="F50" s="4"/>
      <c r="G50" s="4"/>
      <c r="H50" s="4"/>
      <c r="I50" s="5"/>
      <c r="S50" s="2">
        <v>1</v>
      </c>
    </row>
    <row r="51" spans="1:19" x14ac:dyDescent="0.3">
      <c r="A51" s="4"/>
      <c r="B51" s="4"/>
      <c r="C51" s="10" t="str">
        <f>IF(OR(ISBLANK(D20),ISBLANK(A23),ISBLANK(A51:A82),D20=" ",D20=0,A23=0)," ",D20-SUM(A23:A51))</f>
        <v xml:space="preserve"> </v>
      </c>
      <c r="D51" s="4"/>
      <c r="E51" s="4"/>
      <c r="F51" s="4"/>
      <c r="G51" s="4"/>
      <c r="H51" s="4"/>
      <c r="I51" s="5"/>
      <c r="S51" s="2">
        <v>1</v>
      </c>
    </row>
    <row r="52" spans="1:19" x14ac:dyDescent="0.3">
      <c r="A52" s="4"/>
      <c r="B52" s="4"/>
      <c r="C52" s="10" t="str">
        <f>IF(OR(ISBLANK(D20),ISBLANK(A23),ISBLANK(A52:A82),D20=" ",D20=0,A23=0)," ",D20-SUM(A23:A52))</f>
        <v xml:space="preserve"> </v>
      </c>
      <c r="D52" s="4"/>
      <c r="E52" s="4"/>
      <c r="F52" s="4"/>
      <c r="G52" s="4"/>
      <c r="H52" s="4"/>
      <c r="I52" s="3"/>
      <c r="S52" s="2">
        <v>1</v>
      </c>
    </row>
    <row r="53" spans="1:19" x14ac:dyDescent="0.3">
      <c r="A53" s="4"/>
      <c r="B53" s="4"/>
      <c r="C53" s="10" t="str">
        <f>IF(OR(ISBLANK(D20),ISBLANK(A23),ISBLANK(A53:A82),D20=" ",D20=0,A23=0)," ",D20-SUM(A23:A53))</f>
        <v xml:space="preserve"> </v>
      </c>
      <c r="D53" s="4"/>
      <c r="E53" s="4"/>
      <c r="F53" s="4"/>
      <c r="G53" s="4"/>
      <c r="H53" s="4"/>
      <c r="I53" s="3"/>
      <c r="S53" s="2">
        <v>1</v>
      </c>
    </row>
    <row r="54" spans="1:19" x14ac:dyDescent="0.3">
      <c r="A54" s="4"/>
      <c r="B54" s="4"/>
      <c r="C54" s="10" t="str">
        <f>IF(OR(ISBLANK(D20),ISBLANK(A23),ISBLANK(A54:A82),D20=" ",D20=0,A23=0)," ",D20-SUM(A23:A54))</f>
        <v xml:space="preserve"> </v>
      </c>
      <c r="D54" s="4"/>
      <c r="E54" s="4"/>
      <c r="F54" s="4"/>
      <c r="G54" s="4"/>
      <c r="H54" s="4"/>
      <c r="I54" s="3"/>
      <c r="S54" s="2">
        <v>1</v>
      </c>
    </row>
    <row r="55" spans="1:19" x14ac:dyDescent="0.3">
      <c r="A55" s="4"/>
      <c r="B55" s="4"/>
      <c r="C55" s="10" t="str">
        <f>IF(OR(ISBLANK(D20),ISBLANK(A23),ISBLANK(A55:A82),D20=" ",D20=0,A23=0)," ",D20-SUM(A23:A55))</f>
        <v xml:space="preserve"> </v>
      </c>
      <c r="D55" s="4"/>
      <c r="E55" s="4"/>
      <c r="F55" s="4"/>
      <c r="G55" s="4"/>
      <c r="H55" s="4"/>
      <c r="I55" s="3"/>
      <c r="S55" s="2">
        <v>1</v>
      </c>
    </row>
    <row r="56" spans="1:19" x14ac:dyDescent="0.3">
      <c r="A56" s="4"/>
      <c r="B56" s="4"/>
      <c r="C56" s="10" t="str">
        <f>IF(OR(ISBLANK(D20),ISBLANK(A23),ISBLANK(A56:A82),D20=" ",D20=0,A23=0)," ",D20-SUM(A23:A56))</f>
        <v xml:space="preserve"> </v>
      </c>
      <c r="D56" s="4"/>
      <c r="E56" s="4"/>
      <c r="F56" s="4"/>
      <c r="G56" s="4"/>
      <c r="H56" s="4"/>
      <c r="I56" s="3"/>
      <c r="S56" s="2">
        <v>1</v>
      </c>
    </row>
    <row r="57" spans="1:19" x14ac:dyDescent="0.3">
      <c r="A57" s="4"/>
      <c r="B57" s="4"/>
      <c r="C57" s="10" t="str">
        <f>IF(OR(ISBLANK(D20),ISBLANK(A23),ISBLANK(A57:A82),D20=" ",D20=0,A23=0)," ",D20-SUM(A23:A57))</f>
        <v xml:space="preserve"> </v>
      </c>
      <c r="D57" s="4"/>
      <c r="E57" s="4"/>
      <c r="F57" s="4"/>
      <c r="G57" s="4"/>
      <c r="H57" s="4"/>
      <c r="I57" s="3"/>
      <c r="S57" s="2">
        <v>1</v>
      </c>
    </row>
    <row r="58" spans="1:19" x14ac:dyDescent="0.3">
      <c r="A58" s="4"/>
      <c r="B58" s="4"/>
      <c r="C58" s="10" t="str">
        <f>IF(OR(ISBLANK(D20),ISBLANK(A23),ISBLANK(A58:A82),D20=" ",D20=0,A23=0)," ",D20-SUM(A23:A58))</f>
        <v xml:space="preserve"> </v>
      </c>
      <c r="D58" s="4"/>
      <c r="E58" s="4"/>
      <c r="F58" s="4"/>
      <c r="G58" s="4"/>
      <c r="H58" s="4"/>
      <c r="I58" s="3"/>
      <c r="S58" s="2">
        <v>1</v>
      </c>
    </row>
    <row r="59" spans="1:19" x14ac:dyDescent="0.3">
      <c r="A59" s="4"/>
      <c r="B59" s="4"/>
      <c r="C59" s="10" t="str">
        <f>IF(OR(ISBLANK(D20),ISBLANK(A23),ISBLANK(A59:A82),D20=" ",D20=0,A23=0)," ",D20-SUM(A23:A59))</f>
        <v xml:space="preserve"> </v>
      </c>
      <c r="D59" s="4"/>
      <c r="E59" s="4"/>
      <c r="F59" s="4"/>
      <c r="G59" s="4"/>
      <c r="H59" s="4"/>
      <c r="I59" s="3"/>
      <c r="S59" s="2">
        <v>1</v>
      </c>
    </row>
    <row r="60" spans="1:19" x14ac:dyDescent="0.3">
      <c r="A60" s="4"/>
      <c r="B60" s="4"/>
      <c r="C60" s="10" t="str">
        <f>IF(OR(ISBLANK(D20),ISBLANK(A23),ISBLANK(A60:A82),D20=" ",D20=0,A23=0)," ",D20-SUM(A23:A60))</f>
        <v xml:space="preserve"> </v>
      </c>
      <c r="D60" s="4"/>
      <c r="E60" s="4"/>
      <c r="F60" s="4"/>
      <c r="G60" s="4"/>
      <c r="H60" s="4"/>
      <c r="I60" s="3"/>
      <c r="S60" s="2">
        <v>1</v>
      </c>
    </row>
    <row r="61" spans="1:19" x14ac:dyDescent="0.3">
      <c r="A61" s="4"/>
      <c r="B61" s="4"/>
      <c r="C61" s="10" t="str">
        <f>IF(OR(ISBLANK(D20),ISBLANK(A23),ISBLANK(A61:A82),D20=" ",D20=0,A23=0)," ",D20-SUM(A23:A61))</f>
        <v xml:space="preserve"> </v>
      </c>
      <c r="D61" s="4"/>
      <c r="E61" s="4"/>
      <c r="F61" s="4"/>
      <c r="G61" s="4"/>
      <c r="H61" s="4"/>
      <c r="I61" s="3"/>
      <c r="S61" s="2">
        <v>1</v>
      </c>
    </row>
    <row r="62" spans="1:19" x14ac:dyDescent="0.3">
      <c r="A62" s="4"/>
      <c r="B62" s="4"/>
      <c r="C62" s="10" t="str">
        <f>IF(OR(ISBLANK(D20),ISBLANK(A23),ISBLANK(A62:A82),D20=" ",D20=0,A23=0)," ",D20-SUM(A23:A62))</f>
        <v xml:space="preserve"> </v>
      </c>
      <c r="D62" s="4"/>
      <c r="E62" s="4"/>
      <c r="F62" s="4"/>
      <c r="G62" s="4"/>
      <c r="H62" s="4"/>
      <c r="I62" s="3"/>
      <c r="S62" s="2">
        <v>1</v>
      </c>
    </row>
    <row r="63" spans="1:19" x14ac:dyDescent="0.3">
      <c r="A63" s="4"/>
      <c r="B63" s="4"/>
      <c r="C63" s="10" t="str">
        <f>IF(OR(ISBLANK(D20),ISBLANK(A23),ISBLANK(A63:A82),D20=" ",D20=0,A23=0)," ",D20-SUM(A23:A63))</f>
        <v xml:space="preserve"> </v>
      </c>
      <c r="D63" s="4"/>
      <c r="E63" s="4"/>
      <c r="F63" s="4"/>
      <c r="G63" s="4"/>
      <c r="H63" s="4"/>
      <c r="I63" s="3"/>
      <c r="S63" s="2">
        <v>1</v>
      </c>
    </row>
    <row r="64" spans="1:19" x14ac:dyDescent="0.3">
      <c r="A64" s="4"/>
      <c r="B64" s="4"/>
      <c r="C64" s="10" t="str">
        <f>IF(OR(ISBLANK(D20),ISBLANK(A23),ISBLANK(A64:A82),D20=" ",D20=0,A23=0)," ",D20-SUM(A23:A64))</f>
        <v xml:space="preserve"> </v>
      </c>
      <c r="D64" s="4"/>
      <c r="E64" s="4"/>
      <c r="F64" s="4"/>
      <c r="G64" s="4"/>
      <c r="H64" s="4"/>
      <c r="I64" s="3"/>
      <c r="S64" s="2">
        <v>1</v>
      </c>
    </row>
    <row r="65" spans="1:19" x14ac:dyDescent="0.3">
      <c r="A65" s="4"/>
      <c r="B65" s="4"/>
      <c r="C65" s="10" t="str">
        <f>IF(OR(ISBLANK(D20),ISBLANK(A23),ISBLANK(A65:A82),D20=" ",D20=0,A23=0)," ",D20-SUM(A23:A65))</f>
        <v xml:space="preserve"> </v>
      </c>
      <c r="D65" s="4"/>
      <c r="E65" s="4"/>
      <c r="F65" s="4"/>
      <c r="G65" s="4"/>
      <c r="H65" s="4"/>
      <c r="I65" s="3"/>
      <c r="S65" s="2">
        <v>1</v>
      </c>
    </row>
    <row r="66" spans="1:19" x14ac:dyDescent="0.3">
      <c r="A66" s="4"/>
      <c r="B66" s="4"/>
      <c r="C66" s="10" t="str">
        <f>IF(OR(ISBLANK(D20),ISBLANK(A23),ISBLANK(A66:A82),D20=" ",D20=0,A23=0)," ",D20-SUM(A23:A66))</f>
        <v xml:space="preserve"> </v>
      </c>
      <c r="D66" s="4"/>
      <c r="E66" s="4"/>
      <c r="F66" s="4"/>
      <c r="G66" s="4"/>
      <c r="H66" s="4"/>
      <c r="I66" s="3"/>
      <c r="S66" s="2">
        <v>1</v>
      </c>
    </row>
    <row r="67" spans="1:19" x14ac:dyDescent="0.3">
      <c r="A67" s="4"/>
      <c r="B67" s="4"/>
      <c r="C67" s="10" t="str">
        <f>IF(OR(ISBLANK(D20),ISBLANK(A23),ISBLANK(A67:A82),D20=" ",D20=0,A23=0)," ",D20-SUM(A23:A67))</f>
        <v xml:space="preserve"> </v>
      </c>
      <c r="D67" s="4"/>
      <c r="E67" s="4"/>
      <c r="F67" s="4"/>
      <c r="G67" s="4"/>
      <c r="H67" s="4"/>
      <c r="I67" s="3"/>
      <c r="S67" s="2">
        <v>1</v>
      </c>
    </row>
    <row r="68" spans="1:19" x14ac:dyDescent="0.3">
      <c r="A68" s="4"/>
      <c r="B68" s="4"/>
      <c r="C68" s="10" t="str">
        <f>IF(OR(ISBLANK(D20),ISBLANK(A23),ISBLANK(A68:A82),D20=" ",D20=0,A23=0)," ",D20-SUM(A23:A68))</f>
        <v xml:space="preserve"> </v>
      </c>
      <c r="D68" s="4"/>
      <c r="E68" s="4"/>
      <c r="F68" s="4"/>
      <c r="G68" s="4"/>
      <c r="H68" s="4"/>
      <c r="I68" s="3"/>
      <c r="S68" s="2">
        <v>1</v>
      </c>
    </row>
    <row r="69" spans="1:19" x14ac:dyDescent="0.3">
      <c r="A69" s="4"/>
      <c r="B69" s="4"/>
      <c r="C69" s="10" t="str">
        <f>IF(OR(ISBLANK(D20),ISBLANK(A23),ISBLANK(A69:A82),D20=" ",D20=0,A23=0)," ",D20-SUM(A23:A69))</f>
        <v xml:space="preserve"> </v>
      </c>
      <c r="D69" s="4"/>
      <c r="E69" s="4"/>
      <c r="F69" s="4"/>
      <c r="G69" s="4"/>
      <c r="H69" s="4"/>
      <c r="I69" s="3"/>
      <c r="S69" s="2">
        <v>1</v>
      </c>
    </row>
    <row r="70" spans="1:19" x14ac:dyDescent="0.3">
      <c r="A70" s="4"/>
      <c r="B70" s="4"/>
      <c r="C70" s="10" t="str">
        <f>IF(OR(ISBLANK(D20),ISBLANK(A23),ISBLANK(A70:A82),D20=" ",D20=0,A23=0)," ",D20-SUM(A23:A70))</f>
        <v xml:space="preserve"> </v>
      </c>
      <c r="D70" s="4"/>
      <c r="E70" s="4"/>
      <c r="F70" s="4"/>
      <c r="G70" s="4"/>
      <c r="H70" s="4"/>
      <c r="I70" s="3"/>
      <c r="S70" s="2">
        <v>1</v>
      </c>
    </row>
    <row r="71" spans="1:19" x14ac:dyDescent="0.3">
      <c r="A71" s="4"/>
      <c r="B71" s="4"/>
      <c r="C71" s="10" t="str">
        <f>IF(OR(ISBLANK(D20),ISBLANK(A23),ISBLANK(A71:A82),D20=" ",D20=0,A23=0)," ",D20-SUM(A23:A71))</f>
        <v xml:space="preserve"> </v>
      </c>
      <c r="D71" s="4"/>
      <c r="E71" s="4"/>
      <c r="F71" s="4"/>
      <c r="G71" s="4"/>
      <c r="H71" s="4"/>
      <c r="I71" s="3"/>
      <c r="S71" s="2">
        <v>1</v>
      </c>
    </row>
    <row r="72" spans="1:19" x14ac:dyDescent="0.3">
      <c r="A72" s="4"/>
      <c r="B72" s="4"/>
      <c r="C72" s="10" t="str">
        <f>IF(OR(ISBLANK(D20),ISBLANK(A23),ISBLANK(A72:A82),D20=" ",D20=0,A23=0)," ",D20-SUM(A23:A72))</f>
        <v xml:space="preserve"> </v>
      </c>
      <c r="D72" s="4"/>
      <c r="E72" s="4"/>
      <c r="F72" s="4"/>
      <c r="G72" s="4"/>
      <c r="H72" s="4"/>
      <c r="I72" s="3"/>
      <c r="S72" s="2">
        <v>1</v>
      </c>
    </row>
    <row r="73" spans="1:19" x14ac:dyDescent="0.3">
      <c r="A73" s="4"/>
      <c r="B73" s="4"/>
      <c r="C73" s="10" t="str">
        <f>IF(OR(ISBLANK(D20),ISBLANK(A23),ISBLANK(A73:A82),D20=" ",D20=0,A23=0)," ",D20-SUM(A23:A73))</f>
        <v xml:space="preserve"> </v>
      </c>
      <c r="D73" s="4"/>
      <c r="E73" s="4"/>
      <c r="F73" s="4"/>
      <c r="G73" s="4"/>
      <c r="H73" s="4"/>
      <c r="I73" s="3"/>
      <c r="S73" s="2">
        <v>1</v>
      </c>
    </row>
    <row r="74" spans="1:19" x14ac:dyDescent="0.3">
      <c r="A74" s="4"/>
      <c r="B74" s="4"/>
      <c r="C74" s="10" t="str">
        <f>IF(OR(ISBLANK(D20),ISBLANK(A23),ISBLANK(A74:A82),D20=" ",D20=0,A23=0)," ",D20-SUM(A23:A74))</f>
        <v xml:space="preserve"> </v>
      </c>
      <c r="D74" s="4"/>
      <c r="E74" s="4"/>
      <c r="F74" s="4"/>
      <c r="G74" s="4"/>
      <c r="H74" s="4"/>
      <c r="I74" s="3"/>
      <c r="S74" s="2">
        <v>1</v>
      </c>
    </row>
    <row r="75" spans="1:19" x14ac:dyDescent="0.3">
      <c r="A75" s="4"/>
      <c r="B75" s="4"/>
      <c r="C75" s="10" t="str">
        <f>IF(OR(ISBLANK(D20),ISBLANK(A23),ISBLANK(A75:A82),D20=" ",D20=0,A23=0)," ",D20-SUM(A23:A75))</f>
        <v xml:space="preserve"> </v>
      </c>
      <c r="D75" s="4"/>
      <c r="E75" s="4"/>
      <c r="F75" s="4"/>
      <c r="G75" s="4"/>
      <c r="H75" s="4"/>
      <c r="I75" s="3"/>
      <c r="S75" s="2">
        <v>1</v>
      </c>
    </row>
    <row r="76" spans="1:19" x14ac:dyDescent="0.3">
      <c r="A76" s="4"/>
      <c r="B76" s="4"/>
      <c r="C76" s="10" t="str">
        <f>IF(OR(ISBLANK(D20),ISBLANK(A23),ISBLANK(A76:A82),D20=" ",D20=0,A23=0)," ",D20-SUM(A23:A76))</f>
        <v xml:space="preserve"> </v>
      </c>
      <c r="D76" s="4"/>
      <c r="E76" s="4"/>
      <c r="F76" s="4"/>
      <c r="G76" s="4"/>
      <c r="H76" s="4"/>
      <c r="I76" s="3"/>
      <c r="S76" s="2">
        <v>1</v>
      </c>
    </row>
    <row r="77" spans="1:19" x14ac:dyDescent="0.3">
      <c r="A77" s="4"/>
      <c r="B77" s="4"/>
      <c r="C77" s="10" t="str">
        <f>IF(OR(ISBLANK(D20),ISBLANK(A23),ISBLANK(A77:A82),D20=" ",D20=0,A23=0)," ",D20-SUM(A23:A77))</f>
        <v xml:space="preserve"> </v>
      </c>
      <c r="D77" s="4"/>
      <c r="E77" s="4"/>
      <c r="F77" s="4"/>
      <c r="G77" s="4"/>
      <c r="H77" s="4"/>
      <c r="I77" s="3"/>
      <c r="S77" s="2">
        <v>1</v>
      </c>
    </row>
    <row r="78" spans="1:19" x14ac:dyDescent="0.3">
      <c r="A78" s="4"/>
      <c r="B78" s="4"/>
      <c r="C78" s="10" t="str">
        <f>IF(OR(ISBLANK(D20),ISBLANK(A23),ISBLANK(A78:A82),D20=" ",D20=0,A23=0)," ",D20-SUM(A23:A78))</f>
        <v xml:space="preserve"> </v>
      </c>
      <c r="D78" s="4"/>
      <c r="E78" s="4"/>
      <c r="F78" s="4"/>
      <c r="G78" s="4"/>
      <c r="H78" s="4"/>
      <c r="I78" s="3"/>
      <c r="S78" s="2">
        <v>1</v>
      </c>
    </row>
    <row r="79" spans="1:19" x14ac:dyDescent="0.3">
      <c r="A79" s="4"/>
      <c r="B79" s="4"/>
      <c r="C79" s="10" t="str">
        <f>IF(OR(ISBLANK(D20),ISBLANK(A23),ISBLANK(A79:A82),D20=" ",D20=0,A23=0)," ",D20-SUM(A23:A79))</f>
        <v xml:space="preserve"> </v>
      </c>
      <c r="D79" s="4"/>
      <c r="E79" s="4"/>
      <c r="F79" s="4"/>
      <c r="G79" s="4"/>
      <c r="H79" s="4"/>
      <c r="I79" s="3"/>
      <c r="S79" s="2">
        <v>1</v>
      </c>
    </row>
    <row r="80" spans="1:19" x14ac:dyDescent="0.3">
      <c r="A80" s="4"/>
      <c r="B80" s="4"/>
      <c r="C80" s="10" t="str">
        <f>IF(OR(ISBLANK(D20),ISBLANK(A23),ISBLANK(A80:A82),D20=" ",D20=0,A23=0)," ",D20-SUM(A23:A80))</f>
        <v xml:space="preserve"> </v>
      </c>
      <c r="D80" s="4"/>
      <c r="E80" s="4"/>
      <c r="F80" s="4"/>
      <c r="G80" s="4"/>
      <c r="H80" s="4"/>
      <c r="I80" s="3"/>
      <c r="S80" s="2">
        <v>1</v>
      </c>
    </row>
    <row r="81" spans="1:19" x14ac:dyDescent="0.3">
      <c r="A81" s="4"/>
      <c r="B81" s="4"/>
      <c r="C81" s="10" t="str">
        <f>IF(OR(ISBLANK(D20),ISBLANK(A23),ISBLANK(A81:A82),D20=" ",D20=0,A23=0)," ",D20-SUM(A23:A81))</f>
        <v xml:space="preserve"> </v>
      </c>
      <c r="D81" s="4"/>
      <c r="E81" s="4"/>
      <c r="F81" s="4"/>
      <c r="G81" s="4"/>
      <c r="H81" s="4"/>
      <c r="I81" s="3"/>
      <c r="S81" s="2">
        <v>1</v>
      </c>
    </row>
    <row r="82" spans="1:19" x14ac:dyDescent="0.3">
      <c r="A82" s="4"/>
      <c r="B82" s="4"/>
      <c r="C82" s="10" t="str">
        <f>IF(OR(ISBLANK(D20),ISBLANK(A23),ISBLANK(A81:A82),D20=" ",D20=0,A23=0)," ",D20-SUM(A23:A81))</f>
        <v xml:space="preserve"> </v>
      </c>
      <c r="D82" s="4"/>
      <c r="E82" s="4"/>
      <c r="F82" s="4"/>
      <c r="G82" s="4"/>
      <c r="H82" s="4"/>
      <c r="I82" s="3"/>
      <c r="S82" s="2">
        <v>1</v>
      </c>
    </row>
    <row r="83" spans="1:19" x14ac:dyDescent="0.3">
      <c r="A83" s="10">
        <f>IF(ISBLANK(A23)," ",SUM(A23:A82))</f>
        <v>450</v>
      </c>
      <c r="B83" s="4"/>
      <c r="C83" s="10">
        <f>IF(OR(ISBLANK(D20),ISBLANK(A23),ISBLANK(A83),D20=" ",D20=0,A23=0)," ",D20-A83)</f>
        <v>450</v>
      </c>
      <c r="D83" s="4"/>
      <c r="E83" s="4"/>
      <c r="F83" s="4"/>
      <c r="G83" s="4"/>
      <c r="H83" s="10">
        <f>IF(ISBLANK(H23:H82)," ",SUM(H23:H82))</f>
        <v>0</v>
      </c>
      <c r="I83" s="3"/>
      <c r="S83" s="2">
        <v>1</v>
      </c>
    </row>
    <row r="84" spans="1:19" x14ac:dyDescent="0.3">
      <c r="A84" s="5"/>
      <c r="B84" s="5"/>
      <c r="C84" s="5"/>
      <c r="D84" s="5"/>
      <c r="E84" s="5"/>
      <c r="F84" s="5"/>
      <c r="G84" s="5"/>
      <c r="H84" s="5"/>
      <c r="I84" s="3"/>
      <c r="S84" s="2">
        <v>1</v>
      </c>
    </row>
    <row r="85" spans="1:19" x14ac:dyDescent="0.3">
      <c r="A85" s="14" t="s">
        <v>28</v>
      </c>
      <c r="B85" s="15"/>
      <c r="C85" s="5"/>
      <c r="D85" s="5"/>
      <c r="E85" s="5"/>
      <c r="F85" s="5"/>
      <c r="G85" s="5"/>
      <c r="H85" s="5"/>
      <c r="I85" s="3"/>
      <c r="S85" s="2">
        <v>1</v>
      </c>
    </row>
    <row r="86" spans="1:19" x14ac:dyDescent="0.3">
      <c r="A86" s="15" t="s">
        <v>33</v>
      </c>
      <c r="B86" s="15"/>
      <c r="C86" s="16">
        <f>IF(ISBLANK(E23:G83)," ",COUNTIF(E23:G83,"P"))</f>
        <v>4</v>
      </c>
      <c r="D86" s="16" t="str">
        <f>IF(OR(ISBLANK(C86),C86=" ",C86=0)," ","sessions")</f>
        <v>sessions</v>
      </c>
      <c r="E86" s="5"/>
      <c r="F86" s="5"/>
      <c r="G86" s="5"/>
      <c r="H86" s="5"/>
      <c r="I86" s="3"/>
      <c r="S86" s="2">
        <v>1</v>
      </c>
    </row>
    <row r="87" spans="1:19" x14ac:dyDescent="0.3">
      <c r="A87" s="15" t="s">
        <v>29</v>
      </c>
      <c r="B87" s="15"/>
      <c r="C87" s="16">
        <f>IF(OR(ISBLANK(T39:T40),T39=0,T40=0)," ",SUM(T39:T40))</f>
        <v>18</v>
      </c>
      <c r="D87" s="16" t="str">
        <f>IF(OR(ISBLANK(C87),C87=" ",C87=0)," ","hours")</f>
        <v>hours</v>
      </c>
      <c r="E87" s="5"/>
      <c r="F87" s="5"/>
      <c r="G87" s="5"/>
      <c r="H87" s="5"/>
      <c r="I87" s="3"/>
      <c r="S87" s="2">
        <v>1</v>
      </c>
    </row>
    <row r="88" spans="1:19" x14ac:dyDescent="0.3">
      <c r="A88" s="15" t="s">
        <v>34</v>
      </c>
      <c r="B88" s="15"/>
      <c r="C88" s="16">
        <f>IF(OR(ISBLANK(D19),D19=" ",D19=0),0,PRODUCT(D19,C87))</f>
        <v>450</v>
      </c>
      <c r="D88" s="16" t="str">
        <f>IF(OR(ISBLANK(C88),C88=" ",C88=0)," ","Euros")</f>
        <v>Euros</v>
      </c>
      <c r="E88" s="5"/>
      <c r="F88" s="5"/>
      <c r="G88" s="5"/>
      <c r="H88" s="5"/>
      <c r="I88" s="3"/>
      <c r="S88" s="2">
        <v>1</v>
      </c>
    </row>
    <row r="89" spans="1:19" x14ac:dyDescent="0.3">
      <c r="A89" s="15" t="s">
        <v>30</v>
      </c>
      <c r="B89" s="15"/>
      <c r="C89" s="16">
        <f>IF(T42&lt;0,T42,0)</f>
        <v>0</v>
      </c>
      <c r="D89" s="16" t="str">
        <f>IF(OR(ISBLANK(C89),C89=" ",C89=0)," ",IF(C89&lt;0,"Euros"))</f>
        <v xml:space="preserve"> </v>
      </c>
      <c r="E89" s="5"/>
      <c r="F89" s="5"/>
      <c r="G89" s="5"/>
      <c r="H89" s="5"/>
      <c r="I89" s="3"/>
      <c r="S89" s="2">
        <v>1</v>
      </c>
    </row>
    <row r="90" spans="1:19" x14ac:dyDescent="0.3">
      <c r="A90" s="15" t="s">
        <v>31</v>
      </c>
      <c r="B90" s="15"/>
      <c r="C90" s="16">
        <f>IF(T42&gt;0,T42,0)</f>
        <v>0</v>
      </c>
      <c r="D90" s="16" t="str">
        <f>IF(OR(ISBLANK(C90),C90=" ",C90=0)," ",IF(C90&gt;0,"Euros"))</f>
        <v xml:space="preserve"> </v>
      </c>
      <c r="E90" s="5"/>
      <c r="F90" s="5"/>
      <c r="G90" s="5"/>
      <c r="H90" s="5"/>
      <c r="I90" s="3"/>
      <c r="S90" s="2">
        <v>1</v>
      </c>
    </row>
    <row r="91" spans="1:19" x14ac:dyDescent="0.3">
      <c r="A91" s="5"/>
      <c r="B91" s="5"/>
      <c r="C91" s="5"/>
      <c r="D91" s="5"/>
      <c r="E91" s="5"/>
      <c r="F91" s="5"/>
      <c r="G91" s="5"/>
      <c r="H91" s="5"/>
      <c r="I91" s="3"/>
    </row>
    <row r="92" spans="1:19" x14ac:dyDescent="0.3">
      <c r="A92" s="21" t="s">
        <v>19</v>
      </c>
      <c r="B92" s="21"/>
      <c r="C92" s="21"/>
      <c r="D92" s="21"/>
      <c r="E92" s="21"/>
      <c r="F92" s="21"/>
      <c r="G92" s="21"/>
      <c r="H92" s="21"/>
      <c r="I92" s="3"/>
    </row>
    <row r="93" spans="1:19" x14ac:dyDescent="0.3">
      <c r="A93" s="1"/>
      <c r="B93" s="1"/>
      <c r="C93" s="1"/>
      <c r="D93" s="1"/>
      <c r="E93" s="1"/>
      <c r="F93" s="1"/>
      <c r="G93" s="1"/>
      <c r="H93" s="1"/>
    </row>
    <row r="94" spans="1:19" x14ac:dyDescent="0.3">
      <c r="A94" s="1"/>
      <c r="B94" s="1"/>
      <c r="C94" s="1"/>
      <c r="D94" s="1"/>
      <c r="E94" s="1"/>
      <c r="F94" s="1"/>
      <c r="G94" s="1"/>
      <c r="H94" s="1"/>
    </row>
  </sheetData>
  <sheetProtection algorithmName="SHA-512" hashValue="B4JXxCwOXG4w7YNmLWFJfj9Kgqq7F9HKb7p4pBQiKyREnyQ4ecyJ5Eu+n0tTxZM3H5B6STvfNqP48Cr3MUA4og==" saltValue="oIDi9WDT41gbtkS/CPJFWw==" spinCount="100000" sheet="1" objects="1" scenarios="1"/>
  <mergeCells count="6">
    <mergeCell ref="A1:I1"/>
    <mergeCell ref="A2:I2"/>
    <mergeCell ref="A3:I3"/>
    <mergeCell ref="A92:H92"/>
    <mergeCell ref="H7:I7"/>
    <mergeCell ref="E18:F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Izziboi Etus</cp:lastModifiedBy>
  <dcterms:created xsi:type="dcterms:W3CDTF">2020-11-16T20:39:44Z</dcterms:created>
  <dcterms:modified xsi:type="dcterms:W3CDTF">2022-03-24T17:20:27Z</dcterms:modified>
</cp:coreProperties>
</file>