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Izzzy\aula12_prova\"/>
    </mc:Choice>
  </mc:AlternateContent>
  <xr:revisionPtr revIDLastSave="0" documentId="8_{3E906AAB-C867-4794-86BF-C97F16C31E30}" xr6:coauthVersionLast="47" xr6:coauthVersionMax="47" xr10:uidLastSave="{00000000-0000-0000-0000-000000000000}"/>
  <bookViews>
    <workbookView xWindow="-120" yWindow="-120" windowWidth="29040" windowHeight="15840" activeTab="1" xr2:uid="{E6A3C592-CDCC-42F8-BD73-93B02D46BB17}"/>
  </bookViews>
  <sheets>
    <sheet name="Planilha3" sheetId="3" r:id="rId1"/>
    <sheet name="Planilha1" sheetId="1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D18" i="1"/>
  <c r="D19" i="1"/>
  <c r="D16" i="1"/>
  <c r="M4" i="1"/>
  <c r="M5" i="1"/>
  <c r="M6" i="1"/>
  <c r="M7" i="1"/>
  <c r="M8" i="1"/>
  <c r="M3" i="1"/>
  <c r="M13" i="1" s="1"/>
  <c r="L4" i="1"/>
  <c r="L5" i="1"/>
  <c r="L6" i="1"/>
  <c r="L7" i="1"/>
  <c r="L8" i="1"/>
  <c r="L3" i="1"/>
  <c r="K4" i="1"/>
  <c r="K5" i="1"/>
  <c r="K6" i="1"/>
  <c r="K7" i="1"/>
  <c r="K8" i="1"/>
  <c r="K3" i="1"/>
  <c r="I4" i="1"/>
  <c r="I5" i="1"/>
  <c r="I6" i="1"/>
  <c r="I7" i="1"/>
  <c r="I8" i="1"/>
  <c r="I3" i="1"/>
  <c r="J3" i="1"/>
  <c r="J4" i="1"/>
  <c r="J5" i="1"/>
  <c r="J6" i="1"/>
  <c r="J7" i="1"/>
  <c r="J8" i="1"/>
  <c r="D17" i="1" l="1"/>
  <c r="M10" i="1"/>
  <c r="M11" i="1"/>
  <c r="M12" i="1"/>
  <c r="L12" i="1"/>
  <c r="L10" i="1"/>
  <c r="L11" i="1"/>
</calcChain>
</file>

<file path=xl/sharedStrings.xml><?xml version="1.0" encoding="utf-8"?>
<sst xmlns="http://schemas.openxmlformats.org/spreadsheetml/2006/main" count="77" uniqueCount="53">
  <si>
    <t>Tabela de automóveis</t>
  </si>
  <si>
    <t>Placa</t>
  </si>
  <si>
    <t>XDF5487</t>
  </si>
  <si>
    <t>XSD8A78</t>
  </si>
  <si>
    <t>SDF7897</t>
  </si>
  <si>
    <t>SDF7985</t>
  </si>
  <si>
    <t>KJG4567</t>
  </si>
  <si>
    <t>KDF9877</t>
  </si>
  <si>
    <t>HHH8977</t>
  </si>
  <si>
    <t>HFD9878</t>
  </si>
  <si>
    <t>SDF7898</t>
  </si>
  <si>
    <t>DFG8987</t>
  </si>
  <si>
    <t>Marca</t>
  </si>
  <si>
    <t>Modelo</t>
  </si>
  <si>
    <t>Ano</t>
  </si>
  <si>
    <t>Valor</t>
  </si>
  <si>
    <t>Fiat</t>
  </si>
  <si>
    <t>VW</t>
  </si>
  <si>
    <t>Chevrolet</t>
  </si>
  <si>
    <t>Renaut</t>
  </si>
  <si>
    <t>Audi</t>
  </si>
  <si>
    <t>Vw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</si>
  <si>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</si>
  <si>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</si>
  <si>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</si>
  <si>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</si>
  <si>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</si>
  <si>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</si>
  <si>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</si>
  <si>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</si>
  <si>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</si>
  <si>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</si>
  <si>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Vendedores</t>
  </si>
  <si>
    <t>Código</t>
  </si>
  <si>
    <t>Nome</t>
  </si>
  <si>
    <t>Mariana</t>
  </si>
  <si>
    <t>Juliana</t>
  </si>
  <si>
    <t>Marcelo</t>
  </si>
  <si>
    <t>Julia</t>
  </si>
  <si>
    <t>Tipo</t>
  </si>
  <si>
    <t>Classe A</t>
  </si>
  <si>
    <t>Classe B</t>
  </si>
  <si>
    <t>Total Comissão</t>
  </si>
  <si>
    <t>Comissões</t>
  </si>
  <si>
    <t>Carros Vendidos</t>
  </si>
  <si>
    <t>Comissão</t>
  </si>
  <si>
    <t>Totais</t>
  </si>
  <si>
    <t>Média</t>
  </si>
  <si>
    <t>Mais Caro</t>
  </si>
  <si>
    <t>Mais Barato</t>
  </si>
  <si>
    <t>Soma de Total Comissão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</si>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</sst>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/>
    <xf numFmtId="44" fontId="0" fillId="3" borderId="1" xfId="1" applyFont="1" applyFill="1" applyBorder="1"/>
    <xf numFmtId="44" fontId="0" fillId="5" borderId="1" xfId="1" applyFont="1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0" borderId="0" xfId="1" applyFont="1" applyAlignment="1"/>
    <xf numFmtId="0" fontId="3" fillId="6" borderId="0" xfId="0" applyFont="1" applyFill="1" applyAlignment="1"/>
    <xf numFmtId="0" fontId="2" fillId="6" borderId="0" xfId="0" applyFont="1" applyFill="1" applyAlignment="1"/>
    <xf numFmtId="0" fontId="2" fillId="4" borderId="1" xfId="0" applyFont="1" applyFill="1" applyBorder="1" applyAlignment="1"/>
    <xf numFmtId="44" fontId="0" fillId="3" borderId="1" xfId="1" applyFont="1" applyFill="1" applyBorder="1" applyAlignment="1"/>
    <xf numFmtId="0" fontId="0" fillId="0" borderId="0" xfId="0" applyAlignment="1"/>
    <xf numFmtId="9" fontId="0" fillId="5" borderId="1" xfId="2" applyFont="1" applyFill="1" applyBorder="1"/>
    <xf numFmtId="0" fontId="2" fillId="2" borderId="1" xfId="0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44" fontId="0" fillId="5" borderId="1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[atividade3.xlsx]Planilha3!Tabela dinâmica14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Planilha3!$A$2:$A$6</c:f>
              <c:strCache>
                <c:ptCount val="4"/>
                <c:pt idx="0">
                  <c:v>Julia</c:v>
                </c:pt>
                <c:pt idx="1">
                  <c:v>Juliana</c:v>
                </c:pt>
                <c:pt idx="2">
                  <c:v>Marcelo</c:v>
                </c:pt>
                <c:pt idx="3">
                  <c:v>Mariana</c:v>
                </c:pt>
              </c:strCache>
            </c:strRef>
          </c:cat>
          <c:val>
            <c:numRef>
              <c:f>Planilha3!$B$2:$B$6</c:f>
              <c:numCache>
                <c:formatCode>General</c:formatCode>
                <c:ptCount val="4"/>
                <c:pt idx="0">
                  <c:v>4750</c:v>
                </c:pt>
                <c:pt idx="1">
                  <c:v>11200</c:v>
                </c:pt>
                <c:pt idx="2">
                  <c:v>1390</c:v>
                </c:pt>
                <c:pt idx="3">
                  <c:v>7510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8DA-98B4-2973EB4F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99519056"/>
        <c:axId val="799520696"/>
      </c:barChart>
      <c:catAx>
        <c:axId val="7995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520696"/>
        <c:crosses val="autoZero"/>
        <c:auto val="1"/>
        <c:lblAlgn val="ctr"/>
        <c:lblOffset val="100"/>
        <c:noMultiLvlLbl val="0"/>
      </c:catAx>
      <c:valAx>
        <c:axId val="7995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5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[atividade3.xlsx]Planilha3!Tabela dinâmica14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Planilha3!$A$2:$A$6</c:f>
              <c:strCache>
                <c:ptCount val="4"/>
                <c:pt idx="0">
                  <c:v>Julia</c:v>
                </c:pt>
                <c:pt idx="1">
                  <c:v>Juliana</c:v>
                </c:pt>
                <c:pt idx="2">
                  <c:v>Marcelo</c:v>
                </c:pt>
                <c:pt idx="3">
                  <c:v>Mariana</c:v>
                </c:pt>
              </c:strCache>
            </c:strRef>
          </c:cat>
          <c:val>
            <c:numRef>
              <c:f>Planilha3!$B$2:$B$6</c:f>
              <c:numCache>
                <c:formatCode>General</c:formatCode>
                <c:ptCount val="4"/>
                <c:pt idx="0">
                  <c:v>4750</c:v>
                </c:pt>
                <c:pt idx="1">
                  <c:v>11200</c:v>
                </c:pt>
                <c:pt idx="2">
                  <c:v>1390</c:v>
                </c:pt>
                <c:pt idx="3">
                  <c:v>7510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7-47D6-B4A0-E73E9B8F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99519056"/>
        <c:axId val="799520696"/>
      </c:barChart>
      <c:catAx>
        <c:axId val="7995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520696"/>
        <c:crosses val="autoZero"/>
        <c:auto val="1"/>
        <c:lblAlgn val="ctr"/>
        <c:lblOffset val="100"/>
        <c:noMultiLvlLbl val="0"/>
      </c:catAx>
      <c:valAx>
        <c:axId val="7995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5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9213D7-366E-1033-0EA8-771F048C1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512885</xdr:colOff>
      <xdr:row>13</xdr:row>
      <xdr:rowOff>161192</xdr:rowOff>
    </xdr:from>
    <xdr:to>
      <xdr:col>11</xdr:col>
      <xdr:colOff>190500</xdr:colOff>
      <xdr:row>28</xdr:row>
      <xdr:rowOff>39565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EB02F5-E58B-4BD2-A06B-90C296E3E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458325694446" createdVersion="8" refreshedVersion="8" minRefreshableVersion="3" recordCount="4" xr:uid="{9C9A8272-3380-418D-B56A-898C1BAA9CF4}">
  <cacheSource type="worksheet">
    <worksheetSource ref="A15:D19" sheet="Planilha1"/>
  </cacheSource>
  <cacheFields count="4">
    <cacheField name="Código" numFmtId="0">
      <sharedItems containsSemiMixedTypes="0" containsString="0" containsNumber="1" containsInteger="1" minValue="1" maxValue="4"/>
    </cacheField>
    <cacheField name="Nome" numFmtId="0">
      <sharedItems count="4">
        <s v="Mariana"/>
        <s v="Juliana"/>
        <s v="Marcelo"/>
        <s v="Julia"/>
      </sharedItems>
    </cacheField>
    <cacheField name="Tipo" numFmtId="0">
      <sharedItems/>
    </cacheField>
    <cacheField name="Total Comissão" numFmtId="44">
      <sharedItems containsSemiMixedTypes="0" containsString="0" containsNumber="1" containsInteger="1" minValue="1390" maxValue="1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s v="Classe A"/>
    <n v="7510"/>
  </r>
  <r>
    <n v="2"/>
    <x v="1"/>
    <s v="Classe A"/>
    <n v="11200"/>
  </r>
  <r>
    <n v="3"/>
    <x v="2"/>
    <s v="Classe B"/>
    <n v="1390"/>
  </r>
  <r>
    <n v="4"/>
    <x v="3"/>
    <s v="Classe B"/>
    <n v="4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1214B-97C6-4DFD-9646-16F7D15ECF93}" name="Tabela dinâmica1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4"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 Comissão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F417-305C-46A5-85F8-DD8A9CB56719}">
  <dimension ref="A1:B6"/>
  <sheetViews>
    <sheetView workbookViewId="0">
      <selection activeCell="R16" sqref="R16"/>
    </sheetView>
  </sheetViews>
  <sheetFormatPr defaultRowHeight="15" x14ac:dyDescent="0.25"/>
  <cols>
    <col min="1" max="1" width="18" bestFit="1" customWidth="1"/>
    <col min="2" max="2" width="22.7109375" bestFit="1" customWidth="1"/>
  </cols>
  <sheetData>
    <row r="1" spans="1:2" x14ac:dyDescent="0.25">
      <c r="A1" s="20" t="s">
        <v>51</v>
      </c>
      <c r="B1" t="s">
        <v>50</v>
      </c>
    </row>
    <row r="2" spans="1:2" x14ac:dyDescent="0.25">
      <c r="A2" s="21" t="s">
        <v>38</v>
      </c>
      <c r="B2" s="22">
        <v>4750</v>
      </c>
    </row>
    <row r="3" spans="1:2" x14ac:dyDescent="0.25">
      <c r="A3" s="21" t="s">
        <v>36</v>
      </c>
      <c r="B3" s="22">
        <v>11200</v>
      </c>
    </row>
    <row r="4" spans="1:2" x14ac:dyDescent="0.25">
      <c r="A4" s="21" t="s">
        <v>37</v>
      </c>
      <c r="B4" s="22">
        <v>1390</v>
      </c>
    </row>
    <row r="5" spans="1:2" x14ac:dyDescent="0.25">
      <c r="A5" s="21" t="s">
        <v>35</v>
      </c>
      <c r="B5" s="22">
        <v>7510</v>
      </c>
    </row>
    <row r="6" spans="1:2" x14ac:dyDescent="0.25">
      <c r="A6" s="21" t="s">
        <v>52</v>
      </c>
      <c r="B6" s="22">
        <v>24850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6906-C391-4A11-AB1A-679338D3224B}">
  <dimension ref="A1:M22"/>
  <sheetViews>
    <sheetView tabSelected="1" zoomScale="130" zoomScaleNormal="130" workbookViewId="0">
      <selection activeCell="O24" sqref="O24"/>
    </sheetView>
  </sheetViews>
  <sheetFormatPr defaultRowHeight="15" x14ac:dyDescent="0.25"/>
  <cols>
    <col min="2" max="2" width="10.28515625" customWidth="1"/>
    <col min="4" max="5" width="13.7109375" bestFit="1" customWidth="1"/>
    <col min="9" max="9" width="11.28515625" bestFit="1" customWidth="1"/>
    <col min="10" max="10" width="9.7109375" bestFit="1" customWidth="1"/>
    <col min="11" max="11" width="11.28515625" bestFit="1" customWidth="1"/>
    <col min="12" max="12" width="15" bestFit="1" customWidth="1"/>
    <col min="13" max="13" width="13.7109375" bestFit="1" customWidth="1"/>
  </cols>
  <sheetData>
    <row r="1" spans="1:13" ht="15.75" x14ac:dyDescent="0.25">
      <c r="A1" s="1" t="s">
        <v>0</v>
      </c>
      <c r="B1" s="1"/>
      <c r="C1" s="1"/>
      <c r="D1" s="1"/>
      <c r="E1" s="1"/>
      <c r="G1" s="1" t="s">
        <v>44</v>
      </c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G2" s="7" t="s">
        <v>1</v>
      </c>
      <c r="H2" s="7" t="s">
        <v>33</v>
      </c>
      <c r="I2" s="7" t="s">
        <v>34</v>
      </c>
      <c r="J2" s="7" t="s">
        <v>12</v>
      </c>
      <c r="K2" s="7" t="s">
        <v>13</v>
      </c>
      <c r="L2" s="7" t="s">
        <v>15</v>
      </c>
      <c r="M2" s="7" t="s">
        <v>45</v>
      </c>
    </row>
    <row r="3" spans="1:13" x14ac:dyDescent="0.25">
      <c r="A3" s="5" t="s">
        <v>11</v>
      </c>
      <c r="B3" s="5" t="s">
        <v>21</v>
      </c>
      <c r="C3" s="5" t="s">
        <v>31</v>
      </c>
      <c r="D3" s="5">
        <v>2015</v>
      </c>
      <c r="E3" s="3">
        <v>25600</v>
      </c>
      <c r="G3" s="5" t="s">
        <v>2</v>
      </c>
      <c r="H3" s="5">
        <v>2</v>
      </c>
      <c r="I3" s="5" t="str">
        <f>VLOOKUP(H3,$A$15:$B$19,2)</f>
        <v>Juliana</v>
      </c>
      <c r="J3" s="5" t="str">
        <f>VLOOKUP(G3,$A$2:$E$12,2)</f>
        <v>Fiat</v>
      </c>
      <c r="K3" s="5" t="str">
        <f>VLOOKUP(G3,$A$2:$E$12,3)</f>
        <v>Pálio</v>
      </c>
      <c r="L3" s="8">
        <f>VLOOKUP(G3,$A$2:$E$12,5)</f>
        <v>17000</v>
      </c>
      <c r="M3" s="8">
        <f>IF(H3=$A$16,L3*$I$12,IF(H3=$A$17,L3*$I$12,L3*$I$13))</f>
        <v>1700</v>
      </c>
    </row>
    <row r="4" spans="1:13" x14ac:dyDescent="0.25">
      <c r="A4" s="6" t="s">
        <v>9</v>
      </c>
      <c r="B4" s="6" t="s">
        <v>16</v>
      </c>
      <c r="C4" s="6" t="s">
        <v>29</v>
      </c>
      <c r="D4" s="6">
        <v>2018</v>
      </c>
      <c r="E4" s="4">
        <v>95000</v>
      </c>
      <c r="G4" s="6" t="s">
        <v>4</v>
      </c>
      <c r="H4" s="6">
        <v>1</v>
      </c>
      <c r="I4" s="6" t="str">
        <f t="shared" ref="I4:I8" si="0">VLOOKUP(H4,$A$15:$B$19,2)</f>
        <v>Mariana</v>
      </c>
      <c r="J4" s="6" t="str">
        <f>VLOOKUP(G4,$A$2:$E$12,2)</f>
        <v>Chevrolet</v>
      </c>
      <c r="K4" s="6" t="str">
        <f t="shared" ref="K4:K8" si="1">VLOOKUP(G4,$A$2:$E$12,3)</f>
        <v>Onix</v>
      </c>
      <c r="L4" s="9">
        <f t="shared" ref="L4:L8" si="2">VLOOKUP(G4,$A$2:$E$12,5)</f>
        <v>45800</v>
      </c>
      <c r="M4" s="9">
        <f>IF(H4=$A$16,L4*$I$12,IF(H4=$A$17,L4*$I$12,L4*$I$13))</f>
        <v>4580</v>
      </c>
    </row>
    <row r="5" spans="1:13" x14ac:dyDescent="0.25">
      <c r="A5" s="5" t="s">
        <v>8</v>
      </c>
      <c r="B5" s="5" t="s">
        <v>19</v>
      </c>
      <c r="C5" s="5" t="s">
        <v>28</v>
      </c>
      <c r="D5" s="5">
        <v>2001</v>
      </c>
      <c r="E5" s="3">
        <v>15400</v>
      </c>
      <c r="G5" s="5" t="s">
        <v>6</v>
      </c>
      <c r="H5" s="5">
        <v>3</v>
      </c>
      <c r="I5" s="5" t="str">
        <f t="shared" si="0"/>
        <v>Marcelo</v>
      </c>
      <c r="J5" s="5" t="str">
        <f>VLOOKUP(G5,$A$2:$E$12,2)</f>
        <v>VW</v>
      </c>
      <c r="K5" s="5" t="str">
        <f t="shared" si="1"/>
        <v>Golf</v>
      </c>
      <c r="L5" s="8">
        <f t="shared" si="2"/>
        <v>27800</v>
      </c>
      <c r="M5" s="8">
        <f>IF(H5=$A$16,L5*$I$12,IF(H5=$A$17,L5*$I$12,L5*$I$13))</f>
        <v>1390</v>
      </c>
    </row>
    <row r="6" spans="1:13" x14ac:dyDescent="0.25">
      <c r="A6" s="6" t="s">
        <v>7</v>
      </c>
      <c r="B6" s="6" t="s">
        <v>18</v>
      </c>
      <c r="C6" s="6" t="s">
        <v>27</v>
      </c>
      <c r="D6" s="6">
        <v>2011</v>
      </c>
      <c r="E6" s="4">
        <v>29300</v>
      </c>
      <c r="G6" s="6" t="s">
        <v>7</v>
      </c>
      <c r="H6" s="6">
        <v>1</v>
      </c>
      <c r="I6" s="6" t="str">
        <f t="shared" si="0"/>
        <v>Mariana</v>
      </c>
      <c r="J6" s="6" t="str">
        <f>VLOOKUP(G6,$A$2:$E$12,2)</f>
        <v>Chevrolet</v>
      </c>
      <c r="K6" s="6" t="str">
        <f t="shared" si="1"/>
        <v>S10</v>
      </c>
      <c r="L6" s="9">
        <f t="shared" si="2"/>
        <v>29300</v>
      </c>
      <c r="M6" s="9">
        <f>IF(H6=$A$16,L6*$I$12,IF(H6=$A$17,L6*$I$12,L6*$I$13))</f>
        <v>2930</v>
      </c>
    </row>
    <row r="7" spans="1:13" x14ac:dyDescent="0.25">
      <c r="A7" s="5" t="s">
        <v>6</v>
      </c>
      <c r="B7" s="5" t="s">
        <v>17</v>
      </c>
      <c r="C7" s="5" t="s">
        <v>26</v>
      </c>
      <c r="D7" s="5">
        <v>2010</v>
      </c>
      <c r="E7" s="3">
        <v>27800</v>
      </c>
      <c r="G7" s="5" t="s">
        <v>9</v>
      </c>
      <c r="H7" s="5">
        <v>2</v>
      </c>
      <c r="I7" s="5" t="str">
        <f t="shared" si="0"/>
        <v>Juliana</v>
      </c>
      <c r="J7" s="5" t="str">
        <f>VLOOKUP(G7,$A$2:$E$12,2)</f>
        <v>Fiat</v>
      </c>
      <c r="K7" s="5" t="str">
        <f t="shared" si="1"/>
        <v>Toro</v>
      </c>
      <c r="L7" s="8">
        <f t="shared" si="2"/>
        <v>95000</v>
      </c>
      <c r="M7" s="8">
        <f>IF(H7=$A$16,L7*$I$12,IF(H7=$A$17,L7*$I$12,L7*$I$13))</f>
        <v>9500</v>
      </c>
    </row>
    <row r="8" spans="1:13" x14ac:dyDescent="0.25">
      <c r="A8" s="6" t="s">
        <v>4</v>
      </c>
      <c r="B8" s="6" t="s">
        <v>18</v>
      </c>
      <c r="C8" s="6" t="s">
        <v>24</v>
      </c>
      <c r="D8" s="6">
        <v>2002</v>
      </c>
      <c r="E8" s="4">
        <v>45800</v>
      </c>
      <c r="G8" s="6" t="s">
        <v>9</v>
      </c>
      <c r="H8" s="6">
        <v>4</v>
      </c>
      <c r="I8" s="6" t="str">
        <f t="shared" si="0"/>
        <v>Julia</v>
      </c>
      <c r="J8" s="6" t="str">
        <f>VLOOKUP(G8,$A$2:$E$12,2)</f>
        <v>Fiat</v>
      </c>
      <c r="K8" s="6" t="str">
        <f t="shared" si="1"/>
        <v>Toro</v>
      </c>
      <c r="L8" s="9">
        <f t="shared" si="2"/>
        <v>95000</v>
      </c>
      <c r="M8" s="9">
        <f>IF(H8=$A$16,L8*$I$12,IF(H8=$A$17,L8*$I$12,L8*$I$13))</f>
        <v>4750</v>
      </c>
    </row>
    <row r="9" spans="1:13" x14ac:dyDescent="0.25">
      <c r="A9" s="5" t="s">
        <v>10</v>
      </c>
      <c r="B9" s="5" t="s">
        <v>20</v>
      </c>
      <c r="C9" s="5" t="s">
        <v>30</v>
      </c>
      <c r="D9" s="5">
        <v>2010</v>
      </c>
      <c r="E9" s="3">
        <v>33200</v>
      </c>
    </row>
    <row r="10" spans="1:13" x14ac:dyDescent="0.25">
      <c r="A10" s="6" t="s">
        <v>5</v>
      </c>
      <c r="B10" s="6" t="s">
        <v>16</v>
      </c>
      <c r="C10" s="6" t="s">
        <v>25</v>
      </c>
      <c r="D10" s="6">
        <v>2015</v>
      </c>
      <c r="E10" s="4">
        <v>55300</v>
      </c>
      <c r="K10" s="17" t="s">
        <v>46</v>
      </c>
      <c r="L10" s="9">
        <f>SUM(L3:L8)</f>
        <v>309900</v>
      </c>
      <c r="M10" s="18">
        <f>SUM(M3:M8)</f>
        <v>24850</v>
      </c>
    </row>
    <row r="11" spans="1:13" ht="15.75" x14ac:dyDescent="0.25">
      <c r="A11" s="5" t="s">
        <v>2</v>
      </c>
      <c r="B11" s="5" t="s">
        <v>16</v>
      </c>
      <c r="C11" s="5" t="s">
        <v>22</v>
      </c>
      <c r="D11" s="5">
        <v>2010</v>
      </c>
      <c r="E11" s="3">
        <v>17000</v>
      </c>
      <c r="H11" s="1" t="s">
        <v>43</v>
      </c>
      <c r="I11" s="1"/>
      <c r="K11" s="17" t="s">
        <v>47</v>
      </c>
      <c r="L11" s="19">
        <f>AVERAGE(L3:L8)</f>
        <v>51650</v>
      </c>
      <c r="M11" s="18">
        <f>AVERAGE(M3:M8)</f>
        <v>4141.666666666667</v>
      </c>
    </row>
    <row r="12" spans="1:13" x14ac:dyDescent="0.25">
      <c r="A12" s="6" t="s">
        <v>3</v>
      </c>
      <c r="B12" s="6" t="s">
        <v>17</v>
      </c>
      <c r="C12" s="6" t="s">
        <v>23</v>
      </c>
      <c r="D12" s="6">
        <v>2005</v>
      </c>
      <c r="E12" s="4">
        <v>18500</v>
      </c>
      <c r="H12" s="2" t="s">
        <v>40</v>
      </c>
      <c r="I12" s="16">
        <v>0.1</v>
      </c>
      <c r="K12" s="17" t="s">
        <v>48</v>
      </c>
      <c r="L12" s="19">
        <f>MAX(L3:L8)</f>
        <v>95000</v>
      </c>
      <c r="M12" s="18">
        <f>MAX(M3:M8)</f>
        <v>9500</v>
      </c>
    </row>
    <row r="13" spans="1:13" x14ac:dyDescent="0.25">
      <c r="H13" s="2" t="s">
        <v>41</v>
      </c>
      <c r="I13" s="16">
        <v>0.05</v>
      </c>
      <c r="K13" s="17" t="s">
        <v>49</v>
      </c>
      <c r="L13" s="19">
        <f>MIN(L3:L8)</f>
        <v>17000</v>
      </c>
      <c r="M13" s="18">
        <f>MIN(M3:M8)</f>
        <v>1390</v>
      </c>
    </row>
    <row r="14" spans="1:13" ht="15.75" x14ac:dyDescent="0.25">
      <c r="A14" s="1" t="s">
        <v>32</v>
      </c>
      <c r="B14" s="1"/>
      <c r="C14" s="1"/>
      <c r="D14" s="1"/>
      <c r="E14" s="11"/>
    </row>
    <row r="15" spans="1:13" x14ac:dyDescent="0.25">
      <c r="A15" s="7" t="s">
        <v>33</v>
      </c>
      <c r="B15" s="7" t="s">
        <v>34</v>
      </c>
      <c r="C15" s="7" t="s">
        <v>39</v>
      </c>
      <c r="D15" s="13" t="s">
        <v>42</v>
      </c>
      <c r="E15" s="12"/>
    </row>
    <row r="16" spans="1:13" x14ac:dyDescent="0.25">
      <c r="A16" s="5">
        <v>1</v>
      </c>
      <c r="B16" s="5" t="s">
        <v>35</v>
      </c>
      <c r="C16" s="5" t="s">
        <v>40</v>
      </c>
      <c r="D16" s="14">
        <f>SUMIF($H$3:$H$8,A16,$M$3:$M$8)</f>
        <v>7510</v>
      </c>
      <c r="E16" s="10"/>
    </row>
    <row r="17" spans="1:5" x14ac:dyDescent="0.25">
      <c r="A17" s="6">
        <v>2</v>
      </c>
      <c r="B17" s="6" t="s">
        <v>36</v>
      </c>
      <c r="C17" s="6" t="s">
        <v>40</v>
      </c>
      <c r="D17" s="14">
        <f t="shared" ref="D17:D19" si="3">SUMIF($H$3:$H$8,A17,$M$3:$M$8)</f>
        <v>11200</v>
      </c>
      <c r="E17" s="10"/>
    </row>
    <row r="18" spans="1:5" x14ac:dyDescent="0.25">
      <c r="A18" s="5">
        <v>3</v>
      </c>
      <c r="B18" s="5" t="s">
        <v>37</v>
      </c>
      <c r="C18" s="5" t="s">
        <v>41</v>
      </c>
      <c r="D18" s="14">
        <f t="shared" si="3"/>
        <v>1390</v>
      </c>
      <c r="E18" s="10"/>
    </row>
    <row r="19" spans="1:5" x14ac:dyDescent="0.25">
      <c r="A19" s="6">
        <v>4</v>
      </c>
      <c r="B19" s="6" t="s">
        <v>38</v>
      </c>
      <c r="C19" s="6" t="s">
        <v>41</v>
      </c>
      <c r="D19" s="14">
        <f t="shared" si="3"/>
        <v>4750</v>
      </c>
      <c r="E19" s="10"/>
    </row>
    <row r="22" spans="1:5" x14ac:dyDescent="0.25">
      <c r="B22" s="15"/>
      <c r="C22" s="15"/>
    </row>
  </sheetData>
  <sortState xmlns:xlrd2="http://schemas.microsoft.com/office/spreadsheetml/2017/richdata2" ref="A16:C19">
    <sortCondition ref="A16:A19"/>
  </sortState>
  <mergeCells count="4">
    <mergeCell ref="A14:D14"/>
    <mergeCell ref="H11:I11"/>
    <mergeCell ref="A1:E1"/>
    <mergeCell ref="G1:M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2022-12-02T12:41:07Z</dcterms:created>
  <dcterms:modified xsi:type="dcterms:W3CDTF">2022-12-02T14:04:45Z</dcterms:modified>
</cp:coreProperties>
</file>