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C:\WorkspaceIzzzy\aula10\"/>
    </mc:Choice>
  </mc:AlternateContent>
  <xr:revisionPtr revIDLastSave="0" documentId="13_ncr:1_{F1C72EE3-4988-4B81-BF2F-4E8D290D6B65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Estatísticas" sheetId="1" r:id="rId1"/>
    <sheet name="Vendas" sheetId="2" r:id="rId2"/>
    <sheet name="Planilha1" sheetId="4" r:id="rId3"/>
    <sheet name="Planilha2" sheetId="5" r:id="rId4"/>
    <sheet name="Entregas" sheetId="3" r:id="rId5"/>
    <sheet name="dashboard" sheetId="6" r:id="rId6"/>
  </sheets>
  <calcPr calcId="191029"/>
  <pivotCaches>
    <pivotCache cacheId="3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C5" i="3"/>
  <c r="C6" i="3"/>
  <c r="C7" i="3"/>
  <c r="C8" i="3"/>
  <c r="C9" i="3"/>
  <c r="C10" i="3"/>
  <c r="C4" i="3"/>
  <c r="C6" i="2"/>
  <c r="C7" i="2"/>
  <c r="C8" i="2"/>
  <c r="C9" i="2"/>
  <c r="C10" i="2"/>
  <c r="C11" i="2"/>
  <c r="C5" i="2"/>
  <c r="I6" i="3" l="1"/>
  <c r="I9" i="3"/>
  <c r="E11" i="3"/>
  <c r="H11" i="3"/>
  <c r="G11" i="3"/>
  <c r="F11" i="3"/>
  <c r="D11" i="3"/>
  <c r="I10" i="3"/>
  <c r="C11" i="3"/>
  <c r="I8" i="3"/>
  <c r="I7" i="3"/>
  <c r="I5" i="3"/>
  <c r="I4" i="3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5" i="1"/>
  <c r="I11" i="3" l="1"/>
  <c r="E36" i="1"/>
  <c r="E34" i="1"/>
  <c r="F36" i="1"/>
  <c r="D36" i="1"/>
  <c r="F34" i="1"/>
  <c r="D34" i="1"/>
  <c r="F37" i="1" l="1"/>
  <c r="E37" i="1"/>
  <c r="D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A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Exercício:</t>
        </r>
        <r>
          <rPr>
            <sz val="9"/>
            <color indexed="81"/>
            <rFont val="Segoe UI"/>
            <family val="2"/>
          </rPr>
          <t xml:space="preserve">
Crie um gráfico de linhas que mostre estes dados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B3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Missão:</t>
        </r>
        <r>
          <rPr>
            <sz val="9"/>
            <color indexed="81"/>
            <rFont val="Segoe UI"/>
            <family val="2"/>
          </rPr>
          <t xml:space="preserve">
Criar um Gráfico que Compare as vendas
tipo: Colunas ou Barras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B2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Missões:
1</t>
        </r>
        <r>
          <rPr>
            <sz val="9"/>
            <color indexed="81"/>
            <rFont val="Segoe UI"/>
            <family val="2"/>
          </rPr>
          <t xml:space="preserve"> - Crie um gráfico que compare os motoboys
2 - Outro gráfico que compare os dias da semana
3 - Calcule os totais por dia e por motoboy e crie dosi gráficos de pizza que compare estes totais</t>
        </r>
      </text>
    </comment>
  </commentList>
</comments>
</file>

<file path=xl/sharedStrings.xml><?xml version="1.0" encoding="utf-8"?>
<sst xmlns="http://schemas.openxmlformats.org/spreadsheetml/2006/main" count="56" uniqueCount="47">
  <si>
    <t>Ano</t>
  </si>
  <si>
    <t>Acidentes</t>
  </si>
  <si>
    <t>Media</t>
  </si>
  <si>
    <t>Mediana</t>
  </si>
  <si>
    <t>Moda</t>
  </si>
  <si>
    <t>Maximo</t>
  </si>
  <si>
    <t>Mínimo</t>
  </si>
  <si>
    <t>Desvio Padrão</t>
  </si>
  <si>
    <t>Estatísticas</t>
  </si>
  <si>
    <t>Dados</t>
  </si>
  <si>
    <t>Tema: Feriado de natal, rodovia Pres. Dutra</t>
  </si>
  <si>
    <t>Vendas</t>
  </si>
  <si>
    <t>Filiais</t>
  </si>
  <si>
    <t>Jaguariúna</t>
  </si>
  <si>
    <t>Pedreira</t>
  </si>
  <si>
    <t>Campinas</t>
  </si>
  <si>
    <t>Amparo</t>
  </si>
  <si>
    <t>Serra Negra</t>
  </si>
  <si>
    <t>Americana</t>
  </si>
  <si>
    <t>Santa Bárbara D' Oeste</t>
  </si>
  <si>
    <t>Vendas por Cidade</t>
  </si>
  <si>
    <t>Seg</t>
  </si>
  <si>
    <t>Ter</t>
  </si>
  <si>
    <t>Qua</t>
  </si>
  <si>
    <t>Qui</t>
  </si>
  <si>
    <t>Sex</t>
  </si>
  <si>
    <t>Sáb</t>
  </si>
  <si>
    <t>Motoboy</t>
  </si>
  <si>
    <t>Jair</t>
  </si>
  <si>
    <t>Suzana</t>
  </si>
  <si>
    <t>Mariana</t>
  </si>
  <si>
    <t>Marcos</t>
  </si>
  <si>
    <t>Paulão</t>
  </si>
  <si>
    <t>Miguel</t>
  </si>
  <si>
    <t>Osvaldo</t>
  </si>
  <si>
    <t>Entregas da Semana</t>
  </si>
  <si>
    <t>Totais</t>
  </si>
  <si>
    <t>Rótulos de Linha</t>
  </si>
  <si>
    <t>Total Geral</t>
  </si>
  <si>
    <t>Soma de Totais</t>
  </si>
  <si>
    <t>Soma de Sáb</t>
  </si>
  <si>
    <t>Soma de Sex</t>
  </si>
  <si>
    <t>Soma de Qui</t>
  </si>
  <si>
    <t>Soma de Seg</t>
  </si>
  <si>
    <t>Soma de Ter</t>
  </si>
  <si>
    <t>Soma de Qua</t>
  </si>
  <si>
    <t>DASHBOARD ENTREGAS VIA MOTOBOY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</si>
</sst>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" fontId="0" fillId="0" borderId="0" xfId="0" applyNumberFormat="1"/>
    <xf numFmtId="9" fontId="0" fillId="0" borderId="0" xfId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7" fillId="2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4555817384140858E-2"/>
          <c:y val="0.16473149580479338"/>
          <c:w val="0.87959405074365704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Estatísticas!$B$4</c:f>
              <c:strCache>
                <c:ptCount val="1"/>
                <c:pt idx="0">
                  <c:v>Acidentes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Estatísticas!$A$5:$A$37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Estatísticas!$B$5:$B$37</c:f>
              <c:numCache>
                <c:formatCode>General</c:formatCode>
                <c:ptCount val="33"/>
                <c:pt idx="0">
                  <c:v>268</c:v>
                </c:pt>
                <c:pt idx="1">
                  <c:v>288</c:v>
                </c:pt>
                <c:pt idx="2">
                  <c:v>295</c:v>
                </c:pt>
                <c:pt idx="3">
                  <c:v>295</c:v>
                </c:pt>
                <c:pt idx="4">
                  <c:v>147</c:v>
                </c:pt>
                <c:pt idx="5">
                  <c:v>291</c:v>
                </c:pt>
                <c:pt idx="6">
                  <c:v>266</c:v>
                </c:pt>
                <c:pt idx="7">
                  <c:v>143</c:v>
                </c:pt>
                <c:pt idx="8">
                  <c:v>242</c:v>
                </c:pt>
                <c:pt idx="9">
                  <c:v>175</c:v>
                </c:pt>
                <c:pt idx="10">
                  <c:v>178</c:v>
                </c:pt>
                <c:pt idx="11">
                  <c:v>292</c:v>
                </c:pt>
                <c:pt idx="12">
                  <c:v>231</c:v>
                </c:pt>
                <c:pt idx="13">
                  <c:v>217</c:v>
                </c:pt>
                <c:pt idx="14">
                  <c:v>116</c:v>
                </c:pt>
                <c:pt idx="15">
                  <c:v>285</c:v>
                </c:pt>
                <c:pt idx="16">
                  <c:v>133</c:v>
                </c:pt>
                <c:pt idx="17">
                  <c:v>127</c:v>
                </c:pt>
                <c:pt idx="18">
                  <c:v>258</c:v>
                </c:pt>
                <c:pt idx="19">
                  <c:v>185</c:v>
                </c:pt>
                <c:pt idx="20">
                  <c:v>133</c:v>
                </c:pt>
                <c:pt idx="21">
                  <c:v>245</c:v>
                </c:pt>
                <c:pt idx="22">
                  <c:v>220</c:v>
                </c:pt>
                <c:pt idx="23">
                  <c:v>197</c:v>
                </c:pt>
                <c:pt idx="24">
                  <c:v>121</c:v>
                </c:pt>
                <c:pt idx="25">
                  <c:v>106</c:v>
                </c:pt>
                <c:pt idx="26">
                  <c:v>107</c:v>
                </c:pt>
                <c:pt idx="27">
                  <c:v>141</c:v>
                </c:pt>
                <c:pt idx="28">
                  <c:v>207</c:v>
                </c:pt>
                <c:pt idx="29">
                  <c:v>165</c:v>
                </c:pt>
                <c:pt idx="30">
                  <c:v>137</c:v>
                </c:pt>
                <c:pt idx="31">
                  <c:v>145</c:v>
                </c:pt>
                <c:pt idx="32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6-4405-922C-F14241BA6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87312"/>
        <c:axId val="553187640"/>
      </c:lineChart>
      <c:catAx>
        <c:axId val="55318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187640"/>
        <c:crosses val="autoZero"/>
        <c:auto val="1"/>
        <c:lblAlgn val="ctr"/>
        <c:lblOffset val="100"/>
        <c:noMultiLvlLbl val="0"/>
      </c:catAx>
      <c:valAx>
        <c:axId val="553187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18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Vendas!$C$3:$C$4</c:f>
              <c:strCache>
                <c:ptCount val="2"/>
                <c:pt idx="0">
                  <c:v>Vendas por Cidade</c:v>
                </c:pt>
                <c:pt idx="1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Vendas!$B$5:$B$11</c:f>
              <c:strCache>
                <c:ptCount val="7"/>
                <c:pt idx="0">
                  <c:v>Jaguariúna</c:v>
                </c:pt>
                <c:pt idx="1">
                  <c:v>Pedreira</c:v>
                </c:pt>
                <c:pt idx="2">
                  <c:v>Campinas</c:v>
                </c:pt>
                <c:pt idx="3">
                  <c:v>Amparo</c:v>
                </c:pt>
                <c:pt idx="4">
                  <c:v>Serra Negra</c:v>
                </c:pt>
                <c:pt idx="5">
                  <c:v>Americana</c:v>
                </c:pt>
                <c:pt idx="6">
                  <c:v>Santa Bárbara D' Oeste</c:v>
                </c:pt>
              </c:strCache>
            </c:strRef>
          </c:cat>
          <c:val>
            <c:numRef>
              <c:f>Vendas!$C$5:$C$11</c:f>
              <c:numCache>
                <c:formatCode>General</c:formatCode>
                <c:ptCount val="7"/>
                <c:pt idx="0">
                  <c:v>37</c:v>
                </c:pt>
                <c:pt idx="1">
                  <c:v>40</c:v>
                </c:pt>
                <c:pt idx="2">
                  <c:v>48</c:v>
                </c:pt>
                <c:pt idx="3">
                  <c:v>38</c:v>
                </c:pt>
                <c:pt idx="4">
                  <c:v>13</c:v>
                </c:pt>
                <c:pt idx="5">
                  <c:v>38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C-459E-856E-E039A80D4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067216"/>
        <c:axId val="479067544"/>
      </c:barChart>
      <c:catAx>
        <c:axId val="4790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067544"/>
        <c:crosses val="autoZero"/>
        <c:auto val="1"/>
        <c:lblAlgn val="ctr"/>
        <c:lblOffset val="100"/>
        <c:noMultiLvlLbl val="0"/>
      </c:catAx>
      <c:valAx>
        <c:axId val="4790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06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[exercicios-graficos.xlsx]Planilha1!Tabela dinâmica13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Planilha1!$A$2:$A$10</c:f>
              <c:strCache>
                <c:ptCount val="8"/>
                <c:pt idx="0">
                  <c:v>Jair</c:v>
                </c:pt>
                <c:pt idx="1">
                  <c:v>Marcos</c:v>
                </c:pt>
                <c:pt idx="2">
                  <c:v>Mariana</c:v>
                </c:pt>
                <c:pt idx="3">
                  <c:v>Miguel</c:v>
                </c:pt>
                <c:pt idx="4">
                  <c:v>Osvaldo</c:v>
                </c:pt>
                <c:pt idx="5">
                  <c:v>Paulão</c:v>
                </c:pt>
                <c:pt idx="6">
                  <c:v>Suzana</c:v>
                </c:pt>
                <c:pt idx="7">
                  <c:v>Totais</c:v>
                </c:pt>
              </c:strCache>
            </c:strRef>
          </c:cat>
          <c:val>
            <c:numRef>
              <c:f>Planilha1!$B$2:$B$10</c:f>
              <c:numCache>
                <c:formatCode>General</c:formatCode>
                <c:ptCount val="8"/>
                <c:pt idx="0">
                  <c:v>68</c:v>
                </c:pt>
                <c:pt idx="1">
                  <c:v>98</c:v>
                </c:pt>
                <c:pt idx="2">
                  <c:v>69</c:v>
                </c:pt>
                <c:pt idx="3">
                  <c:v>67</c:v>
                </c:pt>
                <c:pt idx="4">
                  <c:v>103</c:v>
                </c:pt>
                <c:pt idx="5">
                  <c:v>78</c:v>
                </c:pt>
                <c:pt idx="6">
                  <c:v>103</c:v>
                </c:pt>
                <c:pt idx="7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8-4527-8835-CCC21378C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330424"/>
        <c:axId val="266333000"/>
      </c:barChart>
      <c:catAx>
        <c:axId val="47833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333000"/>
        <c:crosses val="autoZero"/>
        <c:auto val="1"/>
        <c:lblAlgn val="ctr"/>
        <c:lblOffset val="100"/>
        <c:noMultiLvlLbl val="0"/>
      </c:catAx>
      <c:valAx>
        <c:axId val="26633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833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[exercicios-graficos.xlsx]Planilha2!Tabela dinâmica14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669203262343886E-2"/>
          <c:y val="0.14249781277340332"/>
          <c:w val="0.75017703323997253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Planilha2!$A$1</c:f>
              <c:strCache>
                <c:ptCount val="1"/>
                <c:pt idx="0">
                  <c:v>Soma de 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Planilha2!$A$2</c:f>
              <c:numCache>
                <c:formatCode>General</c:formatCode>
                <c:ptCount val="1"/>
                <c:pt idx="0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A-4B7E-965F-0408D48D84DB}"/>
            </c:ext>
          </c:extLst>
        </c:ser>
        <c:ser>
          <c:idx val="1"/>
          <c:order val="1"/>
          <c:tx>
            <c:strRef>
              <c:f>Planilha2!$B$1</c:f>
              <c:strCache>
                <c:ptCount val="1"/>
                <c:pt idx="0">
                  <c:v>Soma de 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Planilha2!$B$2</c:f>
              <c:numCache>
                <c:formatCode>General</c:formatCode>
                <c:ptCount val="1"/>
                <c:pt idx="0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A-4B7E-965F-0408D48D84DB}"/>
            </c:ext>
          </c:extLst>
        </c:ser>
        <c:ser>
          <c:idx val="2"/>
          <c:order val="2"/>
          <c:tx>
            <c:strRef>
              <c:f>Planilha2!$C$1</c:f>
              <c:strCache>
                <c:ptCount val="1"/>
                <c:pt idx="0">
                  <c:v>Soma de Qua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Planilha2!$C$2</c:f>
              <c:numCache>
                <c:formatCode>General</c:formatCode>
                <c:ptCount val="1"/>
                <c:pt idx="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4A-4B7E-965F-0408D48D84DB}"/>
            </c:ext>
          </c:extLst>
        </c:ser>
        <c:ser>
          <c:idx val="3"/>
          <c:order val="3"/>
          <c:tx>
            <c:strRef>
              <c:f>Planilha2!$D$1</c:f>
              <c:strCache>
                <c:ptCount val="1"/>
                <c:pt idx="0">
                  <c:v>Soma de Qui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Planilha2!$D$2</c:f>
              <c:numCache>
                <c:formatCode>General</c:formatCode>
                <c:ptCount val="1"/>
                <c:pt idx="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4A-4B7E-965F-0408D48D84DB}"/>
            </c:ext>
          </c:extLst>
        </c:ser>
        <c:ser>
          <c:idx val="4"/>
          <c:order val="4"/>
          <c:tx>
            <c:strRef>
              <c:f>Planilha2!$E$1</c:f>
              <c:strCache>
                <c:ptCount val="1"/>
                <c:pt idx="0">
                  <c:v>Soma de Sex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Planilha2!$E$2</c:f>
              <c:numCache>
                <c:formatCode>General</c:formatCode>
                <c:ptCount val="1"/>
                <c:pt idx="0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4A-4B7E-965F-0408D48D84DB}"/>
            </c:ext>
          </c:extLst>
        </c:ser>
        <c:ser>
          <c:idx val="5"/>
          <c:order val="5"/>
          <c:tx>
            <c:strRef>
              <c:f>Planilha2!$F$1</c:f>
              <c:strCache>
                <c:ptCount val="1"/>
                <c:pt idx="0">
                  <c:v>Soma de Sáb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Planilha2!$F$2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4A-4B7E-965F-0408D48D8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655720"/>
        <c:axId val="539653096"/>
      </c:barChart>
      <c:catAx>
        <c:axId val="53965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653096"/>
        <c:crosses val="autoZero"/>
        <c:auto val="1"/>
        <c:lblAlgn val="ctr"/>
        <c:lblOffset val="100"/>
        <c:noMultiLvlLbl val="0"/>
      </c:catAx>
      <c:valAx>
        <c:axId val="5396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65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Entregas!$D$3</c:f>
              <c:strCache>
                <c:ptCount val="1"/>
                <c:pt idx="0">
                  <c:v>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Entregas!$B$4:$B$10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Entregas!$D$4:$D$10</c:f>
              <c:numCache>
                <c:formatCode>General</c:formatCode>
                <c:ptCount val="7"/>
                <c:pt idx="0">
                  <c:v>24</c:v>
                </c:pt>
                <c:pt idx="1">
                  <c:v>9</c:v>
                </c:pt>
                <c:pt idx="2">
                  <c:v>14</c:v>
                </c:pt>
                <c:pt idx="3">
                  <c:v>9</c:v>
                </c:pt>
                <c:pt idx="4">
                  <c:v>5</c:v>
                </c:pt>
                <c:pt idx="5">
                  <c:v>21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7-4C08-85B0-226F549EC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988064"/>
        <c:axId val="259989048"/>
      </c:barChart>
      <c:catAx>
        <c:axId val="2599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989048"/>
        <c:crosses val="autoZero"/>
        <c:auto val="1"/>
        <c:lblAlgn val="ctr"/>
        <c:lblOffset val="100"/>
        <c:noMultiLvlLbl val="0"/>
      </c:catAx>
      <c:valAx>
        <c:axId val="25998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9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[exercicios-graficos.xlsx]Planilha1!Tabela dinâmica13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Planilha1!$A$2:$A$10</c:f>
              <c:strCache>
                <c:ptCount val="8"/>
                <c:pt idx="0">
                  <c:v>Jair</c:v>
                </c:pt>
                <c:pt idx="1">
                  <c:v>Marcos</c:v>
                </c:pt>
                <c:pt idx="2">
                  <c:v>Mariana</c:v>
                </c:pt>
                <c:pt idx="3">
                  <c:v>Miguel</c:v>
                </c:pt>
                <c:pt idx="4">
                  <c:v>Osvaldo</c:v>
                </c:pt>
                <c:pt idx="5">
                  <c:v>Paulão</c:v>
                </c:pt>
                <c:pt idx="6">
                  <c:v>Suzana</c:v>
                </c:pt>
                <c:pt idx="7">
                  <c:v>Totais</c:v>
                </c:pt>
              </c:strCache>
            </c:strRef>
          </c:cat>
          <c:val>
            <c:numRef>
              <c:f>Planilha1!$B$2:$B$10</c:f>
              <c:numCache>
                <c:formatCode>General</c:formatCode>
                <c:ptCount val="8"/>
                <c:pt idx="0">
                  <c:v>68</c:v>
                </c:pt>
                <c:pt idx="1">
                  <c:v>98</c:v>
                </c:pt>
                <c:pt idx="2">
                  <c:v>69</c:v>
                </c:pt>
                <c:pt idx="3">
                  <c:v>67</c:v>
                </c:pt>
                <c:pt idx="4">
                  <c:v>103</c:v>
                </c:pt>
                <c:pt idx="5">
                  <c:v>78</c:v>
                </c:pt>
                <c:pt idx="6">
                  <c:v>103</c:v>
                </c:pt>
                <c:pt idx="7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8-4C05-A4BE-12E991B25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330424"/>
        <c:axId val="266333000"/>
      </c:barChart>
      <c:catAx>
        <c:axId val="47833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333000"/>
        <c:crosses val="autoZero"/>
        <c:auto val="1"/>
        <c:lblAlgn val="ctr"/>
        <c:lblOffset val="100"/>
        <c:noMultiLvlLbl val="0"/>
      </c:catAx>
      <c:valAx>
        <c:axId val="26633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833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[exercicios-graficos.xlsx]Planilha2!Tabela dinâmica14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669203262343886E-2"/>
          <c:y val="0.14249781277340332"/>
          <c:w val="0.75017703323997253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Planilha2!$A$1</c:f>
              <c:strCache>
                <c:ptCount val="1"/>
                <c:pt idx="0">
                  <c:v>Soma de 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Planilha2!$A$2</c:f>
              <c:numCache>
                <c:formatCode>General</c:formatCode>
                <c:ptCount val="1"/>
                <c:pt idx="0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D-41A1-B06C-6EB046E63652}"/>
            </c:ext>
          </c:extLst>
        </c:ser>
        <c:ser>
          <c:idx val="1"/>
          <c:order val="1"/>
          <c:tx>
            <c:strRef>
              <c:f>Planilha2!$B$1</c:f>
              <c:strCache>
                <c:ptCount val="1"/>
                <c:pt idx="0">
                  <c:v>Soma de 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Planilha2!$B$2</c:f>
              <c:numCache>
                <c:formatCode>General</c:formatCode>
                <c:ptCount val="1"/>
                <c:pt idx="0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D-41A1-B06C-6EB046E63652}"/>
            </c:ext>
          </c:extLst>
        </c:ser>
        <c:ser>
          <c:idx val="2"/>
          <c:order val="2"/>
          <c:tx>
            <c:strRef>
              <c:f>Planilha2!$C$1</c:f>
              <c:strCache>
                <c:ptCount val="1"/>
                <c:pt idx="0">
                  <c:v>Soma de Qua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Planilha2!$C$2</c:f>
              <c:numCache>
                <c:formatCode>General</c:formatCode>
                <c:ptCount val="1"/>
                <c:pt idx="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4D-41A1-B06C-6EB046E63652}"/>
            </c:ext>
          </c:extLst>
        </c:ser>
        <c:ser>
          <c:idx val="3"/>
          <c:order val="3"/>
          <c:tx>
            <c:strRef>
              <c:f>Planilha2!$D$1</c:f>
              <c:strCache>
                <c:ptCount val="1"/>
                <c:pt idx="0">
                  <c:v>Soma de Qui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Planilha2!$D$2</c:f>
              <c:numCache>
                <c:formatCode>General</c:formatCode>
                <c:ptCount val="1"/>
                <c:pt idx="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4D-41A1-B06C-6EB046E63652}"/>
            </c:ext>
          </c:extLst>
        </c:ser>
        <c:ser>
          <c:idx val="4"/>
          <c:order val="4"/>
          <c:tx>
            <c:strRef>
              <c:f>Planilha2!$E$1</c:f>
              <c:strCache>
                <c:ptCount val="1"/>
                <c:pt idx="0">
                  <c:v>Soma de Sex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Planilha2!$E$2</c:f>
              <c:numCache>
                <c:formatCode>General</c:formatCode>
                <c:ptCount val="1"/>
                <c:pt idx="0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4D-41A1-B06C-6EB046E63652}"/>
            </c:ext>
          </c:extLst>
        </c:ser>
        <c:ser>
          <c:idx val="5"/>
          <c:order val="5"/>
          <c:tx>
            <c:strRef>
              <c:f>Planilha2!$F$1</c:f>
              <c:strCache>
                <c:ptCount val="1"/>
                <c:pt idx="0">
                  <c:v>Soma de Sáb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Planilha2!$F$2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4D-41A1-B06C-6EB046E63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655720"/>
        <c:axId val="539653096"/>
      </c:barChart>
      <c:catAx>
        <c:axId val="53965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653096"/>
        <c:crosses val="autoZero"/>
        <c:auto val="1"/>
        <c:lblAlgn val="ctr"/>
        <c:lblOffset val="100"/>
        <c:noMultiLvlLbl val="0"/>
      </c:catAx>
      <c:valAx>
        <c:axId val="5396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65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400051</xdr:colOff>
      <xdr:row>2</xdr:row>
      <xdr:rowOff>80961</xdr:rowOff>
    </xdr:from>
    <xdr:to>
      <xdr:col>14</xdr:col>
      <xdr:colOff>438151</xdr:colOff>
      <xdr:row>20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52E1EC3-A9C3-3EA1-65C0-AD04457F7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0</xdr:row>
      <xdr:rowOff>176212</xdr:rowOff>
    </xdr:from>
    <xdr:to>
      <xdr:col>15</xdr:col>
      <xdr:colOff>328612</xdr:colOff>
      <xdr:row>15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F84173-260F-8258-2EFE-C26E370D0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B65802-F0A4-A76E-B3B8-99E19441D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85725</xdr:rowOff>
    </xdr:from>
    <xdr:to>
      <xdr:col>6</xdr:col>
      <xdr:colOff>809625</xdr:colOff>
      <xdr:row>16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5E9D00-DD4F-1EF6-D335-4B6CECAF6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461962</xdr:colOff>
      <xdr:row>0</xdr:row>
      <xdr:rowOff>4762</xdr:rowOff>
    </xdr:from>
    <xdr:to>
      <xdr:col>17</xdr:col>
      <xdr:colOff>157162</xdr:colOff>
      <xdr:row>14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59BF31-7D07-5C13-640F-D821B3119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62901</xdr:colOff>
      <xdr:row>1</xdr:row>
      <xdr:rowOff>62901</xdr:rowOff>
    </xdr:from>
    <xdr:to>
      <xdr:col>7</xdr:col>
      <xdr:colOff>494761</xdr:colOff>
      <xdr:row>15</xdr:row>
      <xdr:rowOff>164261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F5947B-5CA6-4B62-96A7-FB3574C71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539151</xdr:colOff>
      <xdr:row>1</xdr:row>
      <xdr:rowOff>35944</xdr:rowOff>
    </xdr:from>
    <xdr:to>
      <xdr:col>17</xdr:col>
      <xdr:colOff>105674</xdr:colOff>
      <xdr:row>15</xdr:row>
      <xdr:rowOff>137304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63726D-FF20-41ED-B9FA-6A3CAEDD6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4896.44629537037" createdVersion="8" refreshedVersion="8" minRefreshableVersion="3" recordCount="8" xr:uid="{73819F0D-D116-45CB-A8C4-10111A19937A}">
  <cacheSource type="worksheet">
    <worksheetSource ref="B3:I11" sheet="Entregas"/>
  </cacheSource>
  <cacheFields count="8">
    <cacheField name="Motoboy" numFmtId="0">
      <sharedItems count="8">
        <s v="Jair"/>
        <s v="Suzana"/>
        <s v="Mariana"/>
        <s v="Marcos"/>
        <s v="Paulão"/>
        <s v="Miguel"/>
        <s v="Osvaldo"/>
        <s v="Totais"/>
      </sharedItems>
    </cacheField>
    <cacheField name="Seg" numFmtId="0">
      <sharedItems containsSemiMixedTypes="0" containsString="0" containsNumber="1" containsInteger="1" minValue="3" maxValue="79" count="7">
        <n v="22"/>
        <n v="9"/>
        <n v="12"/>
        <n v="6"/>
        <n v="3"/>
        <n v="18"/>
        <n v="79"/>
      </sharedItems>
    </cacheField>
    <cacheField name="Ter" numFmtId="0">
      <sharedItems containsSemiMixedTypes="0" containsString="0" containsNumber="1" containsInteger="1" minValue="4" maxValue="119" count="6">
        <n v="4"/>
        <n v="15"/>
        <n v="23"/>
        <n v="18"/>
        <n v="21"/>
        <n v="119"/>
      </sharedItems>
    </cacheField>
    <cacheField name="Qua" numFmtId="0">
      <sharedItems containsSemiMixedTypes="0" containsString="0" containsNumber="1" containsInteger="1" minValue="3" maxValue="129" count="6">
        <n v="3"/>
        <n v="25"/>
        <n v="22"/>
        <n v="12"/>
        <n v="23"/>
        <n v="129"/>
      </sharedItems>
    </cacheField>
    <cacheField name="Qui" numFmtId="0">
      <sharedItems containsSemiMixedTypes="0" containsString="0" containsNumber="1" containsInteger="1" minValue="3" maxValue="81" count="8">
        <n v="13"/>
        <n v="21"/>
        <n v="3"/>
        <n v="8"/>
        <n v="4"/>
        <n v="14"/>
        <n v="18"/>
        <n v="81"/>
      </sharedItems>
    </cacheField>
    <cacheField name="Sex" numFmtId="0">
      <sharedItems containsSemiMixedTypes="0" containsString="0" containsNumber="1" containsInteger="1" minValue="9" maxValue="118" count="8">
        <n v="24"/>
        <n v="19"/>
        <n v="15"/>
        <n v="17"/>
        <n v="9"/>
        <n v="18"/>
        <n v="16"/>
        <n v="118"/>
      </sharedItems>
    </cacheField>
    <cacheField name="Sáb" numFmtId="0">
      <sharedItems containsSemiMixedTypes="0" containsString="0" containsNumber="1" containsInteger="1" minValue="2" maxValue="60" count="6">
        <n v="2"/>
        <n v="14"/>
        <n v="5"/>
        <n v="16"/>
        <n v="7"/>
        <n v="60"/>
      </sharedItems>
    </cacheField>
    <cacheField name="Totais" numFmtId="0">
      <sharedItems containsSemiMixedTypes="0" containsString="0" containsNumber="1" containsInteger="1" minValue="67" maxValue="586" count="7">
        <n v="68"/>
        <n v="103"/>
        <n v="69"/>
        <n v="98"/>
        <n v="78"/>
        <n v="67"/>
        <n v="586"/>
      </sharedItems>
    </cacheField>
  </cacheFields>
  <extLst>
    <ext xmlns:x14="http://schemas.microsoft.com/office/spreadsheetml/2009/9/main" uri="{725AE2AE-9491-48be-B2B4-4EB974FC3084}">
      <x14:pivotCacheDefinition pivotCacheId="341903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1"/>
    <x v="1"/>
    <x v="2"/>
    <x v="2"/>
    <x v="2"/>
    <x v="2"/>
    <x v="2"/>
  </r>
  <r>
    <x v="3"/>
    <x v="2"/>
    <x v="2"/>
    <x v="2"/>
    <x v="3"/>
    <x v="3"/>
    <x v="3"/>
    <x v="3"/>
  </r>
  <r>
    <x v="4"/>
    <x v="3"/>
    <x v="2"/>
    <x v="2"/>
    <x v="4"/>
    <x v="4"/>
    <x v="1"/>
    <x v="4"/>
  </r>
  <r>
    <x v="5"/>
    <x v="4"/>
    <x v="3"/>
    <x v="3"/>
    <x v="5"/>
    <x v="5"/>
    <x v="0"/>
    <x v="5"/>
  </r>
  <r>
    <x v="6"/>
    <x v="5"/>
    <x v="4"/>
    <x v="4"/>
    <x v="6"/>
    <x v="6"/>
    <x v="4"/>
    <x v="1"/>
  </r>
  <r>
    <x v="7"/>
    <x v="6"/>
    <x v="5"/>
    <x v="5"/>
    <x v="7"/>
    <x v="7"/>
    <x v="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9203BC-C981-424F-B4CB-24A5CDBC45E2}" name="Tabela dinâmica13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:B10" firstHeaderRow="1" firstDataRow="1" firstDataCol="1"/>
  <pivotFields count="8">
    <pivotField axis="axisRow" showAll="0">
      <items count="9">
        <item x="0"/>
        <item x="3"/>
        <item x="2"/>
        <item x="5"/>
        <item x="6"/>
        <item x="4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Totais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258E6-A79C-4B41-A5CA-2E85983F63E6}" name="Tabela dinâmica14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:F2" firstHeaderRow="0" firstDataRow="1" firstDataCol="0"/>
  <pivotFields count="8">
    <pivotField showAll="0">
      <items count="9">
        <item x="0"/>
        <item x="3"/>
        <item x="2"/>
        <item x="5"/>
        <item x="6"/>
        <item x="4"/>
        <item x="1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8">
        <item x="5"/>
        <item x="0"/>
        <item x="2"/>
        <item x="4"/>
        <item x="3"/>
        <item x="1"/>
        <item x="6"/>
        <item t="default"/>
      </items>
    </pivotField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Seg" fld="1" baseField="0" baseItem="0"/>
    <dataField name="Soma de Ter" fld="2" baseField="0" baseItem="0"/>
    <dataField name="Soma de Qua" fld="3" baseField="0" baseItem="0"/>
    <dataField name="Soma de Qui" fld="4" baseField="0" baseItem="0"/>
    <dataField name="Soma de Sex" fld="5" baseField="0" baseItem="0"/>
    <dataField name="Soma de Sáb" fld="6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workbookViewId="0">
      <selection activeCell="G32" sqref="G32"/>
    </sheetView>
  </sheetViews>
  <sheetFormatPr defaultRowHeight="15" x14ac:dyDescent="0.25"/>
  <cols>
    <col min="1" max="1" width="5" bestFit="1" customWidth="1"/>
    <col min="2" max="2" width="9.85546875" bestFit="1" customWidth="1"/>
    <col min="4" max="4" width="8.140625" bestFit="1" customWidth="1"/>
    <col min="5" max="5" width="8.7109375" bestFit="1" customWidth="1"/>
    <col min="6" max="7" width="13.7109375" bestFit="1" customWidth="1"/>
  </cols>
  <sheetData>
    <row r="1" spans="1:7" ht="18.75" x14ac:dyDescent="0.3">
      <c r="A1" s="5" t="s">
        <v>10</v>
      </c>
      <c r="B1" s="5"/>
      <c r="C1" s="5"/>
      <c r="D1" s="5"/>
      <c r="E1" s="5"/>
      <c r="F1" s="5"/>
      <c r="G1" s="5"/>
    </row>
    <row r="3" spans="1:7" x14ac:dyDescent="0.25">
      <c r="A3" s="4" t="s">
        <v>9</v>
      </c>
      <c r="B3" s="4"/>
    </row>
    <row r="4" spans="1:7" x14ac:dyDescent="0.25">
      <c r="A4" s="1" t="s">
        <v>0</v>
      </c>
      <c r="B4" s="1" t="s">
        <v>1</v>
      </c>
    </row>
    <row r="5" spans="1:7" x14ac:dyDescent="0.25">
      <c r="A5">
        <v>1990</v>
      </c>
      <c r="B5">
        <f ca="1">RANDBETWEEN(100,300)</f>
        <v>268</v>
      </c>
    </row>
    <row r="6" spans="1:7" x14ac:dyDescent="0.25">
      <c r="A6">
        <v>1991</v>
      </c>
      <c r="B6">
        <f t="shared" ref="B6:B37" ca="1" si="0">RANDBETWEEN(100,300)</f>
        <v>288</v>
      </c>
    </row>
    <row r="7" spans="1:7" x14ac:dyDescent="0.25">
      <c r="A7">
        <v>1992</v>
      </c>
      <c r="B7">
        <f t="shared" ca="1" si="0"/>
        <v>295</v>
      </c>
    </row>
    <row r="8" spans="1:7" x14ac:dyDescent="0.25">
      <c r="A8">
        <v>1993</v>
      </c>
      <c r="B8">
        <f t="shared" ca="1" si="0"/>
        <v>295</v>
      </c>
    </row>
    <row r="9" spans="1:7" x14ac:dyDescent="0.25">
      <c r="A9">
        <v>1994</v>
      </c>
      <c r="B9">
        <f t="shared" ca="1" si="0"/>
        <v>147</v>
      </c>
    </row>
    <row r="10" spans="1:7" x14ac:dyDescent="0.25">
      <c r="A10">
        <v>1995</v>
      </c>
      <c r="B10">
        <f t="shared" ca="1" si="0"/>
        <v>291</v>
      </c>
    </row>
    <row r="11" spans="1:7" x14ac:dyDescent="0.25">
      <c r="A11">
        <v>1996</v>
      </c>
      <c r="B11">
        <f t="shared" ca="1" si="0"/>
        <v>266</v>
      </c>
    </row>
    <row r="12" spans="1:7" x14ac:dyDescent="0.25">
      <c r="A12">
        <v>1997</v>
      </c>
      <c r="B12">
        <f t="shared" ca="1" si="0"/>
        <v>143</v>
      </c>
    </row>
    <row r="13" spans="1:7" x14ac:dyDescent="0.25">
      <c r="A13">
        <v>1998</v>
      </c>
      <c r="B13">
        <f t="shared" ca="1" si="0"/>
        <v>242</v>
      </c>
    </row>
    <row r="14" spans="1:7" x14ac:dyDescent="0.25">
      <c r="A14">
        <v>1999</v>
      </c>
      <c r="B14">
        <f t="shared" ca="1" si="0"/>
        <v>175</v>
      </c>
    </row>
    <row r="15" spans="1:7" x14ac:dyDescent="0.25">
      <c r="A15">
        <v>2000</v>
      </c>
      <c r="B15">
        <f t="shared" ca="1" si="0"/>
        <v>178</v>
      </c>
    </row>
    <row r="16" spans="1:7" x14ac:dyDescent="0.25">
      <c r="A16">
        <v>2001</v>
      </c>
      <c r="B16">
        <f t="shared" ca="1" si="0"/>
        <v>292</v>
      </c>
    </row>
    <row r="17" spans="1:6" x14ac:dyDescent="0.25">
      <c r="A17">
        <v>2002</v>
      </c>
      <c r="B17">
        <f t="shared" ca="1" si="0"/>
        <v>231</v>
      </c>
    </row>
    <row r="18" spans="1:6" x14ac:dyDescent="0.25">
      <c r="A18">
        <v>2003</v>
      </c>
      <c r="B18">
        <f t="shared" ca="1" si="0"/>
        <v>217</v>
      </c>
    </row>
    <row r="19" spans="1:6" x14ac:dyDescent="0.25">
      <c r="A19">
        <v>2004</v>
      </c>
      <c r="B19">
        <f t="shared" ca="1" si="0"/>
        <v>116</v>
      </c>
    </row>
    <row r="20" spans="1:6" x14ac:dyDescent="0.25">
      <c r="A20">
        <v>2005</v>
      </c>
      <c r="B20">
        <f t="shared" ca="1" si="0"/>
        <v>285</v>
      </c>
    </row>
    <row r="21" spans="1:6" x14ac:dyDescent="0.25">
      <c r="A21">
        <v>2006</v>
      </c>
      <c r="B21">
        <f t="shared" ca="1" si="0"/>
        <v>133</v>
      </c>
    </row>
    <row r="22" spans="1:6" x14ac:dyDescent="0.25">
      <c r="A22">
        <v>2007</v>
      </c>
      <c r="B22">
        <f t="shared" ca="1" si="0"/>
        <v>127</v>
      </c>
    </row>
    <row r="23" spans="1:6" x14ac:dyDescent="0.25">
      <c r="A23">
        <v>2008</v>
      </c>
      <c r="B23">
        <f t="shared" ca="1" si="0"/>
        <v>258</v>
      </c>
    </row>
    <row r="24" spans="1:6" x14ac:dyDescent="0.25">
      <c r="A24">
        <v>2009</v>
      </c>
      <c r="B24">
        <f t="shared" ca="1" si="0"/>
        <v>185</v>
      </c>
    </row>
    <row r="25" spans="1:6" x14ac:dyDescent="0.25">
      <c r="A25">
        <v>2010</v>
      </c>
      <c r="B25">
        <f t="shared" ca="1" si="0"/>
        <v>133</v>
      </c>
    </row>
    <row r="26" spans="1:6" x14ac:dyDescent="0.25">
      <c r="A26">
        <v>2011</v>
      </c>
      <c r="B26">
        <f t="shared" ca="1" si="0"/>
        <v>245</v>
      </c>
    </row>
    <row r="27" spans="1:6" x14ac:dyDescent="0.25">
      <c r="A27">
        <v>2012</v>
      </c>
      <c r="B27">
        <f t="shared" ca="1" si="0"/>
        <v>220</v>
      </c>
    </row>
    <row r="28" spans="1:6" x14ac:dyDescent="0.25">
      <c r="A28">
        <v>2013</v>
      </c>
      <c r="B28">
        <f t="shared" ca="1" si="0"/>
        <v>197</v>
      </c>
    </row>
    <row r="29" spans="1:6" x14ac:dyDescent="0.25">
      <c r="A29">
        <v>2014</v>
      </c>
      <c r="B29">
        <f t="shared" ca="1" si="0"/>
        <v>121</v>
      </c>
    </row>
    <row r="30" spans="1:6" x14ac:dyDescent="0.25">
      <c r="A30">
        <v>2015</v>
      </c>
      <c r="B30">
        <f t="shared" ca="1" si="0"/>
        <v>106</v>
      </c>
    </row>
    <row r="31" spans="1:6" x14ac:dyDescent="0.25">
      <c r="A31">
        <v>2016</v>
      </c>
      <c r="B31">
        <f t="shared" ca="1" si="0"/>
        <v>107</v>
      </c>
      <c r="D31" s="4" t="s">
        <v>8</v>
      </c>
      <c r="E31" s="4"/>
      <c r="F31" s="4"/>
    </row>
    <row r="32" spans="1:6" x14ac:dyDescent="0.25">
      <c r="A32">
        <v>2017</v>
      </c>
      <c r="B32">
        <f t="shared" ca="1" si="0"/>
        <v>141</v>
      </c>
    </row>
    <row r="33" spans="1:6" x14ac:dyDescent="0.25">
      <c r="A33">
        <v>2018</v>
      </c>
      <c r="B33">
        <f t="shared" ca="1" si="0"/>
        <v>207</v>
      </c>
      <c r="D33" t="s">
        <v>2</v>
      </c>
      <c r="E33" t="s">
        <v>3</v>
      </c>
      <c r="F33" t="s">
        <v>4</v>
      </c>
    </row>
    <row r="34" spans="1:6" x14ac:dyDescent="0.25">
      <c r="A34">
        <v>2019</v>
      </c>
      <c r="B34">
        <f t="shared" ca="1" si="0"/>
        <v>165</v>
      </c>
      <c r="D34" s="2">
        <f ca="1">AVERAGE(B5:B37)</f>
        <v>200.69696969696969</v>
      </c>
      <c r="E34" s="2">
        <f ca="1">MEDIAN(B5:B37)</f>
        <v>197</v>
      </c>
      <c r="F34" s="2">
        <f ca="1">_xlfn.MODE.SNGL(B5:B37)</f>
        <v>295</v>
      </c>
    </row>
    <row r="35" spans="1:6" x14ac:dyDescent="0.25">
      <c r="A35">
        <v>2020</v>
      </c>
      <c r="B35">
        <f t="shared" ca="1" si="0"/>
        <v>137</v>
      </c>
      <c r="D35" s="2" t="s">
        <v>5</v>
      </c>
      <c r="E35" s="2" t="s">
        <v>6</v>
      </c>
      <c r="F35" s="2" t="s">
        <v>7</v>
      </c>
    </row>
    <row r="36" spans="1:6" x14ac:dyDescent="0.25">
      <c r="A36">
        <v>2021</v>
      </c>
      <c r="B36">
        <f t="shared" ca="1" si="0"/>
        <v>145</v>
      </c>
      <c r="D36" s="2">
        <f ca="1">MAX(B5:B37)</f>
        <v>295</v>
      </c>
      <c r="E36" s="2">
        <f ca="1">MIN(B5:B37)</f>
        <v>106</v>
      </c>
      <c r="F36" s="2">
        <f ca="1">_xlfn.STDEV.S(B5:B37)</f>
        <v>65.254063498224411</v>
      </c>
    </row>
    <row r="37" spans="1:6" x14ac:dyDescent="0.25">
      <c r="A37">
        <v>2022</v>
      </c>
      <c r="B37">
        <f t="shared" ca="1" si="0"/>
        <v>267</v>
      </c>
      <c r="D37" s="3">
        <f ca="1">D36/D34</f>
        <v>1.4698776989279783</v>
      </c>
      <c r="E37" s="3">
        <f ca="1">E36/D34</f>
        <v>0.52815944436056173</v>
      </c>
      <c r="F37" s="3">
        <f ca="1">F36/D34</f>
        <v>0.32513726339142468</v>
      </c>
    </row>
  </sheetData>
  <mergeCells count="3">
    <mergeCell ref="D31:F31"/>
    <mergeCell ref="A3:B3"/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1"/>
  <sheetViews>
    <sheetView workbookViewId="0">
      <selection activeCell="B3" sqref="B3:C11"/>
    </sheetView>
  </sheetViews>
  <sheetFormatPr defaultRowHeight="15" x14ac:dyDescent="0.25"/>
  <cols>
    <col min="2" max="2" width="21.140625" bestFit="1" customWidth="1"/>
    <col min="3" max="3" width="7.5703125" bestFit="1" customWidth="1"/>
  </cols>
  <sheetData>
    <row r="3" spans="2:3" x14ac:dyDescent="0.25">
      <c r="B3" s="4" t="s">
        <v>20</v>
      </c>
      <c r="C3" s="4"/>
    </row>
    <row r="4" spans="2:3" x14ac:dyDescent="0.25">
      <c r="B4" s="1" t="s">
        <v>12</v>
      </c>
      <c r="C4" s="1" t="s">
        <v>11</v>
      </c>
    </row>
    <row r="5" spans="2:3" x14ac:dyDescent="0.25">
      <c r="B5" t="s">
        <v>13</v>
      </c>
      <c r="C5">
        <f ca="1">RANDBETWEEN(10,50)</f>
        <v>37</v>
      </c>
    </row>
    <row r="6" spans="2:3" x14ac:dyDescent="0.25">
      <c r="B6" t="s">
        <v>14</v>
      </c>
      <c r="C6">
        <f t="shared" ref="C6:C11" ca="1" si="0">RANDBETWEEN(10,50)</f>
        <v>40</v>
      </c>
    </row>
    <row r="7" spans="2:3" x14ac:dyDescent="0.25">
      <c r="B7" t="s">
        <v>15</v>
      </c>
      <c r="C7">
        <f t="shared" ca="1" si="0"/>
        <v>48</v>
      </c>
    </row>
    <row r="8" spans="2:3" x14ac:dyDescent="0.25">
      <c r="B8" t="s">
        <v>16</v>
      </c>
      <c r="C8">
        <f t="shared" ca="1" si="0"/>
        <v>38</v>
      </c>
    </row>
    <row r="9" spans="2:3" x14ac:dyDescent="0.25">
      <c r="B9" t="s">
        <v>17</v>
      </c>
      <c r="C9">
        <f t="shared" ca="1" si="0"/>
        <v>13</v>
      </c>
    </row>
    <row r="10" spans="2:3" x14ac:dyDescent="0.25">
      <c r="B10" t="s">
        <v>18</v>
      </c>
      <c r="C10">
        <f t="shared" ca="1" si="0"/>
        <v>38</v>
      </c>
    </row>
    <row r="11" spans="2:3" x14ac:dyDescent="0.25">
      <c r="B11" t="s">
        <v>19</v>
      </c>
      <c r="C11">
        <f t="shared" ca="1" si="0"/>
        <v>28</v>
      </c>
    </row>
  </sheetData>
  <mergeCells count="1">
    <mergeCell ref="B3:C3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BE2BA-4A38-4B28-B9ED-FC445C3C7670}">
  <dimension ref="A1:B10"/>
  <sheetViews>
    <sheetView workbookViewId="0">
      <selection activeCell="Q19" sqref="Q19"/>
    </sheetView>
  </sheetViews>
  <sheetFormatPr defaultRowHeight="15" x14ac:dyDescent="0.25"/>
  <cols>
    <col min="1" max="1" width="18" bestFit="1" customWidth="1"/>
    <col min="2" max="2" width="14.42578125" bestFit="1" customWidth="1"/>
    <col min="3" max="5" width="12.140625" bestFit="1" customWidth="1"/>
  </cols>
  <sheetData>
    <row r="1" spans="1:2" x14ac:dyDescent="0.25">
      <c r="A1" s="7" t="s">
        <v>37</v>
      </c>
      <c r="B1" t="s">
        <v>39</v>
      </c>
    </row>
    <row r="2" spans="1:2" x14ac:dyDescent="0.25">
      <c r="A2" s="8" t="s">
        <v>28</v>
      </c>
      <c r="B2" s="9">
        <v>68</v>
      </c>
    </row>
    <row r="3" spans="1:2" x14ac:dyDescent="0.25">
      <c r="A3" s="8" t="s">
        <v>31</v>
      </c>
      <c r="B3" s="9">
        <v>98</v>
      </c>
    </row>
    <row r="4" spans="1:2" x14ac:dyDescent="0.25">
      <c r="A4" s="8" t="s">
        <v>30</v>
      </c>
      <c r="B4" s="9">
        <v>69</v>
      </c>
    </row>
    <row r="5" spans="1:2" x14ac:dyDescent="0.25">
      <c r="A5" s="8" t="s">
        <v>33</v>
      </c>
      <c r="B5" s="9">
        <v>67</v>
      </c>
    </row>
    <row r="6" spans="1:2" x14ac:dyDescent="0.25">
      <c r="A6" s="8" t="s">
        <v>34</v>
      </c>
      <c r="B6" s="9">
        <v>103</v>
      </c>
    </row>
    <row r="7" spans="1:2" x14ac:dyDescent="0.25">
      <c r="A7" s="8" t="s">
        <v>32</v>
      </c>
      <c r="B7" s="9">
        <v>78</v>
      </c>
    </row>
    <row r="8" spans="1:2" x14ac:dyDescent="0.25">
      <c r="A8" s="8" t="s">
        <v>29</v>
      </c>
      <c r="B8" s="9">
        <v>103</v>
      </c>
    </row>
    <row r="9" spans="1:2" x14ac:dyDescent="0.25">
      <c r="A9" s="8" t="s">
        <v>36</v>
      </c>
      <c r="B9" s="9">
        <v>586</v>
      </c>
    </row>
    <row r="10" spans="1:2" x14ac:dyDescent="0.25">
      <c r="A10" s="8" t="s">
        <v>38</v>
      </c>
      <c r="B10" s="9">
        <v>1172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0806-B889-41E1-85A6-E3CC2688E950}">
  <dimension ref="A1:F2"/>
  <sheetViews>
    <sheetView workbookViewId="0">
      <selection activeCell="K22" sqref="K22"/>
    </sheetView>
  </sheetViews>
  <sheetFormatPr defaultRowHeight="15" x14ac:dyDescent="0.25"/>
  <cols>
    <col min="1" max="1" width="12.140625" bestFit="1" customWidth="1"/>
    <col min="2" max="2" width="11.85546875" bestFit="1" customWidth="1"/>
    <col min="3" max="3" width="12.5703125" bestFit="1" customWidth="1"/>
    <col min="4" max="6" width="12.140625" bestFit="1" customWidth="1"/>
    <col min="7" max="8" width="14.42578125" bestFit="1" customWidth="1"/>
  </cols>
  <sheetData>
    <row r="1" spans="1:6" x14ac:dyDescent="0.25">
      <c r="A1" t="s">
        <v>43</v>
      </c>
      <c r="B1" t="s">
        <v>44</v>
      </c>
      <c r="C1" t="s">
        <v>45</v>
      </c>
      <c r="D1" t="s">
        <v>42</v>
      </c>
      <c r="E1" t="s">
        <v>41</v>
      </c>
      <c r="F1" t="s">
        <v>40</v>
      </c>
    </row>
    <row r="2" spans="1:6" x14ac:dyDescent="0.25">
      <c r="A2" s="9">
        <v>158</v>
      </c>
      <c r="B2" s="9">
        <v>238</v>
      </c>
      <c r="C2" s="9">
        <v>258</v>
      </c>
      <c r="D2" s="9">
        <v>162</v>
      </c>
      <c r="E2" s="9">
        <v>236</v>
      </c>
      <c r="F2" s="9">
        <v>120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1"/>
  <sheetViews>
    <sheetView workbookViewId="0">
      <selection activeCell="B2" sqref="B2:I11"/>
    </sheetView>
  </sheetViews>
  <sheetFormatPr defaultRowHeight="15" x14ac:dyDescent="0.25"/>
  <sheetData>
    <row r="2" spans="2:9" ht="15.75" x14ac:dyDescent="0.25">
      <c r="B2" s="6" t="s">
        <v>35</v>
      </c>
      <c r="C2" s="6"/>
      <c r="D2" s="6"/>
      <c r="E2" s="6"/>
      <c r="F2" s="6"/>
      <c r="G2" s="6"/>
      <c r="H2" s="6"/>
    </row>
    <row r="3" spans="2:9" x14ac:dyDescent="0.25">
      <c r="B3" s="1" t="s">
        <v>27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36</v>
      </c>
    </row>
    <row r="4" spans="2:9" x14ac:dyDescent="0.25">
      <c r="B4" t="s">
        <v>28</v>
      </c>
      <c r="C4">
        <f ca="1">RANDBETWEEN(1,25)</f>
        <v>1</v>
      </c>
      <c r="D4">
        <f t="shared" ref="D4:H4" ca="1" si="0">RANDBETWEEN(1,25)</f>
        <v>24</v>
      </c>
      <c r="E4">
        <f t="shared" ca="1" si="0"/>
        <v>11</v>
      </c>
      <c r="F4">
        <f t="shared" ca="1" si="0"/>
        <v>8</v>
      </c>
      <c r="G4">
        <f t="shared" ca="1" si="0"/>
        <v>18</v>
      </c>
      <c r="H4">
        <f t="shared" ca="1" si="0"/>
        <v>23</v>
      </c>
      <c r="I4">
        <f ca="1">SUM(C4:H4)</f>
        <v>85</v>
      </c>
    </row>
    <row r="5" spans="2:9" x14ac:dyDescent="0.25">
      <c r="B5" t="s">
        <v>29</v>
      </c>
      <c r="C5">
        <f t="shared" ref="C5:H10" ca="1" si="1">RANDBETWEEN(1,25)</f>
        <v>18</v>
      </c>
      <c r="D5">
        <f t="shared" ca="1" si="1"/>
        <v>9</v>
      </c>
      <c r="E5">
        <f t="shared" ca="1" si="1"/>
        <v>20</v>
      </c>
      <c r="F5">
        <f t="shared" ca="1" si="1"/>
        <v>13</v>
      </c>
      <c r="G5">
        <f t="shared" ca="1" si="1"/>
        <v>25</v>
      </c>
      <c r="H5">
        <f t="shared" ca="1" si="1"/>
        <v>6</v>
      </c>
      <c r="I5">
        <f t="shared" ref="I5:I11" ca="1" si="2">SUM(C5:H5)</f>
        <v>91</v>
      </c>
    </row>
    <row r="6" spans="2:9" x14ac:dyDescent="0.25">
      <c r="B6" t="s">
        <v>30</v>
      </c>
      <c r="C6">
        <f t="shared" ca="1" si="1"/>
        <v>17</v>
      </c>
      <c r="D6">
        <f t="shared" ca="1" si="1"/>
        <v>14</v>
      </c>
      <c r="E6">
        <f t="shared" ca="1" si="1"/>
        <v>20</v>
      </c>
      <c r="F6">
        <f t="shared" ca="1" si="1"/>
        <v>16</v>
      </c>
      <c r="G6">
        <f t="shared" ca="1" si="1"/>
        <v>1</v>
      </c>
      <c r="H6">
        <f t="shared" ca="1" si="1"/>
        <v>25</v>
      </c>
      <c r="I6">
        <f t="shared" ca="1" si="2"/>
        <v>93</v>
      </c>
    </row>
    <row r="7" spans="2:9" x14ac:dyDescent="0.25">
      <c r="B7" t="s">
        <v>31</v>
      </c>
      <c r="C7">
        <f t="shared" ca="1" si="1"/>
        <v>8</v>
      </c>
      <c r="D7">
        <f t="shared" ca="1" si="1"/>
        <v>9</v>
      </c>
      <c r="E7">
        <f t="shared" ca="1" si="1"/>
        <v>19</v>
      </c>
      <c r="F7">
        <f t="shared" ca="1" si="1"/>
        <v>13</v>
      </c>
      <c r="G7">
        <f t="shared" ca="1" si="1"/>
        <v>14</v>
      </c>
      <c r="H7">
        <f t="shared" ca="1" si="1"/>
        <v>25</v>
      </c>
      <c r="I7">
        <f t="shared" ca="1" si="2"/>
        <v>88</v>
      </c>
    </row>
    <row r="8" spans="2:9" x14ac:dyDescent="0.25">
      <c r="B8" t="s">
        <v>32</v>
      </c>
      <c r="C8">
        <f t="shared" ca="1" si="1"/>
        <v>6</v>
      </c>
      <c r="D8">
        <f t="shared" ca="1" si="1"/>
        <v>5</v>
      </c>
      <c r="E8">
        <f t="shared" ca="1" si="1"/>
        <v>7</v>
      </c>
      <c r="F8">
        <f t="shared" ca="1" si="1"/>
        <v>5</v>
      </c>
      <c r="G8">
        <f t="shared" ca="1" si="1"/>
        <v>4</v>
      </c>
      <c r="H8">
        <f t="shared" ca="1" si="1"/>
        <v>19</v>
      </c>
      <c r="I8">
        <f t="shared" ca="1" si="2"/>
        <v>46</v>
      </c>
    </row>
    <row r="9" spans="2:9" x14ac:dyDescent="0.25">
      <c r="B9" t="s">
        <v>33</v>
      </c>
      <c r="C9">
        <f t="shared" ca="1" si="1"/>
        <v>8</v>
      </c>
      <c r="D9">
        <f t="shared" ca="1" si="1"/>
        <v>21</v>
      </c>
      <c r="E9">
        <f t="shared" ca="1" si="1"/>
        <v>6</v>
      </c>
      <c r="F9">
        <f t="shared" ca="1" si="1"/>
        <v>15</v>
      </c>
      <c r="G9">
        <f t="shared" ca="1" si="1"/>
        <v>16</v>
      </c>
      <c r="H9">
        <f t="shared" ca="1" si="1"/>
        <v>10</v>
      </c>
      <c r="I9">
        <f t="shared" ca="1" si="2"/>
        <v>76</v>
      </c>
    </row>
    <row r="10" spans="2:9" x14ac:dyDescent="0.25">
      <c r="B10" t="s">
        <v>34</v>
      </c>
      <c r="C10">
        <f t="shared" ca="1" si="1"/>
        <v>18</v>
      </c>
      <c r="D10">
        <f t="shared" ca="1" si="1"/>
        <v>15</v>
      </c>
      <c r="E10">
        <f t="shared" ca="1" si="1"/>
        <v>4</v>
      </c>
      <c r="F10">
        <f t="shared" ca="1" si="1"/>
        <v>21</v>
      </c>
      <c r="G10">
        <f t="shared" ca="1" si="1"/>
        <v>16</v>
      </c>
      <c r="H10">
        <f t="shared" ca="1" si="1"/>
        <v>16</v>
      </c>
      <c r="I10">
        <f t="shared" ca="1" si="2"/>
        <v>90</v>
      </c>
    </row>
    <row r="11" spans="2:9" x14ac:dyDescent="0.25">
      <c r="B11" t="s">
        <v>36</v>
      </c>
      <c r="C11">
        <f ca="1">SUM(C4:C10)</f>
        <v>76</v>
      </c>
      <c r="D11">
        <f t="shared" ref="D11:H11" ca="1" si="3">SUM(D4:D10)</f>
        <v>97</v>
      </c>
      <c r="E11">
        <f t="shared" ca="1" si="3"/>
        <v>87</v>
      </c>
      <c r="F11">
        <f t="shared" ca="1" si="3"/>
        <v>91</v>
      </c>
      <c r="G11">
        <f t="shared" ca="1" si="3"/>
        <v>94</v>
      </c>
      <c r="H11">
        <f t="shared" ca="1" si="3"/>
        <v>124</v>
      </c>
      <c r="I11">
        <f t="shared" ca="1" si="2"/>
        <v>569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C5D5-DB67-4D64-9218-83CE65971757}">
  <dimension ref="A1:AB1"/>
  <sheetViews>
    <sheetView showGridLines="0" showRowColHeaders="0" tabSelected="1" zoomScale="110" zoomScaleNormal="110" workbookViewId="0">
      <selection activeCell="N27" sqref="N27"/>
    </sheetView>
  </sheetViews>
  <sheetFormatPr defaultRowHeight="15" x14ac:dyDescent="0.25"/>
  <cols>
    <col min="7" max="7" width="10.140625" customWidth="1"/>
  </cols>
  <sheetData>
    <row r="1" spans="1:28" ht="28.5" x14ac:dyDescent="0.45">
      <c r="A1" s="11" t="s">
        <v>46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0"/>
      <c r="AB1" s="10"/>
    </row>
  </sheetData>
  <mergeCells count="1">
    <mergeCell ref="A1:Z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Estatísticas</vt:lpstr>
      <vt:lpstr>Vendas</vt:lpstr>
      <vt:lpstr>Planilha1</vt:lpstr>
      <vt:lpstr>Planilha2</vt:lpstr>
      <vt:lpstr>Entregas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Aluno</cp:lastModifiedBy>
  <dcterms:created xsi:type="dcterms:W3CDTF">2020-07-08T13:46:25Z</dcterms:created>
  <dcterms:modified xsi:type="dcterms:W3CDTF">2022-12-01T14:07:19Z</dcterms:modified>
</cp:coreProperties>
</file>