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el\sen\fpoo\aula03\Nutricao\"/>
    </mc:Choice>
  </mc:AlternateContent>
  <xr:revisionPtr revIDLastSave="0" documentId="13_ncr:1_{DE69FD99-14C9-48DF-9EB0-3AECED8BE22B}" xr6:coauthVersionLast="47" xr6:coauthVersionMax="47" xr10:uidLastSave="{00000000-0000-0000-0000-000000000000}"/>
  <bookViews>
    <workbookView xWindow="-120" yWindow="-120" windowWidth="29040" windowHeight="15840" xr2:uid="{5F10C9A5-8A70-47D1-9DE4-3902D86CE3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1" l="1"/>
  <c r="D17" i="1"/>
  <c r="C17" i="1"/>
  <c r="I4" i="1"/>
  <c r="I5" i="1"/>
  <c r="I6" i="1"/>
  <c r="I7" i="1"/>
  <c r="I8" i="1"/>
  <c r="I3" i="1"/>
  <c r="I9" i="1" s="1"/>
  <c r="D16" i="1"/>
  <c r="E16" i="1"/>
  <c r="C16" i="1"/>
  <c r="D15" i="1"/>
  <c r="E15" i="1"/>
  <c r="C15" i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4" i="1"/>
  <c r="F4" i="1" s="1"/>
</calcChain>
</file>

<file path=xl/sharedStrings.xml><?xml version="1.0" encoding="utf-8"?>
<sst xmlns="http://schemas.openxmlformats.org/spreadsheetml/2006/main" count="28" uniqueCount="28">
  <si>
    <t>IMC</t>
  </si>
  <si>
    <t>Juan</t>
  </si>
  <si>
    <t>Cris</t>
  </si>
  <si>
    <t>Eloá</t>
  </si>
  <si>
    <t>Alex</t>
  </si>
  <si>
    <t>Luar</t>
  </si>
  <si>
    <t>Juno</t>
  </si>
  <si>
    <t>Remi</t>
  </si>
  <si>
    <t>Anna</t>
  </si>
  <si>
    <t>Cloe</t>
  </si>
  <si>
    <t>Edna</t>
  </si>
  <si>
    <t>MÉDIA</t>
  </si>
  <si>
    <t>PACIENTE</t>
  </si>
  <si>
    <t>NOME</t>
  </si>
  <si>
    <t>PESO</t>
  </si>
  <si>
    <t>ALTURA</t>
  </si>
  <si>
    <t>DIAGNÓSTICO</t>
  </si>
  <si>
    <t>ANÁLISE - ESTATISTICA</t>
  </si>
  <si>
    <t>MÁXIMO</t>
  </si>
  <si>
    <t>ANÁLISE - ESTATÍSTICA</t>
  </si>
  <si>
    <t>Subpeso severo</t>
  </si>
  <si>
    <t>Subpeso</t>
  </si>
  <si>
    <t>Normal</t>
  </si>
  <si>
    <t>Sobrepeso</t>
  </si>
  <si>
    <t>Obeso</t>
  </si>
  <si>
    <t>Obeso Mórbido</t>
  </si>
  <si>
    <t>TOTAL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</si>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</sst>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6" borderId="0" xfId="1" applyFont="1" applyFill="1" applyBorder="1" applyAlignment="1">
      <alignment horizontal="center"/>
    </xf>
    <xf numFmtId="0" fontId="1" fillId="6" borderId="0" xfId="0" applyFont="1" applyFill="1" applyBorder="1"/>
    <xf numFmtId="0" fontId="0" fillId="0" borderId="4" xfId="0" applyBorder="1"/>
    <xf numFmtId="0" fontId="0" fillId="0" borderId="5" xfId="0" applyBorder="1"/>
    <xf numFmtId="0" fontId="1" fillId="6" borderId="4" xfId="0" applyFont="1" applyFill="1" applyBorder="1"/>
    <xf numFmtId="0" fontId="1" fillId="6" borderId="1" xfId="0" applyFont="1" applyFill="1" applyBorder="1"/>
    <xf numFmtId="0" fontId="1" fillId="6" borderId="1" xfId="1" applyFon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 vertical="center"/>
    </xf>
    <xf numFmtId="0" fontId="1" fillId="6" borderId="7" xfId="1" applyFont="1" applyFill="1" applyBorder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64" fontId="0" fillId="7" borderId="2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9" borderId="3" xfId="0" applyFill="1" applyBorder="1"/>
    <xf numFmtId="0" fontId="0" fillId="10" borderId="3" xfId="0" applyFill="1" applyBorder="1"/>
    <xf numFmtId="0" fontId="0" fillId="0" borderId="12" xfId="0" applyBorder="1"/>
    <xf numFmtId="0" fontId="0" fillId="0" borderId="10" xfId="0" applyBorder="1"/>
    <xf numFmtId="0" fontId="0" fillId="9" borderId="0" xfId="0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0" fontId="0" fillId="0" borderId="0" xfId="0" applyFont="1"/>
    <xf numFmtId="0" fontId="1" fillId="5" borderId="4" xfId="0" applyFont="1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4" xfId="0" applyFill="1" applyBorder="1"/>
    <xf numFmtId="0" fontId="0" fillId="9" borderId="2" xfId="0" applyFill="1" applyBorder="1" applyAlignment="1">
      <alignment horizontal="center"/>
    </xf>
    <xf numFmtId="164" fontId="0" fillId="9" borderId="2" xfId="0" applyNumberFormat="1" applyFill="1" applyBorder="1" applyAlignment="1">
      <alignment horizontal="center"/>
    </xf>
    <xf numFmtId="0" fontId="1" fillId="11" borderId="0" xfId="0" applyFont="1" applyFill="1" applyBorder="1" applyAlignment="1"/>
    <xf numFmtId="0" fontId="0" fillId="0" borderId="0" xfId="0" applyBorder="1"/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4F92-78BC-47DF-98FC-24FEBADB3CDD}">
  <dimension ref="B2:K18"/>
  <sheetViews>
    <sheetView showGridLines="0" tabSelected="1" zoomScale="175" zoomScaleNormal="175" workbookViewId="0">
      <selection activeCell="J16" sqref="J16"/>
    </sheetView>
  </sheetViews>
  <sheetFormatPr defaultRowHeight="15" x14ac:dyDescent="0.25"/>
  <cols>
    <col min="1" max="1" width="4.42578125" customWidth="1"/>
    <col min="6" max="6" width="15.28515625" bestFit="1" customWidth="1"/>
    <col min="8" max="8" width="15.140625" bestFit="1" customWidth="1"/>
  </cols>
  <sheetData>
    <row r="2" spans="2:11" ht="15.75" x14ac:dyDescent="0.25">
      <c r="B2" s="38" t="s">
        <v>12</v>
      </c>
      <c r="C2" s="38"/>
      <c r="D2" s="38"/>
      <c r="E2" s="38"/>
      <c r="F2" s="38"/>
      <c r="G2" s="14"/>
      <c r="H2" s="40" t="s">
        <v>19</v>
      </c>
      <c r="I2" s="40"/>
      <c r="J2" s="45"/>
      <c r="K2" s="46"/>
    </row>
    <row r="3" spans="2:11" x14ac:dyDescent="0.25">
      <c r="B3" s="19" t="s">
        <v>13</v>
      </c>
      <c r="C3" s="19" t="s">
        <v>14</v>
      </c>
      <c r="D3" s="11" t="s">
        <v>15</v>
      </c>
      <c r="E3" s="19" t="s">
        <v>0</v>
      </c>
      <c r="F3" s="19" t="s">
        <v>16</v>
      </c>
      <c r="G3" s="27"/>
      <c r="H3" s="17" t="s">
        <v>20</v>
      </c>
      <c r="I3" s="36">
        <f>COUNTIF($F$4:$F$13,H3)</f>
        <v>2</v>
      </c>
      <c r="J3" s="14"/>
    </row>
    <row r="4" spans="2:11" x14ac:dyDescent="0.25">
      <c r="B4" s="22" t="s">
        <v>1</v>
      </c>
      <c r="C4" s="21">
        <v>85</v>
      </c>
      <c r="D4" s="6">
        <v>1.83</v>
      </c>
      <c r="E4" s="18">
        <f>C4/(D4*D4)</f>
        <v>25.381468541909282</v>
      </c>
      <c r="F4" s="20" t="str">
        <f>IF(E4&lt;16,"Subpeso Severo",IF(E4 &lt; 20,"Subpeso",IF(E4 &lt; 25,"Normal",IF(E4&lt;30,"Sobrepeso",IF(E4&lt;40,"Obeso","Obeso Mórbido")))))</f>
        <v>Sobrepeso</v>
      </c>
      <c r="G4" s="27"/>
      <c r="H4" s="15" t="s">
        <v>21</v>
      </c>
      <c r="I4" s="36">
        <f t="shared" ref="I4:I8" si="0">COUNTIF($F$4:$F$13,H4)</f>
        <v>1</v>
      </c>
    </row>
    <row r="5" spans="2:11" x14ac:dyDescent="0.25">
      <c r="B5" s="1" t="s">
        <v>2</v>
      </c>
      <c r="C5" s="8">
        <v>44.4</v>
      </c>
      <c r="D5" s="1">
        <v>1.62</v>
      </c>
      <c r="E5" s="9">
        <f t="shared" ref="E5:E13" si="1">C5/(D5*D5)</f>
        <v>16.918152720621851</v>
      </c>
      <c r="F5" s="3" t="str">
        <f t="shared" ref="F5:F13" si="2">IF(E5&lt;16,"Subpeso Severo",IF(E5 &lt; 20,"Subpeso",IF(E5 &lt; 25,"Normal",IF(E5&lt;30,"Sobrepeso",IF(E5&lt;40,"Obeso","Obeso Mórbido")))))</f>
        <v>Subpeso</v>
      </c>
      <c r="G5" s="27"/>
      <c r="H5" s="16" t="s">
        <v>22</v>
      </c>
      <c r="I5" s="36">
        <f t="shared" si="0"/>
        <v>2</v>
      </c>
      <c r="J5" s="14"/>
      <c r="K5" s="34"/>
    </row>
    <row r="6" spans="2:11" x14ac:dyDescent="0.25">
      <c r="B6" s="6" t="s">
        <v>3</v>
      </c>
      <c r="C6" s="2">
        <v>76</v>
      </c>
      <c r="D6" s="6">
        <v>1.52</v>
      </c>
      <c r="E6" s="5">
        <f t="shared" si="1"/>
        <v>32.89473684210526</v>
      </c>
      <c r="F6" s="7" t="str">
        <f t="shared" si="2"/>
        <v>Obeso</v>
      </c>
      <c r="G6" s="27"/>
      <c r="H6" s="16" t="s">
        <v>23</v>
      </c>
      <c r="I6" s="36">
        <f t="shared" si="0"/>
        <v>2</v>
      </c>
      <c r="J6" s="14"/>
    </row>
    <row r="7" spans="2:11" x14ac:dyDescent="0.25">
      <c r="B7" s="1" t="s">
        <v>4</v>
      </c>
      <c r="C7" s="8">
        <v>78.5</v>
      </c>
      <c r="D7" s="1">
        <v>1.81</v>
      </c>
      <c r="E7" s="9">
        <f t="shared" si="1"/>
        <v>23.961417539147156</v>
      </c>
      <c r="F7" s="3" t="str">
        <f t="shared" si="2"/>
        <v>Normal</v>
      </c>
      <c r="G7" s="27"/>
      <c r="H7" s="16" t="s">
        <v>24</v>
      </c>
      <c r="I7" s="36">
        <f t="shared" si="0"/>
        <v>3</v>
      </c>
    </row>
    <row r="8" spans="2:11" x14ac:dyDescent="0.25">
      <c r="B8" s="6" t="s">
        <v>5</v>
      </c>
      <c r="C8" s="2">
        <v>55</v>
      </c>
      <c r="D8" s="6">
        <v>1.57</v>
      </c>
      <c r="E8" s="5">
        <f t="shared" si="1"/>
        <v>22.313278429145196</v>
      </c>
      <c r="F8" s="7" t="str">
        <f t="shared" si="2"/>
        <v>Normal</v>
      </c>
      <c r="G8" s="27"/>
      <c r="H8" s="15" t="s">
        <v>25</v>
      </c>
      <c r="I8" s="36">
        <f t="shared" si="0"/>
        <v>0</v>
      </c>
    </row>
    <row r="9" spans="2:11" x14ac:dyDescent="0.25">
      <c r="B9" s="1" t="s">
        <v>6</v>
      </c>
      <c r="C9" s="8">
        <v>95.5</v>
      </c>
      <c r="D9" s="1">
        <v>1.88</v>
      </c>
      <c r="E9" s="9">
        <f t="shared" si="1"/>
        <v>27.020144861928475</v>
      </c>
      <c r="F9" s="3" t="str">
        <f t="shared" si="2"/>
        <v>Sobrepeso</v>
      </c>
      <c r="G9" s="14"/>
      <c r="H9" s="35" t="s">
        <v>26</v>
      </c>
      <c r="I9" s="37">
        <f>SUM(I3:I8)</f>
        <v>10</v>
      </c>
    </row>
    <row r="10" spans="2:11" x14ac:dyDescent="0.25">
      <c r="B10" s="6" t="s">
        <v>7</v>
      </c>
      <c r="C10" s="2">
        <v>83.5</v>
      </c>
      <c r="D10" s="6">
        <v>1.55</v>
      </c>
      <c r="E10" s="5">
        <f t="shared" si="1"/>
        <v>34.755463059313215</v>
      </c>
      <c r="F10" s="7" t="str">
        <f t="shared" si="2"/>
        <v>Obeso</v>
      </c>
      <c r="G10" s="14"/>
      <c r="H10" s="13"/>
    </row>
    <row r="11" spans="2:11" x14ac:dyDescent="0.25">
      <c r="B11" s="1" t="s">
        <v>8</v>
      </c>
      <c r="C11" s="8">
        <v>59.9</v>
      </c>
      <c r="D11" s="1">
        <v>1.97</v>
      </c>
      <c r="E11" s="9">
        <f t="shared" si="1"/>
        <v>15.43456414749156</v>
      </c>
      <c r="F11" s="3" t="str">
        <f t="shared" si="2"/>
        <v>Subpeso Severo</v>
      </c>
      <c r="G11" s="14"/>
    </row>
    <row r="12" spans="2:11" x14ac:dyDescent="0.25">
      <c r="B12" s="6" t="s">
        <v>9</v>
      </c>
      <c r="C12" s="2">
        <v>34.5</v>
      </c>
      <c r="D12" s="6">
        <v>1.84</v>
      </c>
      <c r="E12" s="5">
        <f t="shared" si="1"/>
        <v>10.190217391304348</v>
      </c>
      <c r="F12" s="7" t="str">
        <f t="shared" si="2"/>
        <v>Subpeso Severo</v>
      </c>
      <c r="G12" s="14"/>
    </row>
    <row r="13" spans="2:11" x14ac:dyDescent="0.25">
      <c r="B13" s="4" t="s">
        <v>10</v>
      </c>
      <c r="C13" s="10">
        <v>99.9</v>
      </c>
      <c r="D13" s="4">
        <v>1.7</v>
      </c>
      <c r="E13" s="23">
        <f t="shared" si="1"/>
        <v>34.567474048442911</v>
      </c>
      <c r="F13" s="24" t="str">
        <f t="shared" si="2"/>
        <v>Obeso</v>
      </c>
      <c r="G13" s="14"/>
    </row>
    <row r="14" spans="2:11" ht="15.75" x14ac:dyDescent="0.25">
      <c r="B14" s="39" t="s">
        <v>17</v>
      </c>
      <c r="C14" s="39"/>
      <c r="D14" s="39"/>
      <c r="E14" s="39"/>
      <c r="F14" s="39"/>
      <c r="G14" s="14"/>
    </row>
    <row r="15" spans="2:11" x14ac:dyDescent="0.25">
      <c r="B15" s="12" t="s">
        <v>11</v>
      </c>
      <c r="C15" s="29">
        <f>AVERAGE(C4:C13)</f>
        <v>71.22</v>
      </c>
      <c r="D15" s="30">
        <f t="shared" ref="D15:E15" si="3">AVERAGE(D4:D13)</f>
        <v>1.7290000000000003</v>
      </c>
      <c r="E15" s="30">
        <f t="shared" si="3"/>
        <v>24.343691758140924</v>
      </c>
      <c r="F15" s="25"/>
      <c r="G15" s="28"/>
    </row>
    <row r="16" spans="2:11" x14ac:dyDescent="0.25">
      <c r="B16" s="15" t="s">
        <v>18</v>
      </c>
      <c r="C16" s="31">
        <f>MAX(C4:C13)</f>
        <v>99.9</v>
      </c>
      <c r="D16" s="32">
        <f t="shared" ref="D16:E16" si="4">MAX(D4:D13)</f>
        <v>1.97</v>
      </c>
      <c r="E16" s="33">
        <f t="shared" si="4"/>
        <v>34.755463059313215</v>
      </c>
      <c r="F16" s="26"/>
      <c r="G16" s="14"/>
    </row>
    <row r="17" spans="2:7" x14ac:dyDescent="0.25">
      <c r="B17" s="15" t="s">
        <v>27</v>
      </c>
      <c r="C17" s="41">
        <f>MIN(C4:C13)</f>
        <v>34.5</v>
      </c>
      <c r="D17" s="43">
        <f>MIN(D4:D13)</f>
        <v>1.52</v>
      </c>
      <c r="E17" s="44">
        <f>MIN(E4:E13)</f>
        <v>10.190217391304348</v>
      </c>
      <c r="F17" s="42"/>
      <c r="G17" s="14"/>
    </row>
    <row r="18" spans="2:7" x14ac:dyDescent="0.25">
      <c r="B18" s="13"/>
    </row>
  </sheetData>
  <mergeCells count="3">
    <mergeCell ref="B2:F2"/>
    <mergeCell ref="B14:F14"/>
    <mergeCell ref="H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2022-10-11T12:38:53Z</dcterms:created>
  <dcterms:modified xsi:type="dcterms:W3CDTF">2022-10-18T13:13:39Z</dcterms:modified>
</cp:coreProperties>
</file>