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13_ncr:1_{D718D461-191A-4905-9511-EF4E0E245903}" xr6:coauthVersionLast="47" xr6:coauthVersionMax="47" xr10:uidLastSave="{00000000-0000-0000-0000-000000000000}"/>
  <bookViews>
    <workbookView xWindow="-23280" yWindow="3945" windowWidth="21600" windowHeight="12735" firstSheet="1" activeTab="6" xr2:uid="{00000000-000D-0000-FFFF-FFFF00000000}"/>
  </bookViews>
  <sheets>
    <sheet name="EAM" sheetId="1" r:id="rId1"/>
    <sheet name="EAM_BUT" sheetId="5" r:id="rId2"/>
    <sheet name="HeatLoads_BUT" sheetId="7" r:id="rId3"/>
    <sheet name="MatchCosts" sheetId="6" r:id="rId4"/>
    <sheet name="StreamData" sheetId="2" r:id="rId5"/>
    <sheet name="EconomicData" sheetId="3" r:id="rId6"/>
    <sheet name="ManualParameter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2" l="1"/>
  <c r="H13" i="2"/>
  <c r="H12" i="2"/>
  <c r="H6" i="2"/>
  <c r="H4" i="2" l="1"/>
  <c r="K4" i="2" s="1"/>
  <c r="H11" i="2" l="1"/>
  <c r="K11" i="2" s="1"/>
  <c r="H10" i="2"/>
  <c r="K10" i="2" s="1"/>
  <c r="H9" i="2"/>
  <c r="K9" i="2" s="1"/>
  <c r="H8" i="2"/>
  <c r="K8" i="2" s="1"/>
  <c r="H5" i="2"/>
  <c r="K5" i="2" s="1"/>
  <c r="H3" i="2"/>
  <c r="K3" i="2" s="1"/>
  <c r="H2" i="2"/>
  <c r="K2" i="2" s="1"/>
</calcChain>
</file>

<file path=xl/sharedStrings.xml><?xml version="1.0" encoding="utf-8"?>
<sst xmlns="http://schemas.openxmlformats.org/spreadsheetml/2006/main" count="82" uniqueCount="67">
  <si>
    <t>HEX</t>
  </si>
  <si>
    <t>HS</t>
  </si>
  <si>
    <t>CS</t>
  </si>
  <si>
    <t>k</t>
  </si>
  <si>
    <t>ex</t>
  </si>
  <si>
    <t>Stream</t>
  </si>
  <si>
    <t>Tin</t>
  </si>
  <si>
    <t>Tout</t>
  </si>
  <si>
    <t>h</t>
  </si>
  <si>
    <t>H/C</t>
  </si>
  <si>
    <t>H</t>
  </si>
  <si>
    <t>C</t>
  </si>
  <si>
    <t>MaxSplitsPerk</t>
  </si>
  <si>
    <t>tstart</t>
  </si>
  <si>
    <t>tend</t>
  </si>
  <si>
    <t>m_dot</t>
  </si>
  <si>
    <t>cp</t>
  </si>
  <si>
    <t>dTLb</t>
  </si>
  <si>
    <t>c_A</t>
  </si>
  <si>
    <t>c_0</t>
  </si>
  <si>
    <t>d_f</t>
  </si>
  <si>
    <t>OC</t>
  </si>
  <si>
    <t>UtilityCostperkWh</t>
  </si>
  <si>
    <t>ad_hs</t>
  </si>
  <si>
    <t>ad_cs</t>
  </si>
  <si>
    <t>A_ex</t>
  </si>
  <si>
    <t>MinimalHeatLoad</t>
  </si>
  <si>
    <t>Hot Streams</t>
  </si>
  <si>
    <t>Cold Streams</t>
  </si>
  <si>
    <t>c_0_HEX</t>
  </si>
  <si>
    <t>c_A_HEX</t>
  </si>
  <si>
    <t>d_f_HEX</t>
  </si>
  <si>
    <t>c_R_HEX</t>
  </si>
  <si>
    <t>c_0_split</t>
  </si>
  <si>
    <t>c_M_split</t>
  </si>
  <si>
    <t>d_f_split</t>
  </si>
  <si>
    <t>c_R_split</t>
  </si>
  <si>
    <t>c_0_bypass</t>
  </si>
  <si>
    <t>c_M_bypass</t>
  </si>
  <si>
    <t>d_f_bypass</t>
  </si>
  <si>
    <t>c_R_bypass</t>
  </si>
  <si>
    <t>c_0_admixer</t>
  </si>
  <si>
    <t>c_M_admixer</t>
  </si>
  <si>
    <t>d_f_admixer</t>
  </si>
  <si>
    <t>c_R_admixer</t>
  </si>
  <si>
    <t>c_0_repipe</t>
  </si>
  <si>
    <t>c_M_repipe</t>
  </si>
  <si>
    <t>d_f_repipe</t>
  </si>
  <si>
    <t>c_0_resequence</t>
  </si>
  <si>
    <t>c_M_resequence</t>
  </si>
  <si>
    <t>d_f_resequence</t>
  </si>
  <si>
    <t>by_hs</t>
  </si>
  <si>
    <t>by_cs</t>
  </si>
  <si>
    <t>H_dot</t>
  </si>
  <si>
    <t>stream</t>
  </si>
  <si>
    <t>DeprecationLifetime</t>
  </si>
  <si>
    <t>InterestRate</t>
  </si>
  <si>
    <t>BUT_HEX</t>
  </si>
  <si>
    <t>OC1</t>
  </si>
  <si>
    <t>OC2</t>
  </si>
  <si>
    <t>ExtremT</t>
  </si>
  <si>
    <t>c_R</t>
  </si>
  <si>
    <t>Soft</t>
  </si>
  <si>
    <t>CU</t>
  </si>
  <si>
    <t>HU</t>
  </si>
  <si>
    <t>tonsCO2emissionsperkWh</t>
  </si>
  <si>
    <t>AbsHeatLoadTol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</si>
</sst>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0" xfId="0" applyFill="1"/>
    <xf numFmtId="0" fontId="0" fillId="0" borderId="0" xfId="0" applyBorder="1"/>
    <xf numFmtId="0" fontId="0" fillId="0" borderId="1" xfId="0" applyFill="1" applyBorder="1"/>
    <xf numFmtId="0" fontId="1" fillId="0" borderId="0" xfId="0" applyFont="1" applyBorder="1"/>
    <xf numFmtId="0" fontId="1" fillId="0" borderId="1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5"/>
  <sheetViews>
    <sheetView topLeftCell="I1" workbookViewId="0">
      <pane ySplit="1" topLeftCell="A2" activePane="bottomLeft" state="frozen"/>
      <selection pane="bottomLeft" activeCell="L18" sqref="L18"/>
    </sheetView>
  </sheetViews>
  <sheetFormatPr baseColWidth="10" defaultColWidth="9.140625" defaultRowHeight="15" x14ac:dyDescent="0.25"/>
  <cols>
    <col min="18" max="18" width="8.85546875" bestFit="1" customWidth="1"/>
    <col min="19" max="19" width="10.85546875" bestFit="1" customWidth="1"/>
    <col min="20" max="20" width="11.5703125" bestFit="1" customWidth="1"/>
    <col min="21" max="21" width="10.85546875" bestFit="1" customWidth="1"/>
    <col min="22" max="22" width="11" bestFit="1" customWidth="1"/>
    <col min="23" max="23" width="12.140625" bestFit="1" customWidth="1"/>
    <col min="24" max="24" width="12.85546875" bestFit="1" customWidth="1"/>
    <col min="25" max="25" width="12.140625" bestFit="1" customWidth="1"/>
    <col min="26" max="26" width="12.28515625" bestFit="1" customWidth="1"/>
    <col min="27" max="27" width="10.7109375" bestFit="1" customWidth="1"/>
    <col min="28" max="28" width="11.42578125" bestFit="1" customWidth="1"/>
    <col min="29" max="29" width="10.7109375" bestFit="1" customWidth="1"/>
    <col min="30" max="30" width="15.28515625" bestFit="1" customWidth="1"/>
    <col min="31" max="31" width="16.140625" bestFit="1" customWidth="1"/>
    <col min="32" max="32" width="15.28515625" bestFit="1" customWidth="1"/>
  </cols>
  <sheetData>
    <row r="1" spans="1:3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51</v>
      </c>
      <c r="F1" s="1" t="s">
        <v>23</v>
      </c>
      <c r="G1" s="1" t="s">
        <v>52</v>
      </c>
      <c r="H1" s="1" t="s">
        <v>24</v>
      </c>
      <c r="I1" s="1" t="s">
        <v>4</v>
      </c>
      <c r="J1" s="1" t="s">
        <v>25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44</v>
      </c>
      <c r="AA1" s="1" t="s">
        <v>45</v>
      </c>
      <c r="AB1" s="1" t="s">
        <v>46</v>
      </c>
      <c r="AC1" s="1" t="s">
        <v>47</v>
      </c>
      <c r="AD1" s="1" t="s">
        <v>48</v>
      </c>
      <c r="AE1" s="1" t="s">
        <v>49</v>
      </c>
      <c r="AF1" s="1" t="s">
        <v>50</v>
      </c>
    </row>
    <row r="2" spans="1:32" x14ac:dyDescent="0.25">
      <c r="A2">
        <v>1</v>
      </c>
      <c r="B2">
        <v>1</v>
      </c>
      <c r="C2">
        <v>2</v>
      </c>
      <c r="D2">
        <v>4</v>
      </c>
      <c r="E2">
        <v>1</v>
      </c>
      <c r="F2">
        <v>0</v>
      </c>
      <c r="G2">
        <v>0</v>
      </c>
      <c r="H2">
        <v>0</v>
      </c>
      <c r="I2">
        <v>1</v>
      </c>
      <c r="J2">
        <v>1726</v>
      </c>
      <c r="K2">
        <v>0</v>
      </c>
      <c r="L2">
        <v>1474</v>
      </c>
      <c r="M2">
        <v>0.63</v>
      </c>
      <c r="N2">
        <v>1000</v>
      </c>
      <c r="O2">
        <v>4000</v>
      </c>
      <c r="P2">
        <v>0</v>
      </c>
      <c r="Q2">
        <v>1</v>
      </c>
      <c r="R2">
        <v>10</v>
      </c>
      <c r="S2">
        <v>4000</v>
      </c>
      <c r="T2">
        <v>0</v>
      </c>
      <c r="U2">
        <v>1</v>
      </c>
      <c r="V2">
        <v>50</v>
      </c>
      <c r="W2">
        <v>4000</v>
      </c>
      <c r="X2">
        <v>0</v>
      </c>
      <c r="Y2">
        <v>1</v>
      </c>
      <c r="Z2">
        <v>0</v>
      </c>
      <c r="AA2">
        <v>4000</v>
      </c>
      <c r="AB2">
        <v>0</v>
      </c>
      <c r="AC2">
        <v>1</v>
      </c>
      <c r="AD2">
        <v>10</v>
      </c>
      <c r="AE2">
        <v>0</v>
      </c>
      <c r="AF2">
        <v>1</v>
      </c>
    </row>
    <row r="3" spans="1:32" x14ac:dyDescent="0.25">
      <c r="A3">
        <v>2</v>
      </c>
      <c r="B3">
        <v>1</v>
      </c>
      <c r="C3">
        <v>1</v>
      </c>
      <c r="D3">
        <v>3</v>
      </c>
      <c r="E3">
        <v>1</v>
      </c>
      <c r="F3">
        <v>0</v>
      </c>
      <c r="G3">
        <v>0</v>
      </c>
      <c r="H3">
        <v>0</v>
      </c>
      <c r="I3">
        <v>1</v>
      </c>
      <c r="J3">
        <v>1546</v>
      </c>
      <c r="K3">
        <v>0</v>
      </c>
      <c r="L3">
        <v>1474</v>
      </c>
      <c r="M3">
        <v>0.63</v>
      </c>
      <c r="N3">
        <v>1000</v>
      </c>
      <c r="O3">
        <v>4000</v>
      </c>
      <c r="P3">
        <v>0</v>
      </c>
      <c r="Q3">
        <v>1</v>
      </c>
      <c r="R3">
        <v>10</v>
      </c>
      <c r="S3">
        <v>4000</v>
      </c>
      <c r="T3">
        <v>0</v>
      </c>
      <c r="U3">
        <v>1</v>
      </c>
      <c r="V3">
        <v>50</v>
      </c>
      <c r="W3">
        <v>4000</v>
      </c>
      <c r="X3">
        <v>0</v>
      </c>
      <c r="Y3">
        <v>1</v>
      </c>
      <c r="Z3">
        <v>0</v>
      </c>
      <c r="AA3">
        <v>4000</v>
      </c>
      <c r="AB3">
        <v>0</v>
      </c>
      <c r="AC3">
        <v>1</v>
      </c>
      <c r="AD3">
        <v>100</v>
      </c>
      <c r="AE3">
        <v>0</v>
      </c>
      <c r="AF3">
        <v>1</v>
      </c>
    </row>
    <row r="4" spans="1:32" x14ac:dyDescent="0.25">
      <c r="A4">
        <v>3</v>
      </c>
      <c r="B4">
        <v>1</v>
      </c>
      <c r="C4">
        <v>2</v>
      </c>
      <c r="D4">
        <v>2</v>
      </c>
      <c r="E4">
        <v>1</v>
      </c>
      <c r="F4">
        <v>0</v>
      </c>
      <c r="G4">
        <v>0</v>
      </c>
      <c r="H4">
        <v>0</v>
      </c>
      <c r="I4">
        <v>1</v>
      </c>
      <c r="J4">
        <v>13</v>
      </c>
      <c r="K4">
        <v>0</v>
      </c>
      <c r="L4">
        <v>1474</v>
      </c>
      <c r="M4">
        <v>0.63</v>
      </c>
      <c r="N4">
        <v>1000</v>
      </c>
      <c r="O4">
        <v>4000</v>
      </c>
      <c r="P4">
        <v>0</v>
      </c>
      <c r="Q4">
        <v>1</v>
      </c>
      <c r="R4">
        <v>10</v>
      </c>
      <c r="S4">
        <v>4000</v>
      </c>
      <c r="T4">
        <v>0</v>
      </c>
      <c r="U4">
        <v>1</v>
      </c>
      <c r="V4">
        <v>50</v>
      </c>
      <c r="W4">
        <v>4000</v>
      </c>
      <c r="X4">
        <v>0</v>
      </c>
      <c r="Y4">
        <v>1</v>
      </c>
      <c r="Z4">
        <v>0</v>
      </c>
      <c r="AA4">
        <v>4000</v>
      </c>
      <c r="AB4">
        <v>0</v>
      </c>
      <c r="AC4">
        <v>1</v>
      </c>
      <c r="AD4">
        <v>1000</v>
      </c>
      <c r="AE4">
        <v>0</v>
      </c>
      <c r="AF4">
        <v>1</v>
      </c>
    </row>
    <row r="5" spans="1:32" x14ac:dyDescent="0.25">
      <c r="A5">
        <v>4</v>
      </c>
      <c r="B5">
        <v>1</v>
      </c>
      <c r="C5">
        <v>1</v>
      </c>
      <c r="D5">
        <v>1</v>
      </c>
      <c r="E5">
        <v>1</v>
      </c>
      <c r="F5">
        <v>0</v>
      </c>
      <c r="G5">
        <v>0</v>
      </c>
      <c r="H5">
        <v>0</v>
      </c>
      <c r="I5">
        <v>1</v>
      </c>
      <c r="J5">
        <v>2414</v>
      </c>
      <c r="K5">
        <v>0</v>
      </c>
      <c r="L5">
        <v>1474</v>
      </c>
      <c r="M5">
        <v>0.63</v>
      </c>
      <c r="N5">
        <v>1000</v>
      </c>
      <c r="O5">
        <v>4000</v>
      </c>
      <c r="P5">
        <v>0</v>
      </c>
      <c r="Q5">
        <v>1</v>
      </c>
      <c r="R5">
        <v>10</v>
      </c>
      <c r="S5">
        <v>4000</v>
      </c>
      <c r="T5">
        <v>0</v>
      </c>
      <c r="U5">
        <v>1</v>
      </c>
      <c r="V5">
        <v>50</v>
      </c>
      <c r="W5">
        <v>4000</v>
      </c>
      <c r="X5">
        <v>0</v>
      </c>
      <c r="Y5">
        <v>1</v>
      </c>
      <c r="Z5">
        <v>0</v>
      </c>
      <c r="AA5">
        <v>4000</v>
      </c>
      <c r="AB5">
        <v>0</v>
      </c>
      <c r="AC5">
        <v>1</v>
      </c>
      <c r="AD5">
        <v>10000</v>
      </c>
      <c r="AE5">
        <v>0</v>
      </c>
      <c r="AF5">
        <v>1</v>
      </c>
    </row>
    <row r="6" spans="1:32" x14ac:dyDescent="0.25">
      <c r="A6">
        <v>5</v>
      </c>
      <c r="B6">
        <v>2</v>
      </c>
      <c r="C6">
        <v>2</v>
      </c>
      <c r="D6">
        <v>3</v>
      </c>
      <c r="E6">
        <v>1</v>
      </c>
      <c r="F6">
        <v>0</v>
      </c>
      <c r="G6">
        <v>0</v>
      </c>
      <c r="H6">
        <v>0</v>
      </c>
      <c r="I6">
        <v>1</v>
      </c>
      <c r="J6">
        <v>1594</v>
      </c>
      <c r="K6">
        <v>0</v>
      </c>
      <c r="L6">
        <v>1474</v>
      </c>
      <c r="M6">
        <v>0.63</v>
      </c>
      <c r="N6">
        <v>1000</v>
      </c>
      <c r="O6">
        <v>4000</v>
      </c>
      <c r="P6">
        <v>0</v>
      </c>
      <c r="Q6">
        <v>1</v>
      </c>
      <c r="R6">
        <v>10</v>
      </c>
      <c r="S6">
        <v>4000</v>
      </c>
      <c r="T6">
        <v>0</v>
      </c>
      <c r="U6">
        <v>1</v>
      </c>
      <c r="V6">
        <v>50</v>
      </c>
      <c r="W6">
        <v>4000</v>
      </c>
      <c r="X6">
        <v>0</v>
      </c>
      <c r="Y6">
        <v>1</v>
      </c>
      <c r="Z6">
        <v>0</v>
      </c>
      <c r="AA6">
        <v>4000</v>
      </c>
      <c r="AB6">
        <v>0</v>
      </c>
      <c r="AC6">
        <v>1</v>
      </c>
      <c r="AD6">
        <v>100000</v>
      </c>
      <c r="AE6">
        <v>0</v>
      </c>
      <c r="AF6">
        <v>1</v>
      </c>
    </row>
    <row r="7" spans="1:32" x14ac:dyDescent="0.25">
      <c r="A7">
        <v>6</v>
      </c>
      <c r="B7">
        <v>1</v>
      </c>
      <c r="C7">
        <v>1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18920</v>
      </c>
      <c r="L7">
        <v>1474</v>
      </c>
      <c r="M7">
        <v>0.63</v>
      </c>
      <c r="N7">
        <v>0</v>
      </c>
      <c r="O7">
        <v>4000</v>
      </c>
      <c r="P7">
        <v>0</v>
      </c>
      <c r="Q7">
        <v>1</v>
      </c>
      <c r="R7">
        <v>0</v>
      </c>
      <c r="S7">
        <v>4000</v>
      </c>
      <c r="T7">
        <v>0</v>
      </c>
      <c r="U7">
        <v>1</v>
      </c>
      <c r="V7">
        <v>0</v>
      </c>
      <c r="W7">
        <v>4000</v>
      </c>
      <c r="X7">
        <v>0</v>
      </c>
      <c r="Y7">
        <v>1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1</v>
      </c>
    </row>
    <row r="8" spans="1:32" x14ac:dyDescent="0.25">
      <c r="A8">
        <v>7</v>
      </c>
      <c r="B8">
        <v>1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18920</v>
      </c>
      <c r="L8">
        <v>1474</v>
      </c>
      <c r="M8">
        <v>0.63</v>
      </c>
      <c r="N8">
        <v>0</v>
      </c>
      <c r="O8">
        <v>4000</v>
      </c>
      <c r="P8">
        <v>0</v>
      </c>
      <c r="Q8">
        <v>1</v>
      </c>
      <c r="R8">
        <v>0</v>
      </c>
      <c r="S8">
        <v>4000</v>
      </c>
      <c r="T8">
        <v>0</v>
      </c>
      <c r="U8">
        <v>1</v>
      </c>
      <c r="V8">
        <v>0</v>
      </c>
      <c r="W8">
        <v>4000</v>
      </c>
      <c r="X8">
        <v>0</v>
      </c>
      <c r="Y8">
        <v>1</v>
      </c>
      <c r="Z8">
        <v>0</v>
      </c>
      <c r="AA8">
        <v>0</v>
      </c>
      <c r="AB8">
        <v>0</v>
      </c>
      <c r="AC8">
        <v>1</v>
      </c>
      <c r="AD8">
        <v>0</v>
      </c>
      <c r="AE8">
        <v>0</v>
      </c>
      <c r="AF8">
        <v>1</v>
      </c>
    </row>
    <row r="12" spans="1:32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</row>
    <row r="13" spans="1:32" x14ac:dyDescent="0.25">
      <c r="A13" s="3"/>
      <c r="B13" s="3"/>
      <c r="C13" s="3"/>
      <c r="D13" s="3"/>
      <c r="E13" s="3"/>
    </row>
    <row r="14" spans="1:32" x14ac:dyDescent="0.25">
      <c r="A14" s="3"/>
      <c r="B14" s="3"/>
      <c r="C14" s="3"/>
      <c r="D14" s="3"/>
      <c r="E14" s="3"/>
    </row>
    <row r="15" spans="1:32" x14ac:dyDescent="0.25">
      <c r="A15" s="3"/>
      <c r="B15" s="3"/>
      <c r="C15" s="3"/>
      <c r="D15" s="3"/>
      <c r="E15" s="3"/>
    </row>
    <row r="16" spans="1:32" x14ac:dyDescent="0.25">
      <c r="A16" s="3"/>
      <c r="B16" s="3"/>
      <c r="C16" s="3"/>
      <c r="D16" s="3"/>
      <c r="E16" s="3"/>
    </row>
    <row r="17" spans="1:5" x14ac:dyDescent="0.25">
      <c r="A17" s="3"/>
      <c r="B17" s="3"/>
      <c r="C17" s="3"/>
      <c r="D17" s="3"/>
      <c r="E17" s="3"/>
    </row>
    <row r="18" spans="1:5" x14ac:dyDescent="0.25">
      <c r="A18" s="3"/>
      <c r="B18" s="3"/>
      <c r="C18" s="3"/>
      <c r="D18" s="3"/>
      <c r="E18" s="3"/>
    </row>
    <row r="19" spans="1:5" x14ac:dyDescent="0.25">
      <c r="A19" s="3"/>
      <c r="B19" s="3"/>
      <c r="C19" s="3"/>
      <c r="D19" s="3"/>
      <c r="E19" s="3"/>
    </row>
    <row r="20" spans="1:5" x14ac:dyDescent="0.25">
      <c r="A20" s="3"/>
      <c r="B20" s="3"/>
      <c r="C20" s="3"/>
      <c r="D20" s="3"/>
      <c r="E20" s="3"/>
    </row>
    <row r="21" spans="1:5" x14ac:dyDescent="0.25">
      <c r="A21" s="3"/>
      <c r="B21" s="3"/>
      <c r="C21" s="3"/>
      <c r="D21" s="3"/>
      <c r="E21" s="3"/>
    </row>
    <row r="22" spans="1:5" x14ac:dyDescent="0.25">
      <c r="A22" s="3"/>
      <c r="B22" s="3"/>
      <c r="C22" s="3"/>
      <c r="D22" s="3"/>
      <c r="E22" s="3"/>
    </row>
    <row r="23" spans="1:5" x14ac:dyDescent="0.25">
      <c r="A23" s="3"/>
      <c r="B23" s="3"/>
      <c r="C23" s="3"/>
      <c r="D23" s="3"/>
      <c r="E23" s="3"/>
    </row>
    <row r="24" spans="1:5" x14ac:dyDescent="0.25">
      <c r="A24" s="3"/>
      <c r="B24" s="3"/>
      <c r="C24" s="3"/>
      <c r="D24" s="3"/>
      <c r="E24" s="3"/>
    </row>
    <row r="25" spans="1:5" x14ac:dyDescent="0.25">
      <c r="A25" s="3"/>
      <c r="B25" s="3"/>
      <c r="C25" s="3"/>
      <c r="D25" s="3"/>
      <c r="E25" s="3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"/>
  <sheetViews>
    <sheetView workbookViewId="0">
      <selection activeCell="I19" sqref="I19"/>
    </sheetView>
  </sheetViews>
  <sheetFormatPr baseColWidth="10" defaultRowHeight="15" x14ac:dyDescent="0.25"/>
  <cols>
    <col min="3" max="3" width="11.42578125" customWidth="1"/>
  </cols>
  <sheetData>
    <row r="1" spans="1:8" s="1" customFormat="1" x14ac:dyDescent="0.25">
      <c r="A1" s="1" t="s">
        <v>0</v>
      </c>
      <c r="B1" s="1" t="s">
        <v>54</v>
      </c>
      <c r="C1" s="1" t="s">
        <v>9</v>
      </c>
      <c r="D1" s="1" t="s">
        <v>19</v>
      </c>
      <c r="E1" s="1" t="s">
        <v>18</v>
      </c>
      <c r="F1" s="1" t="s">
        <v>20</v>
      </c>
      <c r="G1" s="1" t="s">
        <v>61</v>
      </c>
      <c r="H1" s="1" t="s">
        <v>25</v>
      </c>
    </row>
    <row r="2" spans="1:8" x14ac:dyDescent="0.25">
      <c r="A2">
        <v>1</v>
      </c>
      <c r="B2">
        <v>1</v>
      </c>
      <c r="C2" t="s">
        <v>63</v>
      </c>
      <c r="D2">
        <v>0</v>
      </c>
      <c r="E2">
        <v>1474</v>
      </c>
      <c r="F2">
        <v>0.63</v>
      </c>
      <c r="G2">
        <v>1000</v>
      </c>
      <c r="H2">
        <v>709</v>
      </c>
    </row>
    <row r="3" spans="1:8" x14ac:dyDescent="0.25">
      <c r="A3">
        <v>2</v>
      </c>
      <c r="B3">
        <v>2</v>
      </c>
      <c r="C3" t="s">
        <v>63</v>
      </c>
      <c r="D3">
        <v>0</v>
      </c>
      <c r="E3">
        <v>1474</v>
      </c>
      <c r="F3">
        <v>0.63</v>
      </c>
      <c r="G3">
        <v>1000</v>
      </c>
      <c r="H3">
        <v>506</v>
      </c>
    </row>
    <row r="4" spans="1:8" x14ac:dyDescent="0.25">
      <c r="A4">
        <v>3</v>
      </c>
      <c r="B4">
        <v>1</v>
      </c>
      <c r="C4" t="s">
        <v>64</v>
      </c>
      <c r="D4">
        <v>0</v>
      </c>
      <c r="E4">
        <v>1474</v>
      </c>
      <c r="F4">
        <v>0.63</v>
      </c>
      <c r="G4">
        <v>1000</v>
      </c>
      <c r="H4">
        <v>263</v>
      </c>
    </row>
    <row r="5" spans="1:8" x14ac:dyDescent="0.25">
      <c r="A5">
        <v>4</v>
      </c>
      <c r="B5">
        <v>2</v>
      </c>
      <c r="C5" t="s">
        <v>64</v>
      </c>
      <c r="D5">
        <v>0</v>
      </c>
      <c r="E5">
        <v>1474</v>
      </c>
      <c r="F5">
        <v>0.63</v>
      </c>
      <c r="G5">
        <v>1000</v>
      </c>
      <c r="H5">
        <v>314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>
      <selection activeCell="O19" sqref="O19"/>
    </sheetView>
  </sheetViews>
  <sheetFormatPr baseColWidth="10" defaultRowHeight="15" x14ac:dyDescent="0.25"/>
  <sheetData>
    <row r="1" spans="1:3" x14ac:dyDescent="0.25">
      <c r="A1" s="1" t="s">
        <v>57</v>
      </c>
      <c r="B1" s="1" t="s">
        <v>58</v>
      </c>
      <c r="C1" s="1" t="s">
        <v>59</v>
      </c>
    </row>
    <row r="2" spans="1:3" x14ac:dyDescent="0.25">
      <c r="A2">
        <v>1</v>
      </c>
      <c r="B2">
        <v>2200</v>
      </c>
      <c r="C2">
        <v>8700</v>
      </c>
    </row>
    <row r="3" spans="1:3" x14ac:dyDescent="0.25">
      <c r="A3">
        <v>2</v>
      </c>
      <c r="B3">
        <v>6200</v>
      </c>
      <c r="C3">
        <v>0</v>
      </c>
    </row>
    <row r="4" spans="1:3" x14ac:dyDescent="0.25">
      <c r="A4">
        <v>3</v>
      </c>
      <c r="B4">
        <v>600</v>
      </c>
      <c r="C4">
        <v>1800</v>
      </c>
    </row>
    <row r="5" spans="1:3" x14ac:dyDescent="0.25">
      <c r="A5">
        <v>4</v>
      </c>
      <c r="B5">
        <v>2800</v>
      </c>
      <c r="C5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"/>
  <sheetViews>
    <sheetView workbookViewId="0">
      <selection sqref="A1:E4"/>
    </sheetView>
  </sheetViews>
  <sheetFormatPr baseColWidth="10" defaultRowHeight="15" x14ac:dyDescent="0.25"/>
  <cols>
    <col min="1" max="1" width="12.5703125" bestFit="1" customWidth="1"/>
    <col min="2" max="2" width="11.7109375" bestFit="1" customWidth="1"/>
  </cols>
  <sheetData>
    <row r="1" spans="1:5" x14ac:dyDescent="0.25">
      <c r="B1" t="s">
        <v>27</v>
      </c>
      <c r="C1">
        <v>1</v>
      </c>
      <c r="D1">
        <v>2</v>
      </c>
      <c r="E1">
        <v>3</v>
      </c>
    </row>
    <row r="2" spans="1:5" x14ac:dyDescent="0.25">
      <c r="A2" t="s">
        <v>28</v>
      </c>
      <c r="B2">
        <v>1</v>
      </c>
      <c r="C2">
        <v>10</v>
      </c>
      <c r="D2">
        <v>20</v>
      </c>
      <c r="E2">
        <v>30</v>
      </c>
    </row>
    <row r="3" spans="1:5" x14ac:dyDescent="0.25">
      <c r="B3">
        <v>2</v>
      </c>
      <c r="C3">
        <v>100</v>
      </c>
      <c r="D3">
        <v>200</v>
      </c>
      <c r="E3">
        <v>300</v>
      </c>
    </row>
    <row r="4" spans="1:5" x14ac:dyDescent="0.25">
      <c r="B4">
        <v>3</v>
      </c>
      <c r="C4">
        <v>1000</v>
      </c>
      <c r="D4">
        <v>2000</v>
      </c>
      <c r="E4">
        <v>3000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7"/>
  <sheetViews>
    <sheetView workbookViewId="0">
      <pane ySplit="1" topLeftCell="A2" activePane="bottomLeft" state="frozen"/>
      <selection pane="bottomLeft" activeCell="D17" sqref="D17"/>
    </sheetView>
  </sheetViews>
  <sheetFormatPr baseColWidth="10" defaultRowHeight="15" x14ac:dyDescent="0.25"/>
  <cols>
    <col min="13" max="13" width="19.85546875" bestFit="1" customWidth="1"/>
    <col min="14" max="14" width="17.42578125" bestFit="1" customWidth="1"/>
  </cols>
  <sheetData>
    <row r="1" spans="1:15" s="1" customFormat="1" x14ac:dyDescent="0.25">
      <c r="A1" s="1" t="s">
        <v>5</v>
      </c>
      <c r="B1" s="1" t="s">
        <v>21</v>
      </c>
      <c r="C1" s="1" t="s">
        <v>9</v>
      </c>
      <c r="D1" s="1" t="s">
        <v>6</v>
      </c>
      <c r="E1" s="1" t="s">
        <v>7</v>
      </c>
      <c r="F1" s="1" t="s">
        <v>8</v>
      </c>
      <c r="G1" s="1" t="s">
        <v>16</v>
      </c>
      <c r="H1" s="1" t="s">
        <v>15</v>
      </c>
      <c r="I1" s="1" t="s">
        <v>13</v>
      </c>
      <c r="J1" s="1" t="s">
        <v>14</v>
      </c>
      <c r="K1" s="1" t="s">
        <v>53</v>
      </c>
      <c r="L1" s="4" t="s">
        <v>62</v>
      </c>
      <c r="M1" s="1" t="s">
        <v>60</v>
      </c>
      <c r="N1" s="1" t="s">
        <v>22</v>
      </c>
      <c r="O1" s="1" t="s">
        <v>65</v>
      </c>
    </row>
    <row r="2" spans="1:15" x14ac:dyDescent="0.25">
      <c r="A2">
        <v>1</v>
      </c>
      <c r="B2">
        <v>1</v>
      </c>
      <c r="C2" t="s">
        <v>10</v>
      </c>
      <c r="D2">
        <v>280</v>
      </c>
      <c r="E2">
        <v>50</v>
      </c>
      <c r="F2">
        <v>0.1</v>
      </c>
      <c r="G2">
        <v>4</v>
      </c>
      <c r="H2">
        <f>50/G2</f>
        <v>12.5</v>
      </c>
      <c r="I2">
        <v>0</v>
      </c>
      <c r="J2">
        <v>4664</v>
      </c>
      <c r="K2">
        <f t="shared" ref="K2:K5" si="0">ABS(D2-E2)*G2*H2</f>
        <v>11500</v>
      </c>
      <c r="L2" s="4">
        <v>0</v>
      </c>
      <c r="M2">
        <v>0</v>
      </c>
    </row>
    <row r="3" spans="1:15" x14ac:dyDescent="0.25">
      <c r="A3">
        <v>2</v>
      </c>
      <c r="B3">
        <v>1</v>
      </c>
      <c r="C3" t="s">
        <v>10</v>
      </c>
      <c r="D3">
        <v>210</v>
      </c>
      <c r="E3">
        <v>100</v>
      </c>
      <c r="F3">
        <v>0.1</v>
      </c>
      <c r="G3">
        <v>4</v>
      </c>
      <c r="H3">
        <f>70/G3</f>
        <v>17.5</v>
      </c>
      <c r="I3">
        <v>0</v>
      </c>
      <c r="J3">
        <v>4664</v>
      </c>
      <c r="K3">
        <f t="shared" si="0"/>
        <v>7700</v>
      </c>
      <c r="L3" s="4">
        <v>0</v>
      </c>
      <c r="M3">
        <v>0</v>
      </c>
    </row>
    <row r="4" spans="1:15" x14ac:dyDescent="0.25">
      <c r="A4">
        <v>1</v>
      </c>
      <c r="B4">
        <v>1</v>
      </c>
      <c r="C4" t="s">
        <v>11</v>
      </c>
      <c r="D4">
        <v>30</v>
      </c>
      <c r="E4">
        <v>190</v>
      </c>
      <c r="F4">
        <v>0.1</v>
      </c>
      <c r="G4">
        <v>4</v>
      </c>
      <c r="H4">
        <f>40/G4</f>
        <v>10</v>
      </c>
      <c r="I4">
        <v>0</v>
      </c>
      <c r="J4">
        <v>4664</v>
      </c>
      <c r="K4">
        <f t="shared" si="0"/>
        <v>6400</v>
      </c>
      <c r="L4" s="4">
        <v>0</v>
      </c>
      <c r="M4">
        <v>1000</v>
      </c>
    </row>
    <row r="5" spans="1:15" x14ac:dyDescent="0.25">
      <c r="A5">
        <v>2</v>
      </c>
      <c r="B5">
        <v>1</v>
      </c>
      <c r="C5" t="s">
        <v>11</v>
      </c>
      <c r="D5">
        <v>150</v>
      </c>
      <c r="E5">
        <v>280</v>
      </c>
      <c r="F5">
        <v>0.1</v>
      </c>
      <c r="G5">
        <v>4</v>
      </c>
      <c r="H5">
        <f>60/G5</f>
        <v>15</v>
      </c>
      <c r="I5">
        <v>0</v>
      </c>
      <c r="J5">
        <v>4664</v>
      </c>
      <c r="K5">
        <f t="shared" si="0"/>
        <v>7800</v>
      </c>
      <c r="L5" s="2">
        <v>0</v>
      </c>
      <c r="M5">
        <v>1000</v>
      </c>
    </row>
    <row r="6" spans="1:15" s="4" customFormat="1" x14ac:dyDescent="0.25">
      <c r="A6" s="4">
        <v>3</v>
      </c>
      <c r="B6" s="4">
        <v>1</v>
      </c>
      <c r="C6" s="4" t="s">
        <v>10</v>
      </c>
      <c r="D6" s="4">
        <v>350</v>
      </c>
      <c r="E6" s="4">
        <v>349</v>
      </c>
      <c r="F6" s="4">
        <v>6</v>
      </c>
      <c r="G6" s="4">
        <v>2564</v>
      </c>
      <c r="H6" s="4">
        <f>K6/(G6*(D6-E6))</f>
        <v>1.326053042121685</v>
      </c>
      <c r="I6" s="4">
        <v>0</v>
      </c>
      <c r="J6" s="4">
        <v>4664</v>
      </c>
      <c r="K6" s="6">
        <v>3400</v>
      </c>
      <c r="L6" s="2">
        <v>0</v>
      </c>
      <c r="M6" s="2">
        <v>0</v>
      </c>
      <c r="N6" s="4">
        <v>0.08</v>
      </c>
      <c r="O6" s="4">
        <v>0.21</v>
      </c>
    </row>
    <row r="7" spans="1:15" s="1" customFormat="1" x14ac:dyDescent="0.25">
      <c r="A7" s="1">
        <v>3</v>
      </c>
      <c r="B7" s="1">
        <v>1</v>
      </c>
      <c r="C7" s="1" t="s">
        <v>11</v>
      </c>
      <c r="D7" s="1">
        <v>10</v>
      </c>
      <c r="E7" s="1">
        <v>11</v>
      </c>
      <c r="F7" s="1">
        <v>2</v>
      </c>
      <c r="G7" s="1">
        <v>4.2</v>
      </c>
      <c r="H7" s="1">
        <f>K7/(G7*ABS(D7-E7))</f>
        <v>2000</v>
      </c>
      <c r="I7" s="1">
        <v>0</v>
      </c>
      <c r="J7" s="1">
        <v>4664</v>
      </c>
      <c r="K7" s="7">
        <v>8400</v>
      </c>
      <c r="L7" s="1">
        <v>0</v>
      </c>
      <c r="M7" s="1">
        <v>100</v>
      </c>
      <c r="N7" s="1">
        <v>8.0000000000000002E-3</v>
      </c>
      <c r="O7" s="1">
        <v>0.21</v>
      </c>
    </row>
    <row r="8" spans="1:15" x14ac:dyDescent="0.25">
      <c r="A8">
        <v>1</v>
      </c>
      <c r="B8" s="2">
        <v>2</v>
      </c>
      <c r="C8" t="s">
        <v>10</v>
      </c>
      <c r="D8">
        <v>290</v>
      </c>
      <c r="E8">
        <v>80</v>
      </c>
      <c r="F8">
        <v>0.1</v>
      </c>
      <c r="G8">
        <v>4</v>
      </c>
      <c r="H8">
        <f>60/G8</f>
        <v>15</v>
      </c>
      <c r="I8">
        <v>4664</v>
      </c>
      <c r="J8">
        <v>8000</v>
      </c>
      <c r="K8">
        <f>ABS(D8-E8)*G8*H8</f>
        <v>12600</v>
      </c>
      <c r="L8" s="2">
        <v>0</v>
      </c>
      <c r="M8" s="2">
        <v>0</v>
      </c>
      <c r="O8" s="4"/>
    </row>
    <row r="9" spans="1:15" x14ac:dyDescent="0.25">
      <c r="A9">
        <v>2</v>
      </c>
      <c r="B9" s="2">
        <v>2</v>
      </c>
      <c r="C9" t="s">
        <v>10</v>
      </c>
      <c r="D9">
        <v>180</v>
      </c>
      <c r="E9">
        <v>110</v>
      </c>
      <c r="F9">
        <v>0.1</v>
      </c>
      <c r="G9">
        <v>4</v>
      </c>
      <c r="H9">
        <f>50/G9</f>
        <v>12.5</v>
      </c>
      <c r="I9">
        <v>4664</v>
      </c>
      <c r="J9">
        <v>8000</v>
      </c>
      <c r="K9">
        <f t="shared" ref="K9:K11" si="1">ABS(D9-E9)*G9*H9</f>
        <v>3500</v>
      </c>
      <c r="L9" s="2">
        <v>0</v>
      </c>
      <c r="M9" s="2">
        <v>0</v>
      </c>
      <c r="O9" s="4"/>
    </row>
    <row r="10" spans="1:15" x14ac:dyDescent="0.25">
      <c r="A10">
        <v>1</v>
      </c>
      <c r="B10" s="2">
        <v>2</v>
      </c>
      <c r="C10" t="s">
        <v>11</v>
      </c>
      <c r="D10">
        <v>160</v>
      </c>
      <c r="E10">
        <v>300</v>
      </c>
      <c r="F10">
        <v>0.1</v>
      </c>
      <c r="G10">
        <v>4</v>
      </c>
      <c r="H10">
        <f>40/G10</f>
        <v>10</v>
      </c>
      <c r="I10">
        <v>4664</v>
      </c>
      <c r="J10">
        <v>8000</v>
      </c>
      <c r="K10">
        <f t="shared" si="1"/>
        <v>5600</v>
      </c>
      <c r="L10" s="2">
        <v>0</v>
      </c>
      <c r="M10" s="2">
        <v>1000</v>
      </c>
      <c r="O10" s="4"/>
    </row>
    <row r="11" spans="1:15" x14ac:dyDescent="0.25">
      <c r="A11">
        <v>2</v>
      </c>
      <c r="B11">
        <v>2</v>
      </c>
      <c r="C11" t="s">
        <v>11</v>
      </c>
      <c r="D11">
        <v>70</v>
      </c>
      <c r="E11">
        <v>130</v>
      </c>
      <c r="F11">
        <v>0.1</v>
      </c>
      <c r="G11">
        <v>4</v>
      </c>
      <c r="H11">
        <f>60/G11</f>
        <v>15</v>
      </c>
      <c r="I11">
        <v>4664</v>
      </c>
      <c r="J11">
        <v>8000</v>
      </c>
      <c r="K11">
        <f t="shared" si="1"/>
        <v>3600</v>
      </c>
      <c r="L11" s="2">
        <v>0</v>
      </c>
      <c r="M11" s="2">
        <v>1000</v>
      </c>
      <c r="O11" s="4"/>
    </row>
    <row r="12" spans="1:15" s="4" customFormat="1" x14ac:dyDescent="0.25">
      <c r="A12" s="4">
        <v>3</v>
      </c>
      <c r="B12" s="4">
        <v>2</v>
      </c>
      <c r="C12" s="4" t="s">
        <v>10</v>
      </c>
      <c r="D12" s="4">
        <v>350</v>
      </c>
      <c r="E12" s="4">
        <v>349</v>
      </c>
      <c r="F12" s="4">
        <v>6</v>
      </c>
      <c r="G12" s="4">
        <v>2564</v>
      </c>
      <c r="H12" s="4">
        <f>K12/(G12*(D12-E12))</f>
        <v>0.70202808112324488</v>
      </c>
      <c r="I12" s="4">
        <v>4664</v>
      </c>
      <c r="J12" s="4">
        <v>8000</v>
      </c>
      <c r="K12" s="6">
        <v>1800</v>
      </c>
      <c r="L12" s="2">
        <v>0</v>
      </c>
      <c r="M12" s="2">
        <v>0</v>
      </c>
      <c r="N12" s="4">
        <v>0.08</v>
      </c>
      <c r="O12" s="4">
        <v>0.21</v>
      </c>
    </row>
    <row r="13" spans="1:15" s="1" customFormat="1" x14ac:dyDescent="0.25">
      <c r="A13" s="1">
        <v>3</v>
      </c>
      <c r="B13" s="1">
        <v>2</v>
      </c>
      <c r="C13" s="1" t="s">
        <v>11</v>
      </c>
      <c r="D13" s="1">
        <v>10</v>
      </c>
      <c r="E13" s="1">
        <v>11</v>
      </c>
      <c r="F13" s="1">
        <v>2</v>
      </c>
      <c r="G13" s="1">
        <v>4.2</v>
      </c>
      <c r="H13" s="1">
        <f>K13/(G13*ABS(D13-E13))</f>
        <v>2071.4285714285716</v>
      </c>
      <c r="I13" s="1">
        <v>4664</v>
      </c>
      <c r="J13" s="1">
        <v>8000</v>
      </c>
      <c r="K13" s="7">
        <v>8700</v>
      </c>
      <c r="L13" s="5">
        <v>0</v>
      </c>
      <c r="M13" s="1">
        <v>100</v>
      </c>
      <c r="N13" s="1">
        <v>8.0000000000000002E-3</v>
      </c>
      <c r="O13" s="1">
        <v>0.21</v>
      </c>
    </row>
    <row r="14" spans="1:15" x14ac:dyDescent="0.25">
      <c r="B14" s="2"/>
      <c r="L14" s="2"/>
    </row>
    <row r="15" spans="1:15" x14ac:dyDescent="0.25">
      <c r="B15" s="2"/>
      <c r="L15" s="2"/>
    </row>
    <row r="16" spans="1:15" x14ac:dyDescent="0.25">
      <c r="B16" s="2"/>
      <c r="L16" s="2"/>
    </row>
    <row r="17" spans="12:12" x14ac:dyDescent="0.25">
      <c r="L17" s="2"/>
    </row>
    <row r="18" spans="12:12" s="4" customFormat="1" x14ac:dyDescent="0.25">
      <c r="L18" s="2"/>
    </row>
    <row r="19" spans="12:12" s="4" customFormat="1" x14ac:dyDescent="0.25">
      <c r="L19" s="2"/>
    </row>
    <row r="20" spans="12:12" x14ac:dyDescent="0.25">
      <c r="L20" s="2"/>
    </row>
    <row r="21" spans="12:12" x14ac:dyDescent="0.25">
      <c r="L21" s="4"/>
    </row>
    <row r="22" spans="12:12" x14ac:dyDescent="0.25">
      <c r="L22" s="4"/>
    </row>
    <row r="23" spans="12:12" x14ac:dyDescent="0.25">
      <c r="L23" s="4"/>
    </row>
    <row r="24" spans="12:12" x14ac:dyDescent="0.25">
      <c r="L24" s="4"/>
    </row>
    <row r="26" spans="12:12" x14ac:dyDescent="0.25">
      <c r="L26" s="4"/>
    </row>
    <row r="27" spans="12:12" x14ac:dyDescent="0.25">
      <c r="L27" s="4"/>
    </row>
  </sheetData>
  <pageMargins left="0.7" right="0.7" top="0.78740157499999996" bottom="0.78740157499999996" header="0.3" footer="0.3"/>
  <pageSetup paperSize="9" orientation="portrait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workbookViewId="0">
      <pane ySplit="1" topLeftCell="A2" activePane="bottomLeft" state="frozen"/>
      <selection pane="bottomLeft" sqref="A1:B2"/>
    </sheetView>
  </sheetViews>
  <sheetFormatPr baseColWidth="10" defaultRowHeight="15" x14ac:dyDescent="0.25"/>
  <cols>
    <col min="1" max="1" width="19.42578125" bestFit="1" customWidth="1"/>
    <col min="2" max="2" width="12.7109375" bestFit="1" customWidth="1"/>
  </cols>
  <sheetData>
    <row r="1" spans="1:2" s="1" customFormat="1" x14ac:dyDescent="0.25">
      <c r="A1" t="s">
        <v>55</v>
      </c>
      <c r="B1" s="1" t="s">
        <v>56</v>
      </c>
    </row>
    <row r="2" spans="1:2" x14ac:dyDescent="0.25">
      <c r="A2">
        <v>5</v>
      </c>
      <c r="B2">
        <v>0.1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"/>
  <sheetViews>
    <sheetView tabSelected="1" workbookViewId="0">
      <pane ySplit="1" topLeftCell="A2" activePane="bottomLeft" state="frozen"/>
      <selection pane="bottomLeft" activeCell="H10" sqref="H10"/>
    </sheetView>
  </sheetViews>
  <sheetFormatPr baseColWidth="10" defaultRowHeight="15" x14ac:dyDescent="0.25"/>
  <cols>
    <col min="1" max="1" width="13.5703125" bestFit="1" customWidth="1"/>
    <col min="3" max="3" width="16.7109375" bestFit="1" customWidth="1"/>
    <col min="4" max="4" width="16.7109375" customWidth="1"/>
    <col min="5" max="5" width="13.85546875" bestFit="1" customWidth="1"/>
  </cols>
  <sheetData>
    <row r="1" spans="1:4" s="1" customFormat="1" x14ac:dyDescent="0.25">
      <c r="A1" s="1" t="s">
        <v>12</v>
      </c>
      <c r="B1" s="1" t="s">
        <v>17</v>
      </c>
      <c r="C1" s="1" t="s">
        <v>26</v>
      </c>
      <c r="D1" s="1" t="s">
        <v>66</v>
      </c>
    </row>
    <row r="2" spans="1:4" x14ac:dyDescent="0.25">
      <c r="A2">
        <v>1</v>
      </c>
      <c r="B2">
        <v>0</v>
      </c>
      <c r="C2">
        <v>10</v>
      </c>
      <c r="D2">
        <v>10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EAM</vt:lpstr>
      <vt:lpstr>EAM_BUT</vt:lpstr>
      <vt:lpstr>HeatLoads_BUT</vt:lpstr>
      <vt:lpstr>MatchCosts</vt:lpstr>
      <vt:lpstr>StreamData</vt:lpstr>
      <vt:lpstr>EconomicData</vt:lpstr>
      <vt:lpstr>ManualParameter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2021-08-16T14:00:47Z</dcterms:modified>
</cp:coreProperties>
</file>