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6615" windowHeight="615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36" i="2"/>
  <c r="F15" l="1"/>
  <c r="AM4"/>
  <c r="AL4"/>
  <c r="AK4"/>
  <c r="H4"/>
  <c r="E4"/>
  <c r="E5"/>
  <c r="G63"/>
  <c r="D63"/>
  <c r="AK62"/>
  <c r="E62"/>
  <c r="H62" s="1"/>
  <c r="AK61"/>
  <c r="E61"/>
  <c r="H61" s="1"/>
  <c r="AK60"/>
  <c r="H60"/>
  <c r="AL60" s="1"/>
  <c r="E60"/>
  <c r="AK59"/>
  <c r="E59"/>
  <c r="H59" s="1"/>
  <c r="AK58"/>
  <c r="E58"/>
  <c r="H58" s="1"/>
  <c r="AK57"/>
  <c r="H57"/>
  <c r="AM57" s="1"/>
  <c r="E57"/>
  <c r="AK56"/>
  <c r="H56"/>
  <c r="AL56" s="1"/>
  <c r="E56"/>
  <c r="AK55"/>
  <c r="E55"/>
  <c r="H55" s="1"/>
  <c r="AK54"/>
  <c r="E54"/>
  <c r="H54" s="1"/>
  <c r="AK53"/>
  <c r="H53"/>
  <c r="AM53" s="1"/>
  <c r="E53"/>
  <c r="AK52"/>
  <c r="H52"/>
  <c r="AL52" s="1"/>
  <c r="E52"/>
  <c r="AK51"/>
  <c r="E51"/>
  <c r="H51" s="1"/>
  <c r="AK50"/>
  <c r="E50"/>
  <c r="H50" s="1"/>
  <c r="AK49"/>
  <c r="H49"/>
  <c r="AL49" s="1"/>
  <c r="E49"/>
  <c r="AK48"/>
  <c r="H48"/>
  <c r="AL48" s="1"/>
  <c r="E48"/>
  <c r="AK47"/>
  <c r="E47"/>
  <c r="H47" s="1"/>
  <c r="AK46"/>
  <c r="E46"/>
  <c r="H46" s="1"/>
  <c r="AK45"/>
  <c r="H45"/>
  <c r="AL45" s="1"/>
  <c r="F45"/>
  <c r="E45"/>
  <c r="AK44"/>
  <c r="F44"/>
  <c r="E44"/>
  <c r="H44" s="1"/>
  <c r="AK43"/>
  <c r="H43"/>
  <c r="AL43" s="1"/>
  <c r="E43"/>
  <c r="AK42"/>
  <c r="H42"/>
  <c r="AL42" s="1"/>
  <c r="E42"/>
  <c r="AK41"/>
  <c r="E41"/>
  <c r="H41" s="1"/>
  <c r="AK40"/>
  <c r="E40"/>
  <c r="H40" s="1"/>
  <c r="AK39"/>
  <c r="H39"/>
  <c r="AL39" s="1"/>
  <c r="E39"/>
  <c r="AK38"/>
  <c r="H38"/>
  <c r="AL38" s="1"/>
  <c r="E38"/>
  <c r="AK37"/>
  <c r="E37"/>
  <c r="H37" s="1"/>
  <c r="AK36"/>
  <c r="E36"/>
  <c r="H36" s="1"/>
  <c r="AK35"/>
  <c r="H35"/>
  <c r="AM35" s="1"/>
  <c r="E35"/>
  <c r="AK34"/>
  <c r="H34"/>
  <c r="AL34" s="1"/>
  <c r="E34"/>
  <c r="AK33"/>
  <c r="E33"/>
  <c r="H33" s="1"/>
  <c r="AK32"/>
  <c r="E32"/>
  <c r="H32" s="1"/>
  <c r="AK31"/>
  <c r="H31"/>
  <c r="AL31" s="1"/>
  <c r="E31"/>
  <c r="AK30"/>
  <c r="H30"/>
  <c r="AL30" s="1"/>
  <c r="E30"/>
  <c r="AK29"/>
  <c r="F29"/>
  <c r="E29"/>
  <c r="H29" s="1"/>
  <c r="J28"/>
  <c r="AK28" s="1"/>
  <c r="H28"/>
  <c r="E28"/>
  <c r="AK27"/>
  <c r="E27"/>
  <c r="H27" s="1"/>
  <c r="AK26"/>
  <c r="E26"/>
  <c r="H26" s="1"/>
  <c r="AK25"/>
  <c r="H25"/>
  <c r="AM25" s="1"/>
  <c r="E25"/>
  <c r="AK24"/>
  <c r="H24"/>
  <c r="AL24" s="1"/>
  <c r="E24"/>
  <c r="AK23"/>
  <c r="E23"/>
  <c r="H23" s="1"/>
  <c r="AK22"/>
  <c r="E22"/>
  <c r="H22" s="1"/>
  <c r="AK21"/>
  <c r="H21"/>
  <c r="AL21" s="1"/>
  <c r="E21"/>
  <c r="AK20"/>
  <c r="H20"/>
  <c r="AL20" s="1"/>
  <c r="E20"/>
  <c r="AK19"/>
  <c r="F19"/>
  <c r="E19"/>
  <c r="H19" s="1"/>
  <c r="AK18"/>
  <c r="H18"/>
  <c r="AM18" s="1"/>
  <c r="E18"/>
  <c r="AK17"/>
  <c r="H17"/>
  <c r="AL17" s="1"/>
  <c r="E17"/>
  <c r="AK16"/>
  <c r="E16"/>
  <c r="H16" s="1"/>
  <c r="AK15"/>
  <c r="E15"/>
  <c r="H15" s="1"/>
  <c r="AK14"/>
  <c r="H14"/>
  <c r="AM14" s="1"/>
  <c r="E14"/>
  <c r="AK13"/>
  <c r="H13"/>
  <c r="AL13" s="1"/>
  <c r="E13"/>
  <c r="AK12"/>
  <c r="E12"/>
  <c r="H12" s="1"/>
  <c r="AK11"/>
  <c r="E11"/>
  <c r="H11" s="1"/>
  <c r="AK10"/>
  <c r="H10"/>
  <c r="AL10" s="1"/>
  <c r="F10"/>
  <c r="E10"/>
  <c r="AK9"/>
  <c r="E9"/>
  <c r="H9" s="1"/>
  <c r="AK8"/>
  <c r="E8"/>
  <c r="H8" s="1"/>
  <c r="AK7"/>
  <c r="H7"/>
  <c r="AL7" s="1"/>
  <c r="E7"/>
  <c r="AK6"/>
  <c r="AA6"/>
  <c r="E6"/>
  <c r="H6" s="1"/>
  <c r="AK5"/>
  <c r="H5"/>
  <c r="F4"/>
  <c r="AK56" i="1"/>
  <c r="F45"/>
  <c r="F44"/>
  <c r="F29"/>
  <c r="AM61" i="2" l="1"/>
  <c r="AM23"/>
  <c r="AL23"/>
  <c r="AL26"/>
  <c r="AM26"/>
  <c r="AL32"/>
  <c r="AM32"/>
  <c r="AM37"/>
  <c r="AL37"/>
  <c r="AL40"/>
  <c r="AM40"/>
  <c r="AL6"/>
  <c r="AM6"/>
  <c r="AM9"/>
  <c r="AL9"/>
  <c r="AM12"/>
  <c r="AL12"/>
  <c r="AL15"/>
  <c r="AM15"/>
  <c r="AM29"/>
  <c r="AL29"/>
  <c r="AM47"/>
  <c r="AL47"/>
  <c r="AL50"/>
  <c r="AM50"/>
  <c r="AM55"/>
  <c r="AL55"/>
  <c r="AL58"/>
  <c r="AM58"/>
  <c r="AL22"/>
  <c r="AM22"/>
  <c r="AM27"/>
  <c r="AL27"/>
  <c r="AM33"/>
  <c r="AL33"/>
  <c r="AM36"/>
  <c r="AL36"/>
  <c r="AM41"/>
  <c r="AL41"/>
  <c r="AM44"/>
  <c r="AL44"/>
  <c r="AL5"/>
  <c r="AM5"/>
  <c r="AL8"/>
  <c r="AM8"/>
  <c r="AL11"/>
  <c r="AM11"/>
  <c r="AM16"/>
  <c r="AL16"/>
  <c r="AM19"/>
  <c r="AL19"/>
  <c r="AL46"/>
  <c r="AM46"/>
  <c r="AM51"/>
  <c r="AL51"/>
  <c r="AL54"/>
  <c r="AM54"/>
  <c r="AM59"/>
  <c r="AL59"/>
  <c r="AM62"/>
  <c r="AL62"/>
  <c r="AM28"/>
  <c r="AM7"/>
  <c r="AM10"/>
  <c r="AM21"/>
  <c r="AM31"/>
  <c r="AM39"/>
  <c r="AM43"/>
  <c r="AM45"/>
  <c r="AM49"/>
  <c r="AM13"/>
  <c r="AL14"/>
  <c r="AM17"/>
  <c r="AL18"/>
  <c r="AM20"/>
  <c r="AM24"/>
  <c r="AL25"/>
  <c r="AL28"/>
  <c r="AM30"/>
  <c r="AM34"/>
  <c r="AL35"/>
  <c r="AM38"/>
  <c r="AM42"/>
  <c r="AM48"/>
  <c r="AM52"/>
  <c r="AL53"/>
  <c r="AM56"/>
  <c r="AL57"/>
  <c r="AM60"/>
  <c r="AL61"/>
  <c r="F19" i="1" l="1"/>
  <c r="AK16"/>
  <c r="F10"/>
  <c r="AA6"/>
  <c r="F4" l="1"/>
  <c r="H56"/>
  <c r="E56"/>
  <c r="H16"/>
  <c r="E14"/>
  <c r="E16"/>
  <c r="AM56" l="1"/>
  <c r="AL56"/>
  <c r="AM16"/>
  <c r="AL16"/>
  <c r="D63"/>
  <c r="G63"/>
  <c r="J28" l="1"/>
  <c r="AK5"/>
  <c r="AK6"/>
  <c r="AK7"/>
  <c r="AK8"/>
  <c r="AK9"/>
  <c r="AK10"/>
  <c r="AK11"/>
  <c r="AK12"/>
  <c r="AK13"/>
  <c r="AK14"/>
  <c r="AK15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L34" s="1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7"/>
  <c r="AK58"/>
  <c r="AK59"/>
  <c r="AK60"/>
  <c r="AK61"/>
  <c r="AK62"/>
  <c r="AK4"/>
  <c r="E5"/>
  <c r="H5" s="1"/>
  <c r="E6"/>
  <c r="H6" s="1"/>
  <c r="E7"/>
  <c r="H7" s="1"/>
  <c r="E8"/>
  <c r="H8" s="1"/>
  <c r="E9"/>
  <c r="H9" s="1"/>
  <c r="E10"/>
  <c r="H10" s="1"/>
  <c r="E11"/>
  <c r="H11" s="1"/>
  <c r="E12"/>
  <c r="H12" s="1"/>
  <c r="E13"/>
  <c r="H13" s="1"/>
  <c r="H14"/>
  <c r="AM14" s="1"/>
  <c r="E15"/>
  <c r="E17"/>
  <c r="E18"/>
  <c r="H18" s="1"/>
  <c r="E19"/>
  <c r="H19" s="1"/>
  <c r="E20"/>
  <c r="H20" s="1"/>
  <c r="E21"/>
  <c r="E22"/>
  <c r="E23"/>
  <c r="H23" s="1"/>
  <c r="AM23" s="1"/>
  <c r="E24"/>
  <c r="H24" s="1"/>
  <c r="E25"/>
  <c r="H25" s="1"/>
  <c r="E26"/>
  <c r="H26" s="1"/>
  <c r="E27"/>
  <c r="H27" s="1"/>
  <c r="AM27" s="1"/>
  <c r="E28"/>
  <c r="H28" s="1"/>
  <c r="E29"/>
  <c r="H29" s="1"/>
  <c r="E30"/>
  <c r="E31"/>
  <c r="H31" s="1"/>
  <c r="E32"/>
  <c r="E33"/>
  <c r="H33" s="1"/>
  <c r="E34"/>
  <c r="H34" s="1"/>
  <c r="E35"/>
  <c r="H35" s="1"/>
  <c r="E36"/>
  <c r="H36" s="1"/>
  <c r="E37"/>
  <c r="H37" s="1"/>
  <c r="E38"/>
  <c r="H38" s="1"/>
  <c r="E39"/>
  <c r="E40"/>
  <c r="E41"/>
  <c r="H41" s="1"/>
  <c r="E42"/>
  <c r="E43"/>
  <c r="H43" s="1"/>
  <c r="E44"/>
  <c r="E45"/>
  <c r="E46"/>
  <c r="H46" s="1"/>
  <c r="AM46" s="1"/>
  <c r="E47"/>
  <c r="H47" s="1"/>
  <c r="E48"/>
  <c r="H48" s="1"/>
  <c r="AM48" s="1"/>
  <c r="E49"/>
  <c r="E50"/>
  <c r="H50" s="1"/>
  <c r="E51"/>
  <c r="H51" s="1"/>
  <c r="E52"/>
  <c r="H52" s="1"/>
  <c r="E53"/>
  <c r="H53" s="1"/>
  <c r="E54"/>
  <c r="H54" s="1"/>
  <c r="AM54" s="1"/>
  <c r="E55"/>
  <c r="H55" s="1"/>
  <c r="E57"/>
  <c r="H57" s="1"/>
  <c r="AM57" s="1"/>
  <c r="E58"/>
  <c r="H58" s="1"/>
  <c r="E59"/>
  <c r="H59" s="1"/>
  <c r="E60"/>
  <c r="H60" s="1"/>
  <c r="E61"/>
  <c r="E62"/>
  <c r="H15"/>
  <c r="AL15" s="1"/>
  <c r="H17"/>
  <c r="AL17" s="1"/>
  <c r="H21"/>
  <c r="AM21" s="1"/>
  <c r="H22"/>
  <c r="AL22" s="1"/>
  <c r="H30"/>
  <c r="AL30" s="1"/>
  <c r="H32"/>
  <c r="H39"/>
  <c r="AL39" s="1"/>
  <c r="H40"/>
  <c r="H42"/>
  <c r="AM42" s="1"/>
  <c r="H44"/>
  <c r="H45"/>
  <c r="AM45" s="1"/>
  <c r="H49"/>
  <c r="AM49" s="1"/>
  <c r="H61"/>
  <c r="AL61" s="1"/>
  <c r="H62"/>
  <c r="AM62" s="1"/>
  <c r="E4"/>
  <c r="H4" s="1"/>
  <c r="AM44" l="1"/>
  <c r="AM34"/>
  <c r="AL26"/>
  <c r="AL20"/>
  <c r="AM6"/>
  <c r="AL32"/>
  <c r="AL11"/>
  <c r="AM7"/>
  <c r="AM61"/>
  <c r="AM41"/>
  <c r="AM33"/>
  <c r="AM40"/>
  <c r="AL4"/>
  <c r="AM53"/>
  <c r="AM50"/>
  <c r="AM24"/>
  <c r="AL21"/>
  <c r="AM32"/>
  <c r="AM4"/>
  <c r="AM20"/>
  <c r="AM11"/>
  <c r="AL62"/>
  <c r="AM60"/>
  <c r="AL60"/>
  <c r="AM59"/>
  <c r="AL59"/>
  <c r="AM58"/>
  <c r="AL58"/>
  <c r="AL57"/>
  <c r="AM55"/>
  <c r="AL55"/>
  <c r="AL54"/>
  <c r="AL53"/>
  <c r="AM52"/>
  <c r="AL52"/>
  <c r="AL51"/>
  <c r="AM51"/>
  <c r="AL50"/>
  <c r="AL49"/>
  <c r="AL48"/>
  <c r="AM47"/>
  <c r="AL47"/>
  <c r="AL46"/>
  <c r="AL45"/>
  <c r="AL44"/>
  <c r="AM43"/>
  <c r="AL43"/>
  <c r="AL42"/>
  <c r="AL41"/>
  <c r="AL40"/>
  <c r="AM39"/>
  <c r="AM38"/>
  <c r="AL38"/>
  <c r="AM37"/>
  <c r="AL37"/>
  <c r="AM36"/>
  <c r="AL36"/>
  <c r="AM35"/>
  <c r="AL35"/>
  <c r="AL33"/>
  <c r="AM31"/>
  <c r="AL31"/>
  <c r="AM30"/>
  <c r="AM29"/>
  <c r="AL29"/>
  <c r="AM28"/>
  <c r="AL28"/>
  <c r="AL27"/>
  <c r="AM26"/>
  <c r="AM25"/>
  <c r="AL25"/>
  <c r="AL24"/>
  <c r="AL23"/>
  <c r="AM22"/>
  <c r="AM19"/>
  <c r="AL19"/>
  <c r="AM18"/>
  <c r="AL18"/>
  <c r="AM17"/>
  <c r="AM15"/>
  <c r="AL14"/>
  <c r="AM13"/>
  <c r="AL13"/>
  <c r="AL12"/>
  <c r="AM12"/>
  <c r="AM10"/>
  <c r="AL10"/>
  <c r="AM9"/>
  <c r="AL9"/>
  <c r="AL8"/>
  <c r="AM8"/>
  <c r="AL7"/>
  <c r="AL6"/>
  <c r="AM5"/>
  <c r="AL5"/>
</calcChain>
</file>

<file path=xl/sharedStrings.xml><?xml version="1.0" encoding="utf-8"?>
<sst xmlns="http://schemas.openxmlformats.org/spreadsheetml/2006/main" count="218" uniqueCount="84">
  <si>
    <t>C ID</t>
  </si>
  <si>
    <t xml:space="preserve"> CUSTOMER NAME</t>
  </si>
  <si>
    <t>NET AMOUNT</t>
  </si>
  <si>
    <t>OLD BALANCE</t>
  </si>
  <si>
    <t>CURRENT BALANCE</t>
  </si>
  <si>
    <t>DISCOUNT</t>
  </si>
  <si>
    <t>TOTAL BALANCE</t>
  </si>
  <si>
    <t>CASH RECEIVED</t>
  </si>
  <si>
    <t>SEF</t>
  </si>
  <si>
    <t>BRUCE</t>
  </si>
  <si>
    <t>PRABHU</t>
  </si>
  <si>
    <t>CASH REC</t>
  </si>
  <si>
    <t>TOTAL RECEIVED</t>
  </si>
  <si>
    <t>CLOSING BALANCE</t>
  </si>
  <si>
    <t>ALLWIN-PRAVEEN</t>
  </si>
  <si>
    <t>AMAR</t>
  </si>
  <si>
    <t>APR TILES</t>
  </si>
  <si>
    <t>ARUL</t>
  </si>
  <si>
    <t>ASIRVATHAM</t>
  </si>
  <si>
    <t>CNR</t>
  </si>
  <si>
    <t>DHAS</t>
  </si>
  <si>
    <t>DSR RAJAN</t>
  </si>
  <si>
    <t>IYYAPPAN M</t>
  </si>
  <si>
    <t>JEYARAJ INTERLOCK</t>
  </si>
  <si>
    <t>JANAKI</t>
  </si>
  <si>
    <t>KANNAN KANNAN</t>
  </si>
  <si>
    <t>KARIKALAN</t>
  </si>
  <si>
    <t>KINCY</t>
  </si>
  <si>
    <t>KITTU</t>
  </si>
  <si>
    <t>KRISHNAN</t>
  </si>
  <si>
    <t>KUMAR ARAL</t>
  </si>
  <si>
    <t>KUMARTHALAKUDI</t>
  </si>
  <si>
    <t>LINGAM</t>
  </si>
  <si>
    <t>MANOGAR</t>
  </si>
  <si>
    <t>MKV</t>
  </si>
  <si>
    <t>MURUGAN SAHADEVAN</t>
  </si>
  <si>
    <t>MURUGAPPAN</t>
  </si>
  <si>
    <t>NADARAJAN</t>
  </si>
  <si>
    <t>NAGALAXMI</t>
  </si>
  <si>
    <t>NAGARAJAN</t>
  </si>
  <si>
    <t>NARAYANAN</t>
  </si>
  <si>
    <t>PANNEER</t>
  </si>
  <si>
    <t>PAREETH</t>
  </si>
  <si>
    <t>CHEQUE</t>
  </si>
  <si>
    <t>PARTHIBEN SEETHAPAL</t>
  </si>
  <si>
    <t>PARTHIPAN</t>
  </si>
  <si>
    <t>PSK</t>
  </si>
  <si>
    <t>PRAVEEN</t>
  </si>
  <si>
    <t>RAJAN</t>
  </si>
  <si>
    <t>RAJAN THIDAL</t>
  </si>
  <si>
    <t>RAJARETHINAM</t>
  </si>
  <si>
    <t>RAMACHANDRAN</t>
  </si>
  <si>
    <t>RAMIYYA</t>
  </si>
  <si>
    <t>RAZZAK</t>
  </si>
  <si>
    <t>REENA TRADERS</t>
  </si>
  <si>
    <t>REES BLUE METALS</t>
  </si>
  <si>
    <t>RKL</t>
  </si>
  <si>
    <t>RS PRABHU</t>
  </si>
  <si>
    <t>SARAVANAN</t>
  </si>
  <si>
    <t>SHEK</t>
  </si>
  <si>
    <t>STALIN</t>
  </si>
  <si>
    <t>SUBASH</t>
  </si>
  <si>
    <t>SUGUMARAN</t>
  </si>
  <si>
    <t>SURESH TAMIL RAJ</t>
  </si>
  <si>
    <t>SUYAMBU</t>
  </si>
  <si>
    <t>THAMIRAPARANI</t>
  </si>
  <si>
    <t>THANGAMANI</t>
  </si>
  <si>
    <t>THANGASELVAN</t>
  </si>
  <si>
    <t>T. MURUGAN</t>
  </si>
  <si>
    <t>VIJAY</t>
  </si>
  <si>
    <t>VM VIGNESH</t>
  </si>
  <si>
    <t xml:space="preserve">Grand Total </t>
  </si>
  <si>
    <t>DATE</t>
  </si>
  <si>
    <t>CASH</t>
  </si>
  <si>
    <t>TOTAL</t>
  </si>
  <si>
    <t>31/08/25 - 06/09/25</t>
  </si>
  <si>
    <t>31/8/2025</t>
  </si>
  <si>
    <t>JEGAN JKT</t>
  </si>
  <si>
    <t>SUYAMBU RAJAN</t>
  </si>
  <si>
    <t>OPENING ADVANCE</t>
  </si>
  <si>
    <t>CLOSING ADVANCE</t>
  </si>
  <si>
    <t>KUMAR THAZHAKUDY</t>
  </si>
  <si>
    <t>SUYAMBURAJAN</t>
  </si>
  <si>
    <t>T.MURUGAN</t>
  </si>
</sst>
</file>

<file path=xl/styles.xml><?xml version="1.0" encoding="utf-8"?>
<styleSheet xmlns="http://schemas.openxmlformats.org/spreadsheetml/2006/main">
  <numFmts count="5">
    <numFmt numFmtId="164" formatCode="0;[Red]0"/>
    <numFmt numFmtId="165" formatCode="0_);\(0\)"/>
    <numFmt numFmtId="166" formatCode="#.00"/>
    <numFmt numFmtId="167" formatCode="#"/>
    <numFmt numFmtId="168" formatCode="#.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/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5" fillId="2" borderId="7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1" fontId="3" fillId="2" borderId="4" xfId="0" applyNumberFormat="1" applyFont="1" applyFill="1" applyBorder="1" applyAlignment="1">
      <alignment vertical="top"/>
    </xf>
    <xf numFmtId="0" fontId="1" fillId="3" borderId="9" xfId="0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1" fontId="5" fillId="3" borderId="9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165" fontId="6" fillId="0" borderId="9" xfId="0" applyNumberFormat="1" applyFont="1" applyBorder="1" applyAlignment="1">
      <alignment vertical="top"/>
    </xf>
    <xf numFmtId="0" fontId="0" fillId="0" borderId="9" xfId="0" applyBorder="1" applyAlignment="1">
      <alignment vertical="top"/>
    </xf>
    <xf numFmtId="166" fontId="6" fillId="0" borderId="9" xfId="0" applyNumberFormat="1" applyFont="1" applyBorder="1" applyAlignment="1">
      <alignment vertical="top"/>
    </xf>
    <xf numFmtId="167" fontId="3" fillId="5" borderId="10" xfId="0" applyNumberFormat="1" applyFont="1" applyFill="1" applyBorder="1" applyAlignment="1">
      <alignment vertical="top"/>
    </xf>
    <xf numFmtId="0" fontId="3" fillId="4" borderId="10" xfId="0" applyFont="1" applyFill="1" applyBorder="1" applyAlignment="1">
      <alignment vertical="top"/>
    </xf>
    <xf numFmtId="164" fontId="7" fillId="4" borderId="11" xfId="0" applyNumberFormat="1" applyFont="1" applyFill="1" applyBorder="1" applyAlignment="1">
      <alignment vertical="top"/>
    </xf>
    <xf numFmtId="1" fontId="3" fillId="5" borderId="11" xfId="0" applyNumberFormat="1" applyFont="1" applyFill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5" borderId="13" xfId="0" applyFont="1" applyFill="1" applyBorder="1" applyAlignment="1">
      <alignment vertical="top"/>
    </xf>
    <xf numFmtId="1" fontId="3" fillId="5" borderId="10" xfId="0" applyNumberFormat="1" applyFont="1" applyFill="1" applyBorder="1" applyAlignment="1">
      <alignment vertical="top"/>
    </xf>
    <xf numFmtId="164" fontId="5" fillId="5" borderId="10" xfId="0" applyNumberFormat="1" applyFont="1" applyFill="1" applyBorder="1" applyAlignment="1">
      <alignment vertical="justify"/>
    </xf>
    <xf numFmtId="164" fontId="7" fillId="4" borderId="15" xfId="0" applyNumberFormat="1" applyFont="1" applyFill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3" borderId="9" xfId="0" applyFill="1" applyBorder="1" applyAlignment="1">
      <alignment vertical="top"/>
    </xf>
    <xf numFmtId="14" fontId="3" fillId="0" borderId="0" xfId="0" applyNumberFormat="1" applyFont="1" applyAlignment="1">
      <alignment vertical="top"/>
    </xf>
    <xf numFmtId="0" fontId="0" fillId="0" borderId="9" xfId="0" applyFill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8" fillId="3" borderId="9" xfId="0" applyFont="1" applyFill="1" applyBorder="1" applyAlignment="1">
      <alignment horizontal="center" vertical="center" wrapText="1"/>
    </xf>
    <xf numFmtId="168" fontId="8" fillId="3" borderId="9" xfId="0" applyNumberFormat="1" applyFont="1" applyFill="1" applyBorder="1" applyAlignment="1">
      <alignment horizontal="center" vertical="center" wrapText="1"/>
    </xf>
    <xf numFmtId="1" fontId="8" fillId="3" borderId="15" xfId="0" applyNumberFormat="1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8" fillId="3" borderId="27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1" fontId="8" fillId="3" borderId="27" xfId="0" applyNumberFormat="1" applyFont="1" applyFill="1" applyBorder="1" applyAlignment="1">
      <alignment horizontal="center" vertical="center" wrapText="1"/>
    </xf>
    <xf numFmtId="164" fontId="8" fillId="3" borderId="9" xfId="0" applyNumberFormat="1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vertical="center"/>
    </xf>
    <xf numFmtId="0" fontId="9" fillId="3" borderId="30" xfId="0" applyFont="1" applyFill="1" applyBorder="1" applyAlignment="1">
      <alignment vertical="center"/>
    </xf>
    <xf numFmtId="0" fontId="9" fillId="3" borderId="31" xfId="0" applyFont="1" applyFill="1" applyBorder="1" applyAlignment="1">
      <alignment vertical="center"/>
    </xf>
    <xf numFmtId="14" fontId="9" fillId="3" borderId="16" xfId="0" applyNumberFormat="1" applyFont="1" applyFill="1" applyBorder="1" applyAlignment="1">
      <alignment vertical="center" wrapText="1"/>
    </xf>
    <xf numFmtId="0" fontId="0" fillId="0" borderId="18" xfId="0" applyBorder="1" applyAlignment="1">
      <alignment vertical="top"/>
    </xf>
    <xf numFmtId="0" fontId="9" fillId="3" borderId="16" xfId="0" applyFont="1" applyFill="1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7" xfId="0" applyBorder="1" applyAlignment="1">
      <alignment vertical="top"/>
    </xf>
    <xf numFmtId="0" fontId="0" fillId="0" borderId="26" xfId="0" applyBorder="1" applyAlignment="1">
      <alignment vertical="top"/>
    </xf>
    <xf numFmtId="0" fontId="10" fillId="3" borderId="9" xfId="0" applyFont="1" applyFill="1" applyBorder="1" applyAlignment="1">
      <alignment horizontal="center" vertical="center" wrapText="1"/>
    </xf>
    <xf numFmtId="164" fontId="11" fillId="3" borderId="15" xfId="0" applyNumberFormat="1" applyFont="1" applyFill="1" applyBorder="1" applyAlignment="1">
      <alignment horizontal="center" vertical="center" wrapText="1"/>
    </xf>
    <xf numFmtId="165" fontId="6" fillId="0" borderId="9" xfId="0" applyNumberFormat="1" applyFont="1" applyBorder="1" applyAlignment="1">
      <alignment vertical="top"/>
    </xf>
    <xf numFmtId="167" fontId="3" fillId="5" borderId="10" xfId="0" applyNumberFormat="1" applyFont="1" applyFill="1" applyBorder="1" applyAlignment="1">
      <alignment vertical="top"/>
    </xf>
    <xf numFmtId="0" fontId="3" fillId="4" borderId="10" xfId="0" applyFont="1" applyFill="1" applyBorder="1" applyAlignment="1">
      <alignment vertical="top"/>
    </xf>
    <xf numFmtId="1" fontId="3" fillId="5" borderId="11" xfId="0" applyNumberFormat="1" applyFont="1" applyFill="1" applyBorder="1" applyAlignment="1">
      <alignment vertical="top"/>
    </xf>
    <xf numFmtId="0" fontId="3" fillId="5" borderId="13" xfId="0" applyFont="1" applyFill="1" applyBorder="1" applyAlignment="1">
      <alignment vertical="top"/>
    </xf>
    <xf numFmtId="1" fontId="3" fillId="5" borderId="10" xfId="0" applyNumberFormat="1" applyFont="1" applyFill="1" applyBorder="1" applyAlignment="1">
      <alignment vertical="top"/>
    </xf>
    <xf numFmtId="164" fontId="5" fillId="5" borderId="10" xfId="0" applyNumberFormat="1" applyFont="1" applyFill="1" applyBorder="1" applyAlignment="1">
      <alignment vertical="justify"/>
    </xf>
    <xf numFmtId="1" fontId="3" fillId="0" borderId="10" xfId="0" applyNumberFormat="1" applyFont="1" applyFill="1" applyBorder="1" applyAlignment="1">
      <alignment vertical="top"/>
    </xf>
    <xf numFmtId="1" fontId="3" fillId="0" borderId="9" xfId="0" applyNumberFormat="1" applyFont="1" applyFill="1" applyBorder="1" applyAlignment="1">
      <alignment vertical="top"/>
    </xf>
    <xf numFmtId="0" fontId="8" fillId="3" borderId="15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14" fontId="4" fillId="2" borderId="6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8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P162"/>
  <sheetViews>
    <sheetView topLeftCell="A13" zoomScale="55" zoomScaleNormal="55" workbookViewId="0">
      <selection activeCell="O1" sqref="A1:XFD1048576"/>
    </sheetView>
  </sheetViews>
  <sheetFormatPr defaultRowHeight="15"/>
  <cols>
    <col min="1" max="1" width="6.85546875" customWidth="1"/>
    <col min="2" max="2" width="12.140625" customWidth="1"/>
    <col min="3" max="3" width="11" customWidth="1"/>
    <col min="6" max="6" width="11.140625" customWidth="1"/>
    <col min="7" max="7" width="9.85546875" customWidth="1"/>
  </cols>
  <sheetData>
    <row r="1" spans="1:42" ht="19.5" thickBot="1">
      <c r="A1" s="80" t="s">
        <v>75</v>
      </c>
      <c r="B1" s="81"/>
      <c r="C1" s="81"/>
      <c r="D1" s="81"/>
      <c r="E1" s="81"/>
      <c r="F1" s="81"/>
      <c r="G1" s="81"/>
      <c r="H1" s="8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3"/>
      <c r="AN1" s="4"/>
      <c r="AO1" s="4"/>
      <c r="AP1" s="4"/>
    </row>
    <row r="2" spans="1:42" ht="15.75">
      <c r="A2" s="5"/>
      <c r="B2" s="5"/>
      <c r="C2" s="5"/>
      <c r="D2" s="5"/>
      <c r="E2" s="5"/>
      <c r="F2" s="5"/>
      <c r="G2" s="6"/>
      <c r="H2" s="6"/>
      <c r="I2" s="76" t="s">
        <v>76</v>
      </c>
      <c r="J2" s="77"/>
      <c r="K2" s="78"/>
      <c r="L2" s="79"/>
      <c r="M2" s="76">
        <v>46031</v>
      </c>
      <c r="N2" s="77"/>
      <c r="O2" s="78"/>
      <c r="P2" s="79"/>
      <c r="Q2" s="76">
        <v>46062</v>
      </c>
      <c r="R2" s="77"/>
      <c r="S2" s="78"/>
      <c r="T2" s="79"/>
      <c r="U2" s="76">
        <v>46090</v>
      </c>
      <c r="V2" s="77"/>
      <c r="W2" s="78"/>
      <c r="X2" s="79"/>
      <c r="Y2" s="76">
        <v>46121</v>
      </c>
      <c r="Z2" s="77"/>
      <c r="AA2" s="78"/>
      <c r="AB2" s="79"/>
      <c r="AC2" s="76">
        <v>46151</v>
      </c>
      <c r="AD2" s="77"/>
      <c r="AE2" s="78"/>
      <c r="AF2" s="79"/>
      <c r="AG2" s="76">
        <v>46182</v>
      </c>
      <c r="AH2" s="77"/>
      <c r="AI2" s="78"/>
      <c r="AJ2" s="79"/>
      <c r="AK2" s="7"/>
      <c r="AL2" s="8"/>
      <c r="AM2" s="9"/>
      <c r="AN2" s="4"/>
      <c r="AO2" s="4"/>
      <c r="AP2" s="4"/>
    </row>
    <row r="3" spans="1:42" ht="48" customHeight="1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1" t="s">
        <v>79</v>
      </c>
      <c r="H3" s="10" t="s">
        <v>6</v>
      </c>
      <c r="I3" s="10" t="s">
        <v>7</v>
      </c>
      <c r="J3" s="63" t="s">
        <v>8</v>
      </c>
      <c r="K3" s="10" t="s">
        <v>9</v>
      </c>
      <c r="L3" s="10" t="s">
        <v>10</v>
      </c>
      <c r="M3" s="10" t="s">
        <v>11</v>
      </c>
      <c r="N3" s="10" t="s">
        <v>8</v>
      </c>
      <c r="O3" s="10" t="s">
        <v>9</v>
      </c>
      <c r="P3" s="10" t="s">
        <v>10</v>
      </c>
      <c r="Q3" s="10" t="s">
        <v>11</v>
      </c>
      <c r="R3" s="10" t="s">
        <v>8</v>
      </c>
      <c r="S3" s="10" t="s">
        <v>9</v>
      </c>
      <c r="T3" s="10" t="s">
        <v>10</v>
      </c>
      <c r="U3" s="10" t="s">
        <v>11</v>
      </c>
      <c r="V3" s="10" t="s">
        <v>8</v>
      </c>
      <c r="W3" s="10" t="s">
        <v>9</v>
      </c>
      <c r="X3" s="10" t="s">
        <v>9</v>
      </c>
      <c r="Y3" s="10" t="s">
        <v>11</v>
      </c>
      <c r="Z3" s="10" t="s">
        <v>8</v>
      </c>
      <c r="AA3" s="10" t="s">
        <v>9</v>
      </c>
      <c r="AB3" s="10" t="s">
        <v>10</v>
      </c>
      <c r="AC3" s="10" t="s">
        <v>7</v>
      </c>
      <c r="AD3" s="10" t="s">
        <v>8</v>
      </c>
      <c r="AE3" s="10" t="s">
        <v>9</v>
      </c>
      <c r="AF3" s="10" t="s">
        <v>10</v>
      </c>
      <c r="AG3" s="10" t="s">
        <v>11</v>
      </c>
      <c r="AH3" s="10" t="s">
        <v>8</v>
      </c>
      <c r="AI3" s="10" t="s">
        <v>9</v>
      </c>
      <c r="AJ3" s="10" t="s">
        <v>10</v>
      </c>
      <c r="AK3" s="10" t="s">
        <v>12</v>
      </c>
      <c r="AL3" s="10" t="s">
        <v>13</v>
      </c>
      <c r="AM3" s="12" t="s">
        <v>80</v>
      </c>
      <c r="AN3" s="13"/>
      <c r="AO3" s="14"/>
      <c r="AP3" s="14"/>
    </row>
    <row r="4" spans="1:42">
      <c r="A4" s="15">
        <v>1</v>
      </c>
      <c r="B4" s="16" t="s">
        <v>14</v>
      </c>
      <c r="C4" s="17">
        <v>129620</v>
      </c>
      <c r="D4" s="72">
        <v>46290</v>
      </c>
      <c r="E4" s="18">
        <f>IF(OR(C4="", D4=""), "INCOMP", C4+D4)</f>
        <v>175910</v>
      </c>
      <c r="F4" s="19">
        <f>4750+640</f>
        <v>5390</v>
      </c>
      <c r="G4" s="20">
        <v>0</v>
      </c>
      <c r="H4" s="21">
        <f>IF(OR(D4="", E4="", F4=""),C4, E4-F4-G4)</f>
        <v>170520</v>
      </c>
      <c r="I4" s="22"/>
      <c r="J4" s="23"/>
      <c r="K4" s="24"/>
      <c r="L4" s="25"/>
      <c r="M4" s="22">
        <v>10000</v>
      </c>
      <c r="N4" s="23">
        <v>15000</v>
      </c>
      <c r="O4" s="24"/>
      <c r="P4" s="26"/>
      <c r="Q4" s="22"/>
      <c r="R4" s="23"/>
      <c r="S4" s="24"/>
      <c r="T4" s="25"/>
      <c r="U4" s="22"/>
      <c r="V4" s="23"/>
      <c r="W4" s="24"/>
      <c r="X4" s="24"/>
      <c r="Y4" s="22"/>
      <c r="Z4" s="23"/>
      <c r="AA4" s="24"/>
      <c r="AB4" s="25"/>
      <c r="AC4" s="22"/>
      <c r="AD4" s="23"/>
      <c r="AE4" s="24"/>
      <c r="AF4" s="25"/>
      <c r="AG4" s="22"/>
      <c r="AH4" s="23">
        <v>130000</v>
      </c>
      <c r="AI4" s="24"/>
      <c r="AJ4" s="25"/>
      <c r="AK4" s="27">
        <f>SUM(I4:AJ4)</f>
        <v>155000</v>
      </c>
      <c r="AL4" s="28">
        <f>IF((H4-AK4&lt;0),0,H4-AK4)</f>
        <v>15520</v>
      </c>
      <c r="AM4" s="29">
        <f>IF((H4-AK4&lt;0),H4-AK4,0)</f>
        <v>0</v>
      </c>
      <c r="AN4" s="4"/>
      <c r="AO4" s="4"/>
      <c r="AP4" s="4"/>
    </row>
    <row r="5" spans="1:42">
      <c r="A5" s="65">
        <v>2</v>
      </c>
      <c r="B5" s="36" t="s">
        <v>15</v>
      </c>
      <c r="C5" s="17">
        <v>42910</v>
      </c>
      <c r="D5" s="72">
        <v>0</v>
      </c>
      <c r="E5" s="66">
        <f t="shared" ref="E5:E62" si="0">IF(OR(C5="", D5=""), "INCOMP", C5+D5)</f>
        <v>42910</v>
      </c>
      <c r="F5" s="67">
        <v>3700</v>
      </c>
      <c r="G5" s="20">
        <v>0</v>
      </c>
      <c r="H5" s="68">
        <f t="shared" ref="H5:H62" si="1">IF(OR(D5="", E5="", F5=""),C5, E5-F5-G5)</f>
        <v>39210</v>
      </c>
      <c r="I5" s="22"/>
      <c r="J5" s="23"/>
      <c r="K5" s="24"/>
      <c r="L5" s="25"/>
      <c r="M5" s="22"/>
      <c r="N5" s="23"/>
      <c r="O5" s="24"/>
      <c r="P5" s="26"/>
      <c r="Q5" s="22"/>
      <c r="R5" s="23"/>
      <c r="S5" s="24"/>
      <c r="T5" s="25"/>
      <c r="U5" s="22"/>
      <c r="V5" s="23"/>
      <c r="W5" s="24"/>
      <c r="X5" s="24"/>
      <c r="Y5" s="22"/>
      <c r="Z5" s="23"/>
      <c r="AA5" s="24"/>
      <c r="AB5" s="25"/>
      <c r="AC5" s="22"/>
      <c r="AD5" s="23"/>
      <c r="AE5" s="24"/>
      <c r="AF5" s="25"/>
      <c r="AG5" s="22"/>
      <c r="AH5" s="23"/>
      <c r="AI5" s="24"/>
      <c r="AJ5" s="25"/>
      <c r="AK5" s="69">
        <f t="shared" ref="AK5:AK62" si="2">SUM(I5:AJ5)</f>
        <v>0</v>
      </c>
      <c r="AL5" s="70">
        <f t="shared" ref="AL5:AL62" si="3">IF((H5-AK5&lt;0),0,H5-AK5)</f>
        <v>39210</v>
      </c>
      <c r="AM5" s="71">
        <f t="shared" ref="AM5:AM62" si="4">IF((H5-AK5&lt;0),H5-AK5,0)</f>
        <v>0</v>
      </c>
      <c r="AN5" s="4"/>
      <c r="AO5" s="4"/>
      <c r="AP5" s="4"/>
    </row>
    <row r="6" spans="1:42">
      <c r="A6" s="65">
        <v>3</v>
      </c>
      <c r="B6" s="16" t="s">
        <v>16</v>
      </c>
      <c r="C6" s="17">
        <v>49670</v>
      </c>
      <c r="D6" s="73">
        <v>4490</v>
      </c>
      <c r="E6" s="66">
        <f t="shared" si="0"/>
        <v>54160</v>
      </c>
      <c r="F6" s="67">
        <v>6190</v>
      </c>
      <c r="G6" s="30">
        <v>0</v>
      </c>
      <c r="H6" s="68">
        <f t="shared" si="1"/>
        <v>47970</v>
      </c>
      <c r="I6" s="31"/>
      <c r="J6" s="32"/>
      <c r="K6" s="33"/>
      <c r="L6" s="34"/>
      <c r="M6" s="31"/>
      <c r="N6" s="32"/>
      <c r="O6" s="33"/>
      <c r="P6" s="35"/>
      <c r="Q6" s="31"/>
      <c r="R6" s="32"/>
      <c r="S6" s="33"/>
      <c r="T6" s="34"/>
      <c r="U6" s="31"/>
      <c r="V6" s="32"/>
      <c r="W6" s="33"/>
      <c r="X6" s="33"/>
      <c r="Y6" s="31"/>
      <c r="Z6" s="32"/>
      <c r="AA6" s="33">
        <f>18000+26900</f>
        <v>44900</v>
      </c>
      <c r="AB6" s="34"/>
      <c r="AC6" s="31"/>
      <c r="AD6" s="32"/>
      <c r="AE6" s="33"/>
      <c r="AF6" s="34"/>
      <c r="AG6" s="31"/>
      <c r="AH6" s="32"/>
      <c r="AI6" s="33"/>
      <c r="AJ6" s="34"/>
      <c r="AK6" s="69">
        <f t="shared" si="2"/>
        <v>44900</v>
      </c>
      <c r="AL6" s="70">
        <f t="shared" si="3"/>
        <v>3070</v>
      </c>
      <c r="AM6" s="71">
        <f t="shared" si="4"/>
        <v>0</v>
      </c>
      <c r="AN6" s="4"/>
      <c r="AO6" s="4"/>
      <c r="AP6" s="4"/>
    </row>
    <row r="7" spans="1:42">
      <c r="A7" s="65">
        <v>4</v>
      </c>
      <c r="B7" s="16" t="s">
        <v>17</v>
      </c>
      <c r="C7" s="17">
        <v>816610</v>
      </c>
      <c r="D7" s="73">
        <v>186440</v>
      </c>
      <c r="E7" s="66">
        <f t="shared" si="0"/>
        <v>1003050</v>
      </c>
      <c r="F7" s="67">
        <v>191150</v>
      </c>
      <c r="G7" s="30">
        <v>0</v>
      </c>
      <c r="H7" s="68">
        <f t="shared" si="1"/>
        <v>811900</v>
      </c>
      <c r="I7" s="31"/>
      <c r="J7" s="32"/>
      <c r="K7" s="33"/>
      <c r="L7" s="34">
        <v>186440</v>
      </c>
      <c r="M7" s="31"/>
      <c r="N7" s="32"/>
      <c r="O7" s="33"/>
      <c r="P7" s="35"/>
      <c r="Q7" s="31"/>
      <c r="R7" s="32"/>
      <c r="S7" s="33"/>
      <c r="T7" s="34"/>
      <c r="U7" s="31"/>
      <c r="V7" s="32"/>
      <c r="W7" s="33"/>
      <c r="X7" s="33"/>
      <c r="Y7" s="31"/>
      <c r="Z7" s="32"/>
      <c r="AA7" s="33"/>
      <c r="AB7" s="34"/>
      <c r="AC7" s="31"/>
      <c r="AD7" s="32"/>
      <c r="AE7" s="33"/>
      <c r="AF7" s="34"/>
      <c r="AG7" s="31"/>
      <c r="AH7" s="32"/>
      <c r="AI7" s="33"/>
      <c r="AJ7" s="34"/>
      <c r="AK7" s="69">
        <f t="shared" si="2"/>
        <v>186440</v>
      </c>
      <c r="AL7" s="70">
        <f t="shared" si="3"/>
        <v>625460</v>
      </c>
      <c r="AM7" s="71">
        <f t="shared" si="4"/>
        <v>0</v>
      </c>
      <c r="AN7" s="4"/>
      <c r="AO7" s="4"/>
      <c r="AP7" s="4"/>
    </row>
    <row r="8" spans="1:42">
      <c r="A8" s="65">
        <v>5</v>
      </c>
      <c r="B8" s="16" t="s">
        <v>18</v>
      </c>
      <c r="C8" s="17">
        <v>0</v>
      </c>
      <c r="D8" s="73">
        <v>5520</v>
      </c>
      <c r="E8" s="66">
        <f t="shared" si="0"/>
        <v>5520</v>
      </c>
      <c r="F8" s="67">
        <v>0</v>
      </c>
      <c r="G8" s="30">
        <v>0</v>
      </c>
      <c r="H8" s="68">
        <f t="shared" si="1"/>
        <v>5520</v>
      </c>
      <c r="I8" s="31"/>
      <c r="J8" s="32"/>
      <c r="K8" s="33"/>
      <c r="L8" s="34"/>
      <c r="M8" s="31"/>
      <c r="N8" s="32"/>
      <c r="O8" s="33"/>
      <c r="P8" s="35"/>
      <c r="Q8" s="31"/>
      <c r="R8" s="32"/>
      <c r="S8" s="33"/>
      <c r="T8" s="34"/>
      <c r="U8" s="31"/>
      <c r="V8" s="32"/>
      <c r="W8" s="33"/>
      <c r="X8" s="33"/>
      <c r="Y8" s="31"/>
      <c r="Z8" s="32"/>
      <c r="AA8" s="33"/>
      <c r="AB8" s="34"/>
      <c r="AC8" s="31"/>
      <c r="AD8" s="32"/>
      <c r="AE8" s="33"/>
      <c r="AF8" s="34"/>
      <c r="AG8" s="31"/>
      <c r="AH8" s="32"/>
      <c r="AI8" s="33"/>
      <c r="AJ8" s="34"/>
      <c r="AK8" s="69">
        <f t="shared" si="2"/>
        <v>0</v>
      </c>
      <c r="AL8" s="70">
        <f t="shared" si="3"/>
        <v>5520</v>
      </c>
      <c r="AM8" s="71">
        <f t="shared" si="4"/>
        <v>0</v>
      </c>
      <c r="AN8" s="4"/>
      <c r="AO8" s="4"/>
      <c r="AP8" s="4"/>
    </row>
    <row r="9" spans="1:42">
      <c r="A9" s="65">
        <v>6</v>
      </c>
      <c r="B9" s="16" t="s">
        <v>9</v>
      </c>
      <c r="C9" s="17">
        <v>0</v>
      </c>
      <c r="D9" s="73">
        <v>6410</v>
      </c>
      <c r="E9" s="66">
        <f t="shared" si="0"/>
        <v>6410</v>
      </c>
      <c r="F9" s="67">
        <v>0</v>
      </c>
      <c r="G9" s="30">
        <v>0</v>
      </c>
      <c r="H9" s="68">
        <f t="shared" si="1"/>
        <v>6410</v>
      </c>
      <c r="I9" s="31"/>
      <c r="J9" s="32"/>
      <c r="K9" s="33"/>
      <c r="L9" s="34"/>
      <c r="M9" s="31"/>
      <c r="N9" s="32"/>
      <c r="O9" s="33"/>
      <c r="P9" s="35"/>
      <c r="Q9" s="31"/>
      <c r="R9" s="32"/>
      <c r="S9" s="33"/>
      <c r="T9" s="34"/>
      <c r="U9" s="31"/>
      <c r="V9" s="32"/>
      <c r="W9" s="33"/>
      <c r="X9" s="33"/>
      <c r="Y9" s="31"/>
      <c r="Z9" s="32"/>
      <c r="AA9" s="33"/>
      <c r="AB9" s="34"/>
      <c r="AC9" s="31"/>
      <c r="AD9" s="32"/>
      <c r="AE9" s="33"/>
      <c r="AF9" s="34"/>
      <c r="AG9" s="31"/>
      <c r="AH9" s="32"/>
      <c r="AI9" s="33"/>
      <c r="AJ9" s="34"/>
      <c r="AK9" s="69">
        <f t="shared" si="2"/>
        <v>0</v>
      </c>
      <c r="AL9" s="70">
        <f t="shared" si="3"/>
        <v>6410</v>
      </c>
      <c r="AM9" s="71">
        <f t="shared" si="4"/>
        <v>0</v>
      </c>
      <c r="AN9" s="4"/>
      <c r="AO9" s="4"/>
      <c r="AP9" s="4"/>
    </row>
    <row r="10" spans="1:42">
      <c r="A10" s="65">
        <v>7</v>
      </c>
      <c r="B10" s="16" t="s">
        <v>19</v>
      </c>
      <c r="C10" s="17">
        <v>18520</v>
      </c>
      <c r="D10" s="73">
        <v>54480</v>
      </c>
      <c r="E10" s="66">
        <f t="shared" si="0"/>
        <v>73000</v>
      </c>
      <c r="F10" s="67">
        <f>750+180</f>
        <v>930</v>
      </c>
      <c r="G10" s="30">
        <v>0</v>
      </c>
      <c r="H10" s="68">
        <f t="shared" si="1"/>
        <v>72070</v>
      </c>
      <c r="I10" s="31"/>
      <c r="J10" s="32"/>
      <c r="K10" s="33">
        <v>44000</v>
      </c>
      <c r="L10" s="34"/>
      <c r="M10" s="31"/>
      <c r="N10" s="32"/>
      <c r="O10" s="33"/>
      <c r="P10" s="35"/>
      <c r="Q10" s="31">
        <v>9500</v>
      </c>
      <c r="R10" s="32"/>
      <c r="S10" s="33"/>
      <c r="T10" s="34"/>
      <c r="U10" s="31"/>
      <c r="V10" s="32"/>
      <c r="W10" s="33"/>
      <c r="X10" s="33"/>
      <c r="Y10" s="31"/>
      <c r="Z10" s="32"/>
      <c r="AA10" s="33"/>
      <c r="AB10" s="34"/>
      <c r="AC10" s="31"/>
      <c r="AD10" s="32"/>
      <c r="AE10" s="33"/>
      <c r="AF10" s="34"/>
      <c r="AG10" s="31"/>
      <c r="AH10" s="32"/>
      <c r="AI10" s="33"/>
      <c r="AJ10" s="34"/>
      <c r="AK10" s="69">
        <f t="shared" si="2"/>
        <v>53500</v>
      </c>
      <c r="AL10" s="70">
        <f t="shared" si="3"/>
        <v>18570</v>
      </c>
      <c r="AM10" s="71">
        <f t="shared" si="4"/>
        <v>0</v>
      </c>
      <c r="AN10" s="4"/>
      <c r="AO10" s="4"/>
      <c r="AP10" s="4"/>
    </row>
    <row r="11" spans="1:42">
      <c r="A11" s="65">
        <v>8</v>
      </c>
      <c r="B11" s="16" t="s">
        <v>20</v>
      </c>
      <c r="C11" s="17">
        <v>8880</v>
      </c>
      <c r="D11" s="73">
        <v>0</v>
      </c>
      <c r="E11" s="66">
        <f t="shared" si="0"/>
        <v>8880</v>
      </c>
      <c r="F11" s="67">
        <v>50</v>
      </c>
      <c r="G11" s="30">
        <v>40</v>
      </c>
      <c r="H11" s="68">
        <f t="shared" si="1"/>
        <v>8790</v>
      </c>
      <c r="I11" s="31"/>
      <c r="J11" s="32"/>
      <c r="K11" s="33"/>
      <c r="L11" s="34"/>
      <c r="M11" s="31"/>
      <c r="N11" s="32"/>
      <c r="O11" s="33"/>
      <c r="P11" s="35"/>
      <c r="Q11" s="31"/>
      <c r="R11" s="32"/>
      <c r="S11" s="33"/>
      <c r="T11" s="34"/>
      <c r="U11" s="31"/>
      <c r="V11" s="32"/>
      <c r="W11" s="33"/>
      <c r="X11" s="33"/>
      <c r="Y11" s="31"/>
      <c r="Z11" s="32"/>
      <c r="AA11" s="33"/>
      <c r="AB11" s="34"/>
      <c r="AC11" s="31"/>
      <c r="AD11" s="32"/>
      <c r="AE11" s="33"/>
      <c r="AF11" s="34"/>
      <c r="AG11" s="31">
        <v>8800</v>
      </c>
      <c r="AH11" s="32"/>
      <c r="AI11" s="33"/>
      <c r="AJ11" s="34"/>
      <c r="AK11" s="69">
        <f t="shared" si="2"/>
        <v>8800</v>
      </c>
      <c r="AL11" s="70">
        <f t="shared" si="3"/>
        <v>0</v>
      </c>
      <c r="AM11" s="71">
        <f t="shared" si="4"/>
        <v>-10</v>
      </c>
      <c r="AN11" s="4"/>
      <c r="AO11" s="4"/>
      <c r="AP11" s="4"/>
    </row>
    <row r="12" spans="1:42">
      <c r="A12" s="65">
        <v>9</v>
      </c>
      <c r="B12" s="16" t="s">
        <v>21</v>
      </c>
      <c r="C12" s="17">
        <v>0</v>
      </c>
      <c r="D12" s="73">
        <v>10910</v>
      </c>
      <c r="E12" s="66">
        <f t="shared" si="0"/>
        <v>10910</v>
      </c>
      <c r="F12" s="67">
        <v>0</v>
      </c>
      <c r="G12" s="30">
        <v>0</v>
      </c>
      <c r="H12" s="68">
        <f t="shared" si="1"/>
        <v>10910</v>
      </c>
      <c r="I12" s="31"/>
      <c r="J12" s="32"/>
      <c r="K12" s="33"/>
      <c r="L12" s="34"/>
      <c r="M12" s="31"/>
      <c r="N12" s="32"/>
      <c r="O12" s="33"/>
      <c r="P12" s="35"/>
      <c r="Q12" s="31"/>
      <c r="R12" s="32"/>
      <c r="S12" s="33"/>
      <c r="T12" s="34"/>
      <c r="U12" s="31"/>
      <c r="V12" s="32"/>
      <c r="W12" s="33"/>
      <c r="X12" s="33"/>
      <c r="Y12" s="31"/>
      <c r="Z12" s="32"/>
      <c r="AA12" s="33"/>
      <c r="AB12" s="34"/>
      <c r="AC12" s="31"/>
      <c r="AD12" s="32"/>
      <c r="AE12" s="33"/>
      <c r="AF12" s="34"/>
      <c r="AG12" s="31"/>
      <c r="AH12" s="32"/>
      <c r="AI12" s="33"/>
      <c r="AJ12" s="34"/>
      <c r="AK12" s="69">
        <f t="shared" si="2"/>
        <v>0</v>
      </c>
      <c r="AL12" s="70">
        <f t="shared" si="3"/>
        <v>10910</v>
      </c>
      <c r="AM12" s="71">
        <f t="shared" si="4"/>
        <v>0</v>
      </c>
      <c r="AN12" s="4"/>
      <c r="AO12" s="4"/>
      <c r="AP12" s="4"/>
    </row>
    <row r="13" spans="1:42">
      <c r="A13" s="65">
        <v>10</v>
      </c>
      <c r="B13" s="16" t="s">
        <v>22</v>
      </c>
      <c r="C13" s="17">
        <v>39230</v>
      </c>
      <c r="D13" s="73">
        <v>50</v>
      </c>
      <c r="E13" s="66">
        <f t="shared" si="0"/>
        <v>39280</v>
      </c>
      <c r="F13" s="67">
        <v>300</v>
      </c>
      <c r="G13" s="30">
        <v>0</v>
      </c>
      <c r="H13" s="68">
        <f t="shared" si="1"/>
        <v>38980</v>
      </c>
      <c r="I13" s="31"/>
      <c r="J13" s="32"/>
      <c r="K13" s="33"/>
      <c r="L13" s="34"/>
      <c r="M13" s="31"/>
      <c r="N13" s="32"/>
      <c r="O13" s="33"/>
      <c r="P13" s="35"/>
      <c r="Q13" s="31"/>
      <c r="R13" s="32"/>
      <c r="S13" s="33"/>
      <c r="T13" s="34"/>
      <c r="U13" s="31"/>
      <c r="V13" s="32"/>
      <c r="W13" s="33"/>
      <c r="X13" s="33"/>
      <c r="Y13" s="31"/>
      <c r="Z13" s="32"/>
      <c r="AA13" s="33"/>
      <c r="AB13" s="34"/>
      <c r="AC13" s="31"/>
      <c r="AD13" s="32"/>
      <c r="AE13" s="33"/>
      <c r="AF13" s="34"/>
      <c r="AG13" s="31"/>
      <c r="AH13" s="32"/>
      <c r="AI13" s="33">
        <v>38930</v>
      </c>
      <c r="AJ13" s="34"/>
      <c r="AK13" s="69">
        <f t="shared" si="2"/>
        <v>38930</v>
      </c>
      <c r="AL13" s="70">
        <f t="shared" si="3"/>
        <v>50</v>
      </c>
      <c r="AM13" s="71">
        <f t="shared" si="4"/>
        <v>0</v>
      </c>
      <c r="AN13" s="4"/>
      <c r="AO13" s="4"/>
      <c r="AP13" s="4"/>
    </row>
    <row r="14" spans="1:42">
      <c r="A14" s="65">
        <v>11</v>
      </c>
      <c r="B14" s="16" t="s">
        <v>23</v>
      </c>
      <c r="C14" s="17">
        <v>0</v>
      </c>
      <c r="D14" s="73">
        <v>0</v>
      </c>
      <c r="E14" s="66">
        <f t="shared" si="0"/>
        <v>0</v>
      </c>
      <c r="F14" s="67">
        <v>0</v>
      </c>
      <c r="G14" s="30">
        <v>0</v>
      </c>
      <c r="H14" s="68">
        <f t="shared" si="1"/>
        <v>0</v>
      </c>
      <c r="I14" s="31"/>
      <c r="J14" s="32"/>
      <c r="K14" s="33"/>
      <c r="L14" s="34"/>
      <c r="M14" s="31"/>
      <c r="N14" s="32"/>
      <c r="O14" s="33"/>
      <c r="P14" s="35"/>
      <c r="Q14" s="31"/>
      <c r="R14" s="32"/>
      <c r="S14" s="33"/>
      <c r="T14" s="34"/>
      <c r="U14" s="31"/>
      <c r="V14" s="32"/>
      <c r="W14" s="33"/>
      <c r="X14" s="33"/>
      <c r="Y14" s="31"/>
      <c r="Z14" s="32"/>
      <c r="AA14" s="33"/>
      <c r="AB14" s="34"/>
      <c r="AC14" s="31"/>
      <c r="AD14" s="32"/>
      <c r="AE14" s="33"/>
      <c r="AF14" s="34"/>
      <c r="AG14" s="31"/>
      <c r="AH14" s="32"/>
      <c r="AI14" s="33"/>
      <c r="AJ14" s="34"/>
      <c r="AK14" s="69">
        <f t="shared" si="2"/>
        <v>0</v>
      </c>
      <c r="AL14" s="70">
        <f t="shared" si="3"/>
        <v>0</v>
      </c>
      <c r="AM14" s="71">
        <f t="shared" si="4"/>
        <v>0</v>
      </c>
      <c r="AN14" s="4"/>
      <c r="AO14" s="4"/>
      <c r="AP14" s="4"/>
    </row>
    <row r="15" spans="1:42">
      <c r="A15" s="65">
        <v>12</v>
      </c>
      <c r="B15" s="16" t="s">
        <v>24</v>
      </c>
      <c r="C15" s="17">
        <v>40030</v>
      </c>
      <c r="D15" s="73">
        <v>77800</v>
      </c>
      <c r="E15" s="66">
        <f t="shared" si="0"/>
        <v>117830</v>
      </c>
      <c r="F15" s="67">
        <v>1100</v>
      </c>
      <c r="G15" s="30">
        <v>0</v>
      </c>
      <c r="H15" s="68">
        <f t="shared" si="1"/>
        <v>116730</v>
      </c>
      <c r="I15" s="31"/>
      <c r="J15" s="32"/>
      <c r="K15" s="33"/>
      <c r="L15" s="34"/>
      <c r="M15" s="31"/>
      <c r="N15" s="32"/>
      <c r="O15" s="33"/>
      <c r="P15" s="35"/>
      <c r="Q15" s="31">
        <v>77800</v>
      </c>
      <c r="R15" s="32"/>
      <c r="S15" s="33"/>
      <c r="T15" s="34"/>
      <c r="U15" s="31"/>
      <c r="V15" s="32"/>
      <c r="W15" s="33"/>
      <c r="X15" s="33"/>
      <c r="Y15" s="31"/>
      <c r="Z15" s="32"/>
      <c r="AA15" s="33"/>
      <c r="AB15" s="34"/>
      <c r="AC15" s="31"/>
      <c r="AD15" s="32"/>
      <c r="AE15" s="33"/>
      <c r="AF15" s="34"/>
      <c r="AG15" s="31"/>
      <c r="AH15" s="32"/>
      <c r="AI15" s="33"/>
      <c r="AJ15" s="34"/>
      <c r="AK15" s="69">
        <f t="shared" si="2"/>
        <v>77800</v>
      </c>
      <c r="AL15" s="70">
        <f t="shared" si="3"/>
        <v>38930</v>
      </c>
      <c r="AM15" s="71">
        <f t="shared" si="4"/>
        <v>0</v>
      </c>
      <c r="AN15" s="4"/>
      <c r="AO15" s="4"/>
      <c r="AP15" s="4"/>
    </row>
    <row r="16" spans="1:42" s="1" customFormat="1">
      <c r="A16" s="65"/>
      <c r="B16" s="16" t="s">
        <v>77</v>
      </c>
      <c r="C16" s="17">
        <v>15570</v>
      </c>
      <c r="D16" s="73">
        <v>0</v>
      </c>
      <c r="E16" s="66">
        <f t="shared" si="0"/>
        <v>15570</v>
      </c>
      <c r="F16" s="67">
        <v>100</v>
      </c>
      <c r="G16" s="30">
        <v>0</v>
      </c>
      <c r="H16" s="68">
        <f t="shared" si="1"/>
        <v>15470</v>
      </c>
      <c r="I16" s="31"/>
      <c r="J16" s="32"/>
      <c r="K16" s="33"/>
      <c r="L16" s="34"/>
      <c r="M16" s="31"/>
      <c r="N16" s="32"/>
      <c r="O16" s="33"/>
      <c r="P16" s="35"/>
      <c r="Q16" s="31"/>
      <c r="R16" s="32"/>
      <c r="S16" s="33"/>
      <c r="T16" s="34"/>
      <c r="U16" s="31"/>
      <c r="V16" s="32"/>
      <c r="W16" s="33"/>
      <c r="X16" s="33"/>
      <c r="Y16" s="31"/>
      <c r="Z16" s="32"/>
      <c r="AA16" s="33"/>
      <c r="AB16" s="34"/>
      <c r="AC16" s="31"/>
      <c r="AD16" s="32"/>
      <c r="AE16" s="33"/>
      <c r="AF16" s="34"/>
      <c r="AG16" s="31"/>
      <c r="AH16" s="32">
        <v>15470</v>
      </c>
      <c r="AI16" s="33"/>
      <c r="AJ16" s="34"/>
      <c r="AK16" s="69">
        <f t="shared" si="2"/>
        <v>15470</v>
      </c>
      <c r="AL16" s="70">
        <f t="shared" si="3"/>
        <v>0</v>
      </c>
      <c r="AM16" s="71">
        <f t="shared" si="4"/>
        <v>0</v>
      </c>
      <c r="AN16" s="4"/>
      <c r="AO16" s="4"/>
      <c r="AP16" s="4"/>
    </row>
    <row r="17" spans="1:42">
      <c r="A17" s="65">
        <v>13</v>
      </c>
      <c r="B17" s="36" t="s">
        <v>25</v>
      </c>
      <c r="C17" s="17">
        <v>19640</v>
      </c>
      <c r="D17" s="73">
        <v>0</v>
      </c>
      <c r="E17" s="66">
        <f t="shared" si="0"/>
        <v>19640</v>
      </c>
      <c r="F17" s="67">
        <v>3920</v>
      </c>
      <c r="G17" s="30">
        <v>0</v>
      </c>
      <c r="H17" s="68">
        <f t="shared" si="1"/>
        <v>15720</v>
      </c>
      <c r="I17" s="31"/>
      <c r="J17" s="32"/>
      <c r="K17" s="33"/>
      <c r="L17" s="34"/>
      <c r="M17" s="31"/>
      <c r="N17" s="32"/>
      <c r="O17" s="33"/>
      <c r="P17" s="35"/>
      <c r="Q17" s="31"/>
      <c r="R17" s="32"/>
      <c r="S17" s="33"/>
      <c r="T17" s="34"/>
      <c r="U17" s="31"/>
      <c r="V17" s="32"/>
      <c r="W17" s="33"/>
      <c r="X17" s="33"/>
      <c r="Y17" s="31"/>
      <c r="Z17" s="32"/>
      <c r="AA17" s="33"/>
      <c r="AB17" s="34"/>
      <c r="AC17" s="31"/>
      <c r="AD17" s="32"/>
      <c r="AE17" s="33"/>
      <c r="AF17" s="34"/>
      <c r="AG17" s="31"/>
      <c r="AH17" s="32"/>
      <c r="AI17" s="33"/>
      <c r="AJ17" s="34"/>
      <c r="AK17" s="69">
        <f t="shared" si="2"/>
        <v>0</v>
      </c>
      <c r="AL17" s="70">
        <f t="shared" si="3"/>
        <v>15720</v>
      </c>
      <c r="AM17" s="71">
        <f t="shared" si="4"/>
        <v>0</v>
      </c>
      <c r="AN17" s="4"/>
      <c r="AO17" s="4"/>
      <c r="AP17" s="4"/>
    </row>
    <row r="18" spans="1:42">
      <c r="A18" s="65">
        <v>14</v>
      </c>
      <c r="B18" s="16" t="s">
        <v>26</v>
      </c>
      <c r="C18" s="17">
        <v>22630</v>
      </c>
      <c r="D18" s="73">
        <v>0</v>
      </c>
      <c r="E18" s="66">
        <f t="shared" si="0"/>
        <v>22630</v>
      </c>
      <c r="F18" s="67">
        <v>150</v>
      </c>
      <c r="G18" s="30">
        <v>0</v>
      </c>
      <c r="H18" s="68">
        <f t="shared" si="1"/>
        <v>22480</v>
      </c>
      <c r="I18" s="31"/>
      <c r="J18" s="32"/>
      <c r="K18" s="33"/>
      <c r="L18" s="34"/>
      <c r="M18" s="31"/>
      <c r="N18" s="32"/>
      <c r="O18" s="33"/>
      <c r="P18" s="35"/>
      <c r="Q18" s="31"/>
      <c r="R18" s="32"/>
      <c r="S18" s="33"/>
      <c r="T18" s="34"/>
      <c r="U18" s="31"/>
      <c r="V18" s="32"/>
      <c r="W18" s="33"/>
      <c r="X18" s="33"/>
      <c r="Y18" s="31"/>
      <c r="Z18" s="32"/>
      <c r="AA18" s="33"/>
      <c r="AB18" s="34"/>
      <c r="AC18" s="31"/>
      <c r="AD18" s="32"/>
      <c r="AE18" s="33"/>
      <c r="AF18" s="34"/>
      <c r="AG18" s="31">
        <v>22500</v>
      </c>
      <c r="AH18" s="32"/>
      <c r="AI18" s="33"/>
      <c r="AJ18" s="34"/>
      <c r="AK18" s="69">
        <f t="shared" si="2"/>
        <v>22500</v>
      </c>
      <c r="AL18" s="70">
        <f t="shared" si="3"/>
        <v>0</v>
      </c>
      <c r="AM18" s="71">
        <f t="shared" si="4"/>
        <v>-20</v>
      </c>
      <c r="AN18" s="4"/>
      <c r="AO18" s="4"/>
      <c r="AP18" s="4"/>
    </row>
    <row r="19" spans="1:42">
      <c r="A19" s="65">
        <v>15</v>
      </c>
      <c r="B19" s="16" t="s">
        <v>27</v>
      </c>
      <c r="C19" s="17">
        <v>101110</v>
      </c>
      <c r="D19" s="73">
        <v>0</v>
      </c>
      <c r="E19" s="66">
        <f t="shared" si="0"/>
        <v>101110</v>
      </c>
      <c r="F19" s="67">
        <f>5000+800</f>
        <v>5800</v>
      </c>
      <c r="G19" s="30">
        <v>0</v>
      </c>
      <c r="H19" s="68">
        <f t="shared" si="1"/>
        <v>95310</v>
      </c>
      <c r="I19" s="31"/>
      <c r="J19" s="32"/>
      <c r="K19" s="33"/>
      <c r="L19" s="34"/>
      <c r="M19" s="31"/>
      <c r="N19" s="32"/>
      <c r="O19" s="33"/>
      <c r="P19" s="35"/>
      <c r="Q19" s="31"/>
      <c r="R19" s="32"/>
      <c r="S19" s="33"/>
      <c r="T19" s="34"/>
      <c r="U19" s="31"/>
      <c r="V19" s="32"/>
      <c r="W19" s="33"/>
      <c r="X19" s="33"/>
      <c r="Y19" s="31"/>
      <c r="Z19" s="32"/>
      <c r="AA19" s="33"/>
      <c r="AB19" s="34"/>
      <c r="AC19" s="31"/>
      <c r="AD19" s="32"/>
      <c r="AE19" s="33"/>
      <c r="AF19" s="34"/>
      <c r="AG19" s="31">
        <v>60000</v>
      </c>
      <c r="AH19" s="32"/>
      <c r="AI19" s="33"/>
      <c r="AJ19" s="34"/>
      <c r="AK19" s="69">
        <f t="shared" si="2"/>
        <v>60000</v>
      </c>
      <c r="AL19" s="70">
        <f t="shared" si="3"/>
        <v>35310</v>
      </c>
      <c r="AM19" s="71">
        <f t="shared" si="4"/>
        <v>0</v>
      </c>
      <c r="AN19" s="4"/>
      <c r="AO19" s="4"/>
      <c r="AP19" s="4"/>
    </row>
    <row r="20" spans="1:42">
      <c r="A20" s="65">
        <v>16</v>
      </c>
      <c r="B20" s="16" t="s">
        <v>28</v>
      </c>
      <c r="C20" s="17">
        <v>2170</v>
      </c>
      <c r="D20" s="73">
        <v>0</v>
      </c>
      <c r="E20" s="66">
        <f t="shared" si="0"/>
        <v>2170</v>
      </c>
      <c r="F20" s="67">
        <v>30</v>
      </c>
      <c r="G20" s="30">
        <v>10</v>
      </c>
      <c r="H20" s="68">
        <f t="shared" si="1"/>
        <v>2130</v>
      </c>
      <c r="I20" s="31"/>
      <c r="J20" s="32"/>
      <c r="K20" s="33"/>
      <c r="L20" s="34"/>
      <c r="M20" s="31"/>
      <c r="N20" s="32"/>
      <c r="O20" s="33"/>
      <c r="P20" s="35"/>
      <c r="Q20" s="31"/>
      <c r="R20" s="32"/>
      <c r="S20" s="33"/>
      <c r="T20" s="34"/>
      <c r="U20" s="31"/>
      <c r="V20" s="32"/>
      <c r="W20" s="33"/>
      <c r="X20" s="33"/>
      <c r="Y20" s="31"/>
      <c r="Z20" s="32"/>
      <c r="AA20" s="33"/>
      <c r="AB20" s="34"/>
      <c r="AC20" s="31"/>
      <c r="AD20" s="32"/>
      <c r="AE20" s="33"/>
      <c r="AF20" s="34"/>
      <c r="AG20" s="31"/>
      <c r="AH20" s="32"/>
      <c r="AI20" s="33">
        <v>2170</v>
      </c>
      <c r="AJ20" s="34"/>
      <c r="AK20" s="69">
        <f t="shared" si="2"/>
        <v>2170</v>
      </c>
      <c r="AL20" s="70">
        <f t="shared" si="3"/>
        <v>0</v>
      </c>
      <c r="AM20" s="71">
        <f t="shared" si="4"/>
        <v>-40</v>
      </c>
      <c r="AN20" s="4"/>
      <c r="AO20" s="4"/>
      <c r="AP20" s="4"/>
    </row>
    <row r="21" spans="1:42">
      <c r="A21" s="65">
        <v>17</v>
      </c>
      <c r="B21" s="16" t="s">
        <v>29</v>
      </c>
      <c r="C21" s="17">
        <v>1700</v>
      </c>
      <c r="D21" s="73">
        <v>1600</v>
      </c>
      <c r="E21" s="66">
        <f t="shared" si="0"/>
        <v>3300</v>
      </c>
      <c r="F21" s="67">
        <v>0</v>
      </c>
      <c r="G21" s="30">
        <v>0</v>
      </c>
      <c r="H21" s="68">
        <f t="shared" si="1"/>
        <v>3300</v>
      </c>
      <c r="I21" s="31"/>
      <c r="J21" s="32"/>
      <c r="K21" s="33"/>
      <c r="L21" s="34"/>
      <c r="M21" s="31"/>
      <c r="N21" s="32"/>
      <c r="O21" s="33"/>
      <c r="P21" s="35"/>
      <c r="Q21" s="31"/>
      <c r="R21" s="32"/>
      <c r="S21" s="33"/>
      <c r="T21" s="34"/>
      <c r="U21" s="31"/>
      <c r="V21" s="32"/>
      <c r="W21" s="33"/>
      <c r="X21" s="33"/>
      <c r="Y21" s="31"/>
      <c r="Z21" s="32"/>
      <c r="AA21" s="33"/>
      <c r="AB21" s="34"/>
      <c r="AC21" s="31"/>
      <c r="AD21" s="32"/>
      <c r="AE21" s="33"/>
      <c r="AF21" s="34"/>
      <c r="AG21" s="31"/>
      <c r="AH21" s="32"/>
      <c r="AI21" s="33"/>
      <c r="AJ21" s="34"/>
      <c r="AK21" s="69">
        <f t="shared" si="2"/>
        <v>0</v>
      </c>
      <c r="AL21" s="70">
        <f t="shared" si="3"/>
        <v>3300</v>
      </c>
      <c r="AM21" s="71">
        <f t="shared" si="4"/>
        <v>0</v>
      </c>
      <c r="AN21" s="4"/>
      <c r="AO21" s="4"/>
      <c r="AP21" s="4"/>
    </row>
    <row r="22" spans="1:42">
      <c r="A22" s="65">
        <v>18</v>
      </c>
      <c r="B22" s="16" t="s">
        <v>30</v>
      </c>
      <c r="C22" s="17">
        <v>0</v>
      </c>
      <c r="D22" s="73">
        <v>2790</v>
      </c>
      <c r="E22" s="66">
        <f t="shared" si="0"/>
        <v>2790</v>
      </c>
      <c r="F22" s="67">
        <v>0</v>
      </c>
      <c r="G22" s="30">
        <v>0</v>
      </c>
      <c r="H22" s="68">
        <f t="shared" si="1"/>
        <v>2790</v>
      </c>
      <c r="I22" s="31"/>
      <c r="J22" s="32"/>
      <c r="K22" s="33"/>
      <c r="L22" s="34"/>
      <c r="M22" s="31"/>
      <c r="N22" s="32"/>
      <c r="O22" s="33"/>
      <c r="P22" s="35"/>
      <c r="Q22" s="31"/>
      <c r="R22" s="32"/>
      <c r="S22" s="33"/>
      <c r="T22" s="34"/>
      <c r="U22" s="31"/>
      <c r="V22" s="32"/>
      <c r="W22" s="33"/>
      <c r="X22" s="33"/>
      <c r="Y22" s="31"/>
      <c r="Z22" s="32"/>
      <c r="AA22" s="33"/>
      <c r="AB22" s="34"/>
      <c r="AC22" s="31"/>
      <c r="AD22" s="32"/>
      <c r="AE22" s="33"/>
      <c r="AF22" s="34"/>
      <c r="AG22" s="31"/>
      <c r="AH22" s="32"/>
      <c r="AI22" s="33"/>
      <c r="AJ22" s="34"/>
      <c r="AK22" s="69">
        <f t="shared" si="2"/>
        <v>0</v>
      </c>
      <c r="AL22" s="70">
        <f t="shared" si="3"/>
        <v>2790</v>
      </c>
      <c r="AM22" s="71">
        <f t="shared" si="4"/>
        <v>0</v>
      </c>
      <c r="AN22" s="4"/>
      <c r="AO22" s="4"/>
      <c r="AP22" s="4"/>
    </row>
    <row r="23" spans="1:42">
      <c r="A23" s="65">
        <v>19</v>
      </c>
      <c r="B23" s="36" t="s">
        <v>31</v>
      </c>
      <c r="C23" s="17">
        <v>0</v>
      </c>
      <c r="D23" s="73">
        <v>9150</v>
      </c>
      <c r="E23" s="66">
        <f t="shared" si="0"/>
        <v>9150</v>
      </c>
      <c r="F23" s="67">
        <v>0</v>
      </c>
      <c r="G23" s="30">
        <v>0</v>
      </c>
      <c r="H23" s="68">
        <f t="shared" si="1"/>
        <v>9150</v>
      </c>
      <c r="I23" s="31"/>
      <c r="J23" s="32"/>
      <c r="K23" s="33"/>
      <c r="L23" s="34"/>
      <c r="M23" s="31"/>
      <c r="N23" s="32"/>
      <c r="O23" s="33"/>
      <c r="P23" s="35"/>
      <c r="Q23" s="31"/>
      <c r="R23" s="32"/>
      <c r="S23" s="33"/>
      <c r="T23" s="34"/>
      <c r="U23" s="31"/>
      <c r="V23" s="32"/>
      <c r="W23" s="33"/>
      <c r="X23" s="33"/>
      <c r="Y23" s="31"/>
      <c r="Z23" s="32"/>
      <c r="AA23" s="33"/>
      <c r="AB23" s="34"/>
      <c r="AC23" s="31"/>
      <c r="AD23" s="32"/>
      <c r="AE23" s="33"/>
      <c r="AF23" s="34"/>
      <c r="AG23" s="31"/>
      <c r="AH23" s="32"/>
      <c r="AI23" s="33"/>
      <c r="AJ23" s="34"/>
      <c r="AK23" s="69">
        <f t="shared" si="2"/>
        <v>0</v>
      </c>
      <c r="AL23" s="70">
        <f t="shared" si="3"/>
        <v>9150</v>
      </c>
      <c r="AM23" s="71">
        <f t="shared" si="4"/>
        <v>0</v>
      </c>
      <c r="AN23" s="4"/>
      <c r="AO23" s="4"/>
      <c r="AP23" s="4"/>
    </row>
    <row r="24" spans="1:42">
      <c r="A24" s="65">
        <v>20</v>
      </c>
      <c r="B24" s="16" t="s">
        <v>32</v>
      </c>
      <c r="C24" s="17">
        <v>50350</v>
      </c>
      <c r="D24" s="73">
        <v>15450</v>
      </c>
      <c r="E24" s="66">
        <f t="shared" si="0"/>
        <v>65800</v>
      </c>
      <c r="F24" s="67">
        <v>350</v>
      </c>
      <c r="G24" s="30">
        <v>0</v>
      </c>
      <c r="H24" s="68">
        <f t="shared" si="1"/>
        <v>65450</v>
      </c>
      <c r="I24" s="31">
        <v>15450</v>
      </c>
      <c r="J24" s="32"/>
      <c r="K24" s="33"/>
      <c r="L24" s="34"/>
      <c r="M24" s="31"/>
      <c r="N24" s="32"/>
      <c r="O24" s="33"/>
      <c r="P24" s="35"/>
      <c r="Q24" s="31"/>
      <c r="R24" s="32"/>
      <c r="S24" s="33"/>
      <c r="T24" s="34"/>
      <c r="U24" s="31"/>
      <c r="V24" s="32"/>
      <c r="W24" s="33"/>
      <c r="X24" s="33"/>
      <c r="Y24" s="31"/>
      <c r="Z24" s="32"/>
      <c r="AA24" s="33"/>
      <c r="AB24" s="34"/>
      <c r="AC24" s="31"/>
      <c r="AD24" s="32"/>
      <c r="AE24" s="33"/>
      <c r="AF24" s="34"/>
      <c r="AG24" s="31">
        <v>29000</v>
      </c>
      <c r="AH24" s="32"/>
      <c r="AI24" s="33">
        <v>21000</v>
      </c>
      <c r="AJ24" s="34"/>
      <c r="AK24" s="69">
        <f t="shared" si="2"/>
        <v>65450</v>
      </c>
      <c r="AL24" s="70">
        <f t="shared" si="3"/>
        <v>0</v>
      </c>
      <c r="AM24" s="71">
        <f t="shared" si="4"/>
        <v>0</v>
      </c>
      <c r="AN24" s="4"/>
      <c r="AO24" s="4"/>
      <c r="AP24" s="4"/>
    </row>
    <row r="25" spans="1:42">
      <c r="A25" s="65">
        <v>21</v>
      </c>
      <c r="B25" s="16" t="s">
        <v>33</v>
      </c>
      <c r="C25" s="17">
        <v>0</v>
      </c>
      <c r="D25" s="73">
        <v>7390</v>
      </c>
      <c r="E25" s="66">
        <f t="shared" si="0"/>
        <v>7390</v>
      </c>
      <c r="F25" s="67">
        <v>0</v>
      </c>
      <c r="G25" s="30">
        <v>0</v>
      </c>
      <c r="H25" s="68">
        <f t="shared" si="1"/>
        <v>7390</v>
      </c>
      <c r="I25" s="31"/>
      <c r="J25" s="32"/>
      <c r="K25" s="33"/>
      <c r="L25" s="34"/>
      <c r="M25" s="31"/>
      <c r="N25" s="32"/>
      <c r="O25" s="33"/>
      <c r="P25" s="35"/>
      <c r="Q25" s="31"/>
      <c r="R25" s="32"/>
      <c r="S25" s="33"/>
      <c r="T25" s="34"/>
      <c r="U25" s="31"/>
      <c r="V25" s="32"/>
      <c r="W25" s="33"/>
      <c r="X25" s="33"/>
      <c r="Y25" s="31"/>
      <c r="Z25" s="32"/>
      <c r="AA25" s="33">
        <v>7390</v>
      </c>
      <c r="AB25" s="34"/>
      <c r="AC25" s="31"/>
      <c r="AD25" s="32"/>
      <c r="AE25" s="33"/>
      <c r="AF25" s="34"/>
      <c r="AG25" s="31"/>
      <c r="AH25" s="32"/>
      <c r="AI25" s="33"/>
      <c r="AJ25" s="34"/>
      <c r="AK25" s="69">
        <f t="shared" si="2"/>
        <v>7390</v>
      </c>
      <c r="AL25" s="70">
        <f t="shared" si="3"/>
        <v>0</v>
      </c>
      <c r="AM25" s="71">
        <f t="shared" si="4"/>
        <v>0</v>
      </c>
      <c r="AN25" s="4"/>
      <c r="AO25" s="4"/>
      <c r="AP25" s="4"/>
    </row>
    <row r="26" spans="1:42">
      <c r="A26" s="65">
        <v>22</v>
      </c>
      <c r="B26" s="16" t="s">
        <v>34</v>
      </c>
      <c r="C26" s="17">
        <v>50380</v>
      </c>
      <c r="D26" s="73">
        <v>0</v>
      </c>
      <c r="E26" s="66">
        <f t="shared" si="0"/>
        <v>50380</v>
      </c>
      <c r="F26" s="67">
        <v>280</v>
      </c>
      <c r="G26" s="30">
        <v>20</v>
      </c>
      <c r="H26" s="68">
        <f t="shared" si="1"/>
        <v>50080</v>
      </c>
      <c r="I26" s="31"/>
      <c r="J26" s="32"/>
      <c r="K26" s="33"/>
      <c r="L26" s="34"/>
      <c r="M26" s="31"/>
      <c r="N26" s="32"/>
      <c r="O26" s="33"/>
      <c r="P26" s="35"/>
      <c r="Q26" s="31"/>
      <c r="R26" s="32"/>
      <c r="S26" s="33"/>
      <c r="T26" s="34"/>
      <c r="U26" s="31"/>
      <c r="V26" s="32"/>
      <c r="W26" s="33"/>
      <c r="X26" s="33"/>
      <c r="Y26" s="31"/>
      <c r="Z26" s="32"/>
      <c r="AA26" s="33"/>
      <c r="AB26" s="34"/>
      <c r="AC26" s="31"/>
      <c r="AD26" s="32"/>
      <c r="AE26" s="33"/>
      <c r="AF26" s="34"/>
      <c r="AG26" s="31">
        <v>50100</v>
      </c>
      <c r="AH26" s="32"/>
      <c r="AI26" s="33"/>
      <c r="AJ26" s="34"/>
      <c r="AK26" s="69">
        <f t="shared" si="2"/>
        <v>50100</v>
      </c>
      <c r="AL26" s="70">
        <f t="shared" si="3"/>
        <v>0</v>
      </c>
      <c r="AM26" s="71">
        <f t="shared" si="4"/>
        <v>-20</v>
      </c>
      <c r="AN26" s="4"/>
      <c r="AO26" s="4"/>
      <c r="AP26" s="4"/>
    </row>
    <row r="27" spans="1:42">
      <c r="A27" s="65">
        <v>23</v>
      </c>
      <c r="B27" s="16" t="s">
        <v>35</v>
      </c>
      <c r="C27" s="17">
        <v>286930</v>
      </c>
      <c r="D27" s="73">
        <v>0</v>
      </c>
      <c r="E27" s="66">
        <f t="shared" si="0"/>
        <v>286930</v>
      </c>
      <c r="F27" s="67">
        <v>0</v>
      </c>
      <c r="G27" s="30">
        <v>0</v>
      </c>
      <c r="H27" s="68">
        <f t="shared" si="1"/>
        <v>286930</v>
      </c>
      <c r="I27" s="31"/>
      <c r="J27" s="32"/>
      <c r="K27" s="33"/>
      <c r="L27" s="34"/>
      <c r="M27" s="31"/>
      <c r="N27" s="32"/>
      <c r="O27" s="33"/>
      <c r="P27" s="35"/>
      <c r="Q27" s="31"/>
      <c r="R27" s="32"/>
      <c r="S27" s="33"/>
      <c r="T27" s="34"/>
      <c r="U27" s="31"/>
      <c r="V27" s="32"/>
      <c r="W27" s="33"/>
      <c r="X27" s="33"/>
      <c r="Y27" s="31"/>
      <c r="Z27" s="32"/>
      <c r="AA27" s="33"/>
      <c r="AB27" s="34"/>
      <c r="AC27" s="31"/>
      <c r="AD27" s="32"/>
      <c r="AE27" s="33"/>
      <c r="AF27" s="34"/>
      <c r="AG27" s="31">
        <v>288000</v>
      </c>
      <c r="AH27" s="32"/>
      <c r="AI27" s="33"/>
      <c r="AJ27" s="34"/>
      <c r="AK27" s="69">
        <f t="shared" si="2"/>
        <v>288000</v>
      </c>
      <c r="AL27" s="70">
        <f t="shared" si="3"/>
        <v>0</v>
      </c>
      <c r="AM27" s="71">
        <f t="shared" si="4"/>
        <v>-1070</v>
      </c>
      <c r="AN27" s="4"/>
      <c r="AO27" s="4"/>
      <c r="AP27" s="4"/>
    </row>
    <row r="28" spans="1:42">
      <c r="A28" s="65">
        <v>24</v>
      </c>
      <c r="B28" s="16" t="s">
        <v>36</v>
      </c>
      <c r="C28" s="17">
        <v>26240</v>
      </c>
      <c r="D28" s="73">
        <v>84490</v>
      </c>
      <c r="E28" s="66">
        <f t="shared" si="0"/>
        <v>110730</v>
      </c>
      <c r="F28" s="67">
        <v>200</v>
      </c>
      <c r="G28" s="30">
        <v>0</v>
      </c>
      <c r="H28" s="68">
        <f t="shared" si="1"/>
        <v>110530</v>
      </c>
      <c r="I28" s="31"/>
      <c r="J28" s="32">
        <f>40000+15000</f>
        <v>55000</v>
      </c>
      <c r="K28" s="33"/>
      <c r="L28" s="34"/>
      <c r="M28" s="31"/>
      <c r="N28" s="32"/>
      <c r="O28" s="33">
        <v>29000</v>
      </c>
      <c r="P28" s="35"/>
      <c r="Q28" s="31"/>
      <c r="R28" s="32"/>
      <c r="S28" s="33"/>
      <c r="T28" s="34"/>
      <c r="U28" s="31"/>
      <c r="V28" s="32"/>
      <c r="W28" s="33"/>
      <c r="X28" s="33"/>
      <c r="Y28" s="31"/>
      <c r="Z28" s="32"/>
      <c r="AA28" s="33"/>
      <c r="AB28" s="34"/>
      <c r="AC28" s="31"/>
      <c r="AD28" s="32"/>
      <c r="AE28" s="33"/>
      <c r="AF28" s="34"/>
      <c r="AG28" s="31"/>
      <c r="AH28" s="32"/>
      <c r="AI28" s="33"/>
      <c r="AJ28" s="34"/>
      <c r="AK28" s="69">
        <f t="shared" si="2"/>
        <v>84000</v>
      </c>
      <c r="AL28" s="70">
        <f t="shared" si="3"/>
        <v>26530</v>
      </c>
      <c r="AM28" s="71">
        <f t="shared" si="4"/>
        <v>0</v>
      </c>
      <c r="AN28" s="4"/>
      <c r="AO28" s="4"/>
      <c r="AP28" s="4"/>
    </row>
    <row r="29" spans="1:42">
      <c r="A29" s="65">
        <v>25</v>
      </c>
      <c r="B29" s="16" t="s">
        <v>37</v>
      </c>
      <c r="C29" s="17">
        <v>145220</v>
      </c>
      <c r="D29" s="73">
        <v>0</v>
      </c>
      <c r="E29" s="66">
        <f t="shared" si="0"/>
        <v>145220</v>
      </c>
      <c r="F29" s="67">
        <f>8580+1250</f>
        <v>9830</v>
      </c>
      <c r="G29" s="30">
        <v>16790</v>
      </c>
      <c r="H29" s="68">
        <f t="shared" si="1"/>
        <v>118600</v>
      </c>
      <c r="I29" s="31"/>
      <c r="J29" s="32"/>
      <c r="K29" s="33"/>
      <c r="L29" s="34"/>
      <c r="M29" s="31"/>
      <c r="N29" s="32"/>
      <c r="O29" s="33"/>
      <c r="P29" s="35"/>
      <c r="Q29" s="31"/>
      <c r="R29" s="32"/>
      <c r="S29" s="33"/>
      <c r="T29" s="34"/>
      <c r="U29" s="31"/>
      <c r="V29" s="32"/>
      <c r="W29" s="33"/>
      <c r="X29" s="33"/>
      <c r="Y29" s="31"/>
      <c r="Z29" s="32"/>
      <c r="AA29" s="33"/>
      <c r="AB29" s="34"/>
      <c r="AC29" s="31"/>
      <c r="AD29" s="32"/>
      <c r="AE29" s="33"/>
      <c r="AF29" s="34"/>
      <c r="AG29" s="31"/>
      <c r="AH29" s="32"/>
      <c r="AI29" s="33"/>
      <c r="AJ29" s="34"/>
      <c r="AK29" s="69">
        <f t="shared" si="2"/>
        <v>0</v>
      </c>
      <c r="AL29" s="70">
        <f t="shared" si="3"/>
        <v>118600</v>
      </c>
      <c r="AM29" s="71">
        <f t="shared" si="4"/>
        <v>0</v>
      </c>
      <c r="AN29" s="4"/>
      <c r="AO29" s="4"/>
      <c r="AP29" s="4"/>
    </row>
    <row r="30" spans="1:42">
      <c r="A30" s="65">
        <v>26</v>
      </c>
      <c r="B30" s="16" t="s">
        <v>38</v>
      </c>
      <c r="C30" s="17">
        <v>0</v>
      </c>
      <c r="D30" s="73">
        <v>20</v>
      </c>
      <c r="E30" s="66">
        <f t="shared" si="0"/>
        <v>20</v>
      </c>
      <c r="F30" s="67">
        <v>0</v>
      </c>
      <c r="G30" s="30">
        <v>0</v>
      </c>
      <c r="H30" s="68">
        <f t="shared" si="1"/>
        <v>20</v>
      </c>
      <c r="I30" s="31"/>
      <c r="J30" s="32"/>
      <c r="K30" s="33"/>
      <c r="L30" s="34"/>
      <c r="M30" s="31"/>
      <c r="N30" s="32"/>
      <c r="O30" s="33"/>
      <c r="P30" s="35"/>
      <c r="Q30" s="31"/>
      <c r="R30" s="32"/>
      <c r="S30" s="33"/>
      <c r="T30" s="34"/>
      <c r="U30" s="31"/>
      <c r="V30" s="32"/>
      <c r="W30" s="33"/>
      <c r="X30" s="33"/>
      <c r="Y30" s="31"/>
      <c r="Z30" s="32"/>
      <c r="AA30" s="33"/>
      <c r="AB30" s="34"/>
      <c r="AC30" s="31"/>
      <c r="AD30" s="32"/>
      <c r="AE30" s="33"/>
      <c r="AF30" s="34"/>
      <c r="AG30" s="31"/>
      <c r="AH30" s="32"/>
      <c r="AI30" s="33"/>
      <c r="AJ30" s="34"/>
      <c r="AK30" s="69">
        <f t="shared" si="2"/>
        <v>0</v>
      </c>
      <c r="AL30" s="70">
        <f t="shared" si="3"/>
        <v>20</v>
      </c>
      <c r="AM30" s="71">
        <f t="shared" si="4"/>
        <v>0</v>
      </c>
      <c r="AN30" s="4"/>
      <c r="AO30" s="4"/>
      <c r="AP30" s="4"/>
    </row>
    <row r="31" spans="1:42">
      <c r="A31" s="65">
        <v>27</v>
      </c>
      <c r="B31" s="16" t="s">
        <v>39</v>
      </c>
      <c r="C31" s="17">
        <v>16470</v>
      </c>
      <c r="D31" s="73">
        <v>12550</v>
      </c>
      <c r="E31" s="66">
        <f t="shared" si="0"/>
        <v>29020</v>
      </c>
      <c r="F31" s="67">
        <v>100</v>
      </c>
      <c r="G31" s="30">
        <v>0</v>
      </c>
      <c r="H31" s="68">
        <f t="shared" si="1"/>
        <v>28920</v>
      </c>
      <c r="I31" s="31">
        <v>12550</v>
      </c>
      <c r="J31" s="32"/>
      <c r="K31" s="33"/>
      <c r="L31" s="34"/>
      <c r="M31" s="31"/>
      <c r="N31" s="32"/>
      <c r="O31" s="33"/>
      <c r="P31" s="35"/>
      <c r="Q31" s="31"/>
      <c r="R31" s="32"/>
      <c r="S31" s="33"/>
      <c r="T31" s="34"/>
      <c r="U31" s="31"/>
      <c r="V31" s="32"/>
      <c r="W31" s="33"/>
      <c r="X31" s="33"/>
      <c r="Y31" s="31"/>
      <c r="Z31" s="32"/>
      <c r="AA31" s="33"/>
      <c r="AB31" s="34"/>
      <c r="AC31" s="31"/>
      <c r="AD31" s="32"/>
      <c r="AE31" s="33"/>
      <c r="AF31" s="34"/>
      <c r="AG31" s="31">
        <v>16370</v>
      </c>
      <c r="AH31" s="32"/>
      <c r="AI31" s="33"/>
      <c r="AJ31" s="34"/>
      <c r="AK31" s="69">
        <f t="shared" si="2"/>
        <v>28920</v>
      </c>
      <c r="AL31" s="70">
        <f t="shared" si="3"/>
        <v>0</v>
      </c>
      <c r="AM31" s="71">
        <f t="shared" si="4"/>
        <v>0</v>
      </c>
      <c r="AN31" s="4"/>
      <c r="AO31" s="4"/>
      <c r="AP31" s="4"/>
    </row>
    <row r="32" spans="1:42">
      <c r="A32" s="65">
        <v>28</v>
      </c>
      <c r="B32" s="16" t="s">
        <v>40</v>
      </c>
      <c r="C32" s="17">
        <v>13420</v>
      </c>
      <c r="D32" s="73">
        <v>14800</v>
      </c>
      <c r="E32" s="66">
        <f t="shared" si="0"/>
        <v>28220</v>
      </c>
      <c r="F32" s="67">
        <v>20</v>
      </c>
      <c r="G32" s="30">
        <v>0</v>
      </c>
      <c r="H32" s="68">
        <f t="shared" si="1"/>
        <v>28200</v>
      </c>
      <c r="I32" s="31"/>
      <c r="J32" s="32"/>
      <c r="K32" s="33">
        <v>14800</v>
      </c>
      <c r="L32" s="34"/>
      <c r="M32" s="31"/>
      <c r="N32" s="32"/>
      <c r="O32" s="33"/>
      <c r="P32" s="35"/>
      <c r="Q32" s="31"/>
      <c r="R32" s="32"/>
      <c r="S32" s="33"/>
      <c r="T32" s="34"/>
      <c r="U32" s="31"/>
      <c r="V32" s="32"/>
      <c r="W32" s="33"/>
      <c r="X32" s="33"/>
      <c r="Y32" s="31"/>
      <c r="Z32" s="32"/>
      <c r="AA32" s="33"/>
      <c r="AB32" s="34"/>
      <c r="AC32" s="31"/>
      <c r="AD32" s="32"/>
      <c r="AE32" s="33"/>
      <c r="AF32" s="34"/>
      <c r="AG32" s="31"/>
      <c r="AH32" s="32"/>
      <c r="AI32" s="33"/>
      <c r="AJ32" s="34"/>
      <c r="AK32" s="69">
        <f t="shared" si="2"/>
        <v>14800</v>
      </c>
      <c r="AL32" s="70">
        <f t="shared" si="3"/>
        <v>13400</v>
      </c>
      <c r="AM32" s="71">
        <f t="shared" si="4"/>
        <v>0</v>
      </c>
      <c r="AN32" s="4"/>
      <c r="AO32" s="4"/>
      <c r="AP32" s="4"/>
    </row>
    <row r="33" spans="1:42">
      <c r="A33" s="65">
        <v>29</v>
      </c>
      <c r="B33" s="16" t="s">
        <v>41</v>
      </c>
      <c r="C33" s="17">
        <v>5430</v>
      </c>
      <c r="D33" s="73">
        <v>0</v>
      </c>
      <c r="E33" s="66">
        <f t="shared" si="0"/>
        <v>5430</v>
      </c>
      <c r="F33" s="67">
        <v>30</v>
      </c>
      <c r="G33" s="30">
        <v>0</v>
      </c>
      <c r="H33" s="68">
        <f t="shared" si="1"/>
        <v>5400</v>
      </c>
      <c r="I33" s="31"/>
      <c r="J33" s="32"/>
      <c r="K33" s="33"/>
      <c r="L33" s="34"/>
      <c r="M33" s="31"/>
      <c r="N33" s="32"/>
      <c r="O33" s="33"/>
      <c r="P33" s="35"/>
      <c r="Q33" s="31"/>
      <c r="R33" s="32"/>
      <c r="S33" s="33"/>
      <c r="T33" s="34"/>
      <c r="U33" s="31"/>
      <c r="V33" s="32"/>
      <c r="W33" s="33"/>
      <c r="X33" s="33"/>
      <c r="Y33" s="31"/>
      <c r="Z33" s="32"/>
      <c r="AA33" s="33"/>
      <c r="AB33" s="34"/>
      <c r="AC33" s="31"/>
      <c r="AD33" s="32"/>
      <c r="AE33" s="33"/>
      <c r="AF33" s="34"/>
      <c r="AG33" s="31"/>
      <c r="AH33" s="32"/>
      <c r="AI33" s="33"/>
      <c r="AJ33" s="34"/>
      <c r="AK33" s="69">
        <f t="shared" si="2"/>
        <v>0</v>
      </c>
      <c r="AL33" s="70">
        <f t="shared" si="3"/>
        <v>5400</v>
      </c>
      <c r="AM33" s="71">
        <f t="shared" si="4"/>
        <v>0</v>
      </c>
      <c r="AN33" s="4"/>
      <c r="AO33" s="4"/>
      <c r="AP33" s="4"/>
    </row>
    <row r="34" spans="1:42">
      <c r="A34" s="65">
        <v>30</v>
      </c>
      <c r="B34" s="36" t="s">
        <v>42</v>
      </c>
      <c r="C34" s="17">
        <v>114190</v>
      </c>
      <c r="D34" s="73">
        <v>0</v>
      </c>
      <c r="E34" s="66">
        <f t="shared" si="0"/>
        <v>114190</v>
      </c>
      <c r="F34" s="67">
        <v>4690</v>
      </c>
      <c r="G34" s="30">
        <v>0</v>
      </c>
      <c r="H34" s="68">
        <f t="shared" si="1"/>
        <v>109500</v>
      </c>
      <c r="I34" s="31"/>
      <c r="J34" s="32"/>
      <c r="K34" s="33"/>
      <c r="L34" s="34"/>
      <c r="M34" s="31"/>
      <c r="N34" s="32"/>
      <c r="O34" s="33"/>
      <c r="P34" s="35"/>
      <c r="Q34" s="31"/>
      <c r="R34" s="32"/>
      <c r="S34" s="33"/>
      <c r="T34" s="34"/>
      <c r="U34" s="31"/>
      <c r="V34" s="32"/>
      <c r="W34" s="33"/>
      <c r="X34" s="33"/>
      <c r="Y34" s="31"/>
      <c r="Z34" s="32"/>
      <c r="AA34" s="33"/>
      <c r="AB34" s="34"/>
      <c r="AC34" s="31"/>
      <c r="AD34" s="32"/>
      <c r="AE34" s="33"/>
      <c r="AF34" s="34"/>
      <c r="AG34" s="31">
        <v>19500</v>
      </c>
      <c r="AH34" s="32"/>
      <c r="AI34" s="33"/>
      <c r="AJ34" s="34"/>
      <c r="AK34" s="69">
        <f t="shared" si="2"/>
        <v>19500</v>
      </c>
      <c r="AL34" s="70">
        <f>IF((H34-AK34&lt;0),0,H34-AK34-AP34)</f>
        <v>0</v>
      </c>
      <c r="AM34" s="71">
        <f t="shared" si="4"/>
        <v>0</v>
      </c>
      <c r="AN34" s="37">
        <v>45817</v>
      </c>
      <c r="AO34" s="4" t="s">
        <v>43</v>
      </c>
      <c r="AP34" s="4">
        <v>90000</v>
      </c>
    </row>
    <row r="35" spans="1:42">
      <c r="A35" s="65">
        <v>31</v>
      </c>
      <c r="B35" s="16" t="s">
        <v>44</v>
      </c>
      <c r="C35" s="17">
        <v>107440</v>
      </c>
      <c r="D35" s="73">
        <v>11020</v>
      </c>
      <c r="E35" s="66">
        <f t="shared" si="0"/>
        <v>118460</v>
      </c>
      <c r="F35" s="67">
        <v>500</v>
      </c>
      <c r="G35" s="30">
        <v>0</v>
      </c>
      <c r="H35" s="68">
        <f t="shared" si="1"/>
        <v>117960</v>
      </c>
      <c r="I35" s="31"/>
      <c r="J35" s="32">
        <v>10730</v>
      </c>
      <c r="K35" s="33"/>
      <c r="L35" s="34"/>
      <c r="M35" s="31"/>
      <c r="N35" s="32"/>
      <c r="O35" s="33"/>
      <c r="P35" s="35"/>
      <c r="Q35" s="31"/>
      <c r="R35" s="32"/>
      <c r="S35" s="33"/>
      <c r="T35" s="34"/>
      <c r="U35" s="31"/>
      <c r="V35" s="32"/>
      <c r="W35" s="33"/>
      <c r="X35" s="33"/>
      <c r="Y35" s="31"/>
      <c r="Z35" s="32"/>
      <c r="AA35" s="33"/>
      <c r="AB35" s="34"/>
      <c r="AC35" s="31"/>
      <c r="AD35" s="32"/>
      <c r="AE35" s="33"/>
      <c r="AF35" s="34"/>
      <c r="AG35" s="31">
        <v>61500</v>
      </c>
      <c r="AH35" s="32">
        <v>45200</v>
      </c>
      <c r="AI35" s="33"/>
      <c r="AJ35" s="34"/>
      <c r="AK35" s="69">
        <f t="shared" si="2"/>
        <v>117430</v>
      </c>
      <c r="AL35" s="70">
        <f t="shared" si="3"/>
        <v>530</v>
      </c>
      <c r="AM35" s="71">
        <f t="shared" si="4"/>
        <v>0</v>
      </c>
      <c r="AN35" s="4"/>
      <c r="AO35" s="4"/>
      <c r="AP35" s="4"/>
    </row>
    <row r="36" spans="1:42">
      <c r="A36" s="65">
        <v>32</v>
      </c>
      <c r="B36" s="36" t="s">
        <v>45</v>
      </c>
      <c r="C36" s="17">
        <v>318230</v>
      </c>
      <c r="D36" s="73">
        <v>568180</v>
      </c>
      <c r="E36" s="66">
        <f t="shared" si="0"/>
        <v>886410</v>
      </c>
      <c r="F36" s="67">
        <v>0</v>
      </c>
      <c r="G36" s="30">
        <v>0</v>
      </c>
      <c r="H36" s="68">
        <f t="shared" si="1"/>
        <v>886410</v>
      </c>
      <c r="I36" s="31"/>
      <c r="J36" s="32"/>
      <c r="K36" s="33"/>
      <c r="L36" s="34"/>
      <c r="M36" s="31"/>
      <c r="N36" s="32"/>
      <c r="O36" s="33"/>
      <c r="P36" s="35"/>
      <c r="Q36" s="31"/>
      <c r="R36" s="32"/>
      <c r="S36" s="33"/>
      <c r="T36" s="34"/>
      <c r="U36" s="31"/>
      <c r="V36" s="32"/>
      <c r="W36" s="33"/>
      <c r="X36" s="33"/>
      <c r="Y36" s="31"/>
      <c r="Z36" s="32"/>
      <c r="AA36" s="33"/>
      <c r="AB36" s="34"/>
      <c r="AC36" s="31"/>
      <c r="AD36" s="32"/>
      <c r="AE36" s="33"/>
      <c r="AF36" s="34"/>
      <c r="AG36" s="31"/>
      <c r="AH36" s="32"/>
      <c r="AI36" s="33"/>
      <c r="AJ36" s="34"/>
      <c r="AK36" s="69">
        <f t="shared" si="2"/>
        <v>0</v>
      </c>
      <c r="AL36" s="70">
        <f t="shared" si="3"/>
        <v>886410</v>
      </c>
      <c r="AM36" s="71">
        <f t="shared" si="4"/>
        <v>0</v>
      </c>
      <c r="AN36" s="37"/>
      <c r="AO36" s="4"/>
      <c r="AP36" s="4"/>
    </row>
    <row r="37" spans="1:42">
      <c r="A37" s="65">
        <v>33</v>
      </c>
      <c r="B37" s="38" t="s">
        <v>46</v>
      </c>
      <c r="C37" s="17">
        <v>0</v>
      </c>
      <c r="D37" s="73">
        <v>0</v>
      </c>
      <c r="E37" s="66">
        <f t="shared" si="0"/>
        <v>0</v>
      </c>
      <c r="F37" s="67">
        <v>0</v>
      </c>
      <c r="G37" s="30">
        <v>0</v>
      </c>
      <c r="H37" s="68">
        <f t="shared" si="1"/>
        <v>0</v>
      </c>
      <c r="I37" s="31"/>
      <c r="J37" s="32"/>
      <c r="K37" s="33"/>
      <c r="L37" s="34"/>
      <c r="M37" s="31"/>
      <c r="N37" s="32"/>
      <c r="O37" s="33"/>
      <c r="P37" s="35"/>
      <c r="Q37" s="31"/>
      <c r="R37" s="32"/>
      <c r="S37" s="33"/>
      <c r="T37" s="34"/>
      <c r="U37" s="31"/>
      <c r="V37" s="32"/>
      <c r="W37" s="33"/>
      <c r="X37" s="33"/>
      <c r="Y37" s="31"/>
      <c r="Z37" s="32"/>
      <c r="AA37" s="33"/>
      <c r="AB37" s="34"/>
      <c r="AC37" s="31"/>
      <c r="AD37" s="32"/>
      <c r="AE37" s="33"/>
      <c r="AF37" s="34"/>
      <c r="AG37" s="31"/>
      <c r="AH37" s="32"/>
      <c r="AI37" s="33"/>
      <c r="AJ37" s="34"/>
      <c r="AK37" s="69">
        <f t="shared" si="2"/>
        <v>0</v>
      </c>
      <c r="AL37" s="70">
        <f t="shared" si="3"/>
        <v>0</v>
      </c>
      <c r="AM37" s="71">
        <f t="shared" si="4"/>
        <v>0</v>
      </c>
      <c r="AN37" s="37"/>
      <c r="AO37" s="4"/>
      <c r="AP37" s="4"/>
    </row>
    <row r="38" spans="1:42">
      <c r="A38" s="65">
        <v>34</v>
      </c>
      <c r="B38" s="16" t="s">
        <v>47</v>
      </c>
      <c r="C38" s="17">
        <v>54050</v>
      </c>
      <c r="D38" s="73">
        <v>79130</v>
      </c>
      <c r="E38" s="66">
        <f t="shared" si="0"/>
        <v>133180</v>
      </c>
      <c r="F38" s="67">
        <v>410</v>
      </c>
      <c r="G38" s="30">
        <v>0</v>
      </c>
      <c r="H38" s="68">
        <f t="shared" si="1"/>
        <v>132770</v>
      </c>
      <c r="I38" s="31"/>
      <c r="J38" s="32"/>
      <c r="K38" s="33"/>
      <c r="L38" s="34"/>
      <c r="M38" s="31">
        <v>49000</v>
      </c>
      <c r="N38" s="32"/>
      <c r="O38" s="33">
        <v>30130</v>
      </c>
      <c r="P38" s="35"/>
      <c r="Q38" s="31"/>
      <c r="R38" s="32"/>
      <c r="S38" s="33"/>
      <c r="T38" s="34"/>
      <c r="U38" s="31"/>
      <c r="V38" s="32"/>
      <c r="W38" s="33"/>
      <c r="X38" s="33"/>
      <c r="Y38" s="31"/>
      <c r="Z38" s="32"/>
      <c r="AA38" s="33"/>
      <c r="AB38" s="34"/>
      <c r="AC38" s="31"/>
      <c r="AD38" s="32"/>
      <c r="AE38" s="33"/>
      <c r="AF38" s="34"/>
      <c r="AG38" s="31"/>
      <c r="AH38" s="32"/>
      <c r="AI38" s="33"/>
      <c r="AJ38" s="34"/>
      <c r="AK38" s="69">
        <f t="shared" si="2"/>
        <v>79130</v>
      </c>
      <c r="AL38" s="70">
        <f t="shared" si="3"/>
        <v>53640</v>
      </c>
      <c r="AM38" s="71">
        <f t="shared" si="4"/>
        <v>0</v>
      </c>
      <c r="AN38" s="4"/>
      <c r="AO38" s="4"/>
      <c r="AP38" s="4"/>
    </row>
    <row r="39" spans="1:42">
      <c r="A39" s="65">
        <v>35</v>
      </c>
      <c r="B39" s="16" t="s">
        <v>48</v>
      </c>
      <c r="C39" s="17">
        <v>0</v>
      </c>
      <c r="D39" s="73">
        <v>30</v>
      </c>
      <c r="E39" s="66">
        <f t="shared" si="0"/>
        <v>30</v>
      </c>
      <c r="F39" s="67">
        <v>0</v>
      </c>
      <c r="G39" s="30">
        <v>0</v>
      </c>
      <c r="H39" s="68">
        <f t="shared" si="1"/>
        <v>30</v>
      </c>
      <c r="I39" s="31"/>
      <c r="J39" s="32"/>
      <c r="K39" s="33"/>
      <c r="L39" s="34"/>
      <c r="M39" s="31"/>
      <c r="N39" s="32"/>
      <c r="O39" s="33"/>
      <c r="P39" s="35"/>
      <c r="Q39" s="31"/>
      <c r="R39" s="32"/>
      <c r="S39" s="33"/>
      <c r="T39" s="34"/>
      <c r="U39" s="31"/>
      <c r="V39" s="32"/>
      <c r="W39" s="33"/>
      <c r="X39" s="33"/>
      <c r="Y39" s="31"/>
      <c r="Z39" s="32"/>
      <c r="AA39" s="33"/>
      <c r="AB39" s="34"/>
      <c r="AC39" s="31"/>
      <c r="AD39" s="32"/>
      <c r="AE39" s="33"/>
      <c r="AF39" s="34"/>
      <c r="AG39" s="31"/>
      <c r="AH39" s="32"/>
      <c r="AI39" s="33"/>
      <c r="AJ39" s="34"/>
      <c r="AK39" s="69">
        <f t="shared" si="2"/>
        <v>0</v>
      </c>
      <c r="AL39" s="70">
        <f t="shared" si="3"/>
        <v>30</v>
      </c>
      <c r="AM39" s="71">
        <f t="shared" si="4"/>
        <v>0</v>
      </c>
      <c r="AN39" s="4"/>
      <c r="AO39" s="4"/>
      <c r="AP39" s="4"/>
    </row>
    <row r="40" spans="1:42">
      <c r="A40" s="65">
        <v>36</v>
      </c>
      <c r="B40" s="16" t="s">
        <v>49</v>
      </c>
      <c r="C40" s="17">
        <v>42070</v>
      </c>
      <c r="D40" s="73">
        <v>360</v>
      </c>
      <c r="E40" s="66">
        <f t="shared" si="0"/>
        <v>42430</v>
      </c>
      <c r="F40" s="67">
        <v>100</v>
      </c>
      <c r="G40" s="30">
        <v>0</v>
      </c>
      <c r="H40" s="68">
        <f t="shared" si="1"/>
        <v>42330</v>
      </c>
      <c r="I40" s="31"/>
      <c r="J40" s="32"/>
      <c r="K40" s="33"/>
      <c r="L40" s="34"/>
      <c r="M40" s="31"/>
      <c r="N40" s="32"/>
      <c r="O40" s="33"/>
      <c r="P40" s="35"/>
      <c r="Q40" s="31"/>
      <c r="R40" s="32"/>
      <c r="S40" s="33"/>
      <c r="T40" s="34"/>
      <c r="U40" s="31"/>
      <c r="V40" s="32"/>
      <c r="W40" s="33"/>
      <c r="X40" s="33"/>
      <c r="Y40" s="31"/>
      <c r="Z40" s="32"/>
      <c r="AA40" s="33"/>
      <c r="AB40" s="34"/>
      <c r="AC40" s="31"/>
      <c r="AD40" s="32"/>
      <c r="AE40" s="33"/>
      <c r="AF40" s="34"/>
      <c r="AG40" s="31"/>
      <c r="AH40" s="32"/>
      <c r="AI40" s="33"/>
      <c r="AJ40" s="34"/>
      <c r="AK40" s="69">
        <f t="shared" si="2"/>
        <v>0</v>
      </c>
      <c r="AL40" s="70">
        <f t="shared" si="3"/>
        <v>42330</v>
      </c>
      <c r="AM40" s="71">
        <f t="shared" si="4"/>
        <v>0</v>
      </c>
      <c r="AN40" s="4"/>
      <c r="AO40" s="4"/>
      <c r="AP40" s="4"/>
    </row>
    <row r="41" spans="1:42">
      <c r="A41" s="65">
        <v>37</v>
      </c>
      <c r="B41" s="16" t="s">
        <v>50</v>
      </c>
      <c r="C41" s="17">
        <v>21180</v>
      </c>
      <c r="D41" s="73">
        <v>52580</v>
      </c>
      <c r="E41" s="66">
        <f t="shared" si="0"/>
        <v>73760</v>
      </c>
      <c r="F41" s="67">
        <v>150</v>
      </c>
      <c r="G41" s="30">
        <v>0</v>
      </c>
      <c r="H41" s="68">
        <f t="shared" si="1"/>
        <v>73610</v>
      </c>
      <c r="I41" s="31"/>
      <c r="J41" s="32">
        <v>12580</v>
      </c>
      <c r="K41" s="33">
        <v>40000</v>
      </c>
      <c r="L41" s="34"/>
      <c r="M41" s="31"/>
      <c r="N41" s="32"/>
      <c r="O41" s="33"/>
      <c r="P41" s="35"/>
      <c r="Q41" s="31"/>
      <c r="R41" s="32"/>
      <c r="S41" s="33"/>
      <c r="T41" s="34"/>
      <c r="U41" s="31"/>
      <c r="V41" s="32"/>
      <c r="W41" s="33"/>
      <c r="X41" s="33"/>
      <c r="Y41" s="31"/>
      <c r="Z41" s="32"/>
      <c r="AA41" s="33"/>
      <c r="AB41" s="34"/>
      <c r="AC41" s="31"/>
      <c r="AD41" s="32"/>
      <c r="AE41" s="33"/>
      <c r="AF41" s="34"/>
      <c r="AG41" s="31"/>
      <c r="AH41" s="32"/>
      <c r="AI41" s="33"/>
      <c r="AJ41" s="34"/>
      <c r="AK41" s="69">
        <f t="shared" si="2"/>
        <v>52580</v>
      </c>
      <c r="AL41" s="70">
        <f t="shared" si="3"/>
        <v>21030</v>
      </c>
      <c r="AM41" s="71">
        <f t="shared" si="4"/>
        <v>0</v>
      </c>
      <c r="AN41" s="4"/>
      <c r="AO41" s="4"/>
      <c r="AP41" s="4"/>
    </row>
    <row r="42" spans="1:42">
      <c r="A42" s="65">
        <v>38</v>
      </c>
      <c r="B42" s="16" t="s">
        <v>51</v>
      </c>
      <c r="C42" s="17">
        <v>41750</v>
      </c>
      <c r="D42" s="73">
        <v>0</v>
      </c>
      <c r="E42" s="66">
        <f t="shared" si="0"/>
        <v>41750</v>
      </c>
      <c r="F42" s="67">
        <v>300</v>
      </c>
      <c r="G42" s="30">
        <v>0</v>
      </c>
      <c r="H42" s="68">
        <f t="shared" si="1"/>
        <v>41450</v>
      </c>
      <c r="I42" s="31"/>
      <c r="J42" s="32"/>
      <c r="K42" s="33"/>
      <c r="L42" s="34"/>
      <c r="M42" s="31"/>
      <c r="N42" s="32"/>
      <c r="O42" s="33"/>
      <c r="P42" s="35"/>
      <c r="Q42" s="31"/>
      <c r="R42" s="32"/>
      <c r="S42" s="33"/>
      <c r="T42" s="34"/>
      <c r="U42" s="31"/>
      <c r="V42" s="32"/>
      <c r="W42" s="33"/>
      <c r="X42" s="33"/>
      <c r="Y42" s="31"/>
      <c r="Z42" s="32"/>
      <c r="AA42" s="33"/>
      <c r="AB42" s="34"/>
      <c r="AC42" s="31"/>
      <c r="AD42" s="32"/>
      <c r="AE42" s="33"/>
      <c r="AF42" s="34"/>
      <c r="AG42" s="31"/>
      <c r="AH42" s="32"/>
      <c r="AI42" s="33"/>
      <c r="AJ42" s="34"/>
      <c r="AK42" s="69">
        <f t="shared" si="2"/>
        <v>0</v>
      </c>
      <c r="AL42" s="70">
        <f t="shared" si="3"/>
        <v>41450</v>
      </c>
      <c r="AM42" s="71">
        <f t="shared" si="4"/>
        <v>0</v>
      </c>
      <c r="AN42" s="4"/>
      <c r="AO42" s="4"/>
      <c r="AP42" s="4"/>
    </row>
    <row r="43" spans="1:42">
      <c r="A43" s="65">
        <v>39</v>
      </c>
      <c r="B43" s="16" t="s">
        <v>52</v>
      </c>
      <c r="C43" s="17">
        <v>93540</v>
      </c>
      <c r="D43" s="73">
        <v>90760</v>
      </c>
      <c r="E43" s="66">
        <f t="shared" si="0"/>
        <v>184300</v>
      </c>
      <c r="F43" s="67">
        <v>1000</v>
      </c>
      <c r="G43" s="30">
        <v>0</v>
      </c>
      <c r="H43" s="68">
        <f t="shared" si="1"/>
        <v>183300</v>
      </c>
      <c r="I43" s="31"/>
      <c r="J43" s="32"/>
      <c r="K43" s="33"/>
      <c r="L43" s="34"/>
      <c r="M43" s="31"/>
      <c r="N43" s="32"/>
      <c r="O43" s="33"/>
      <c r="P43" s="35"/>
      <c r="Q43" s="31"/>
      <c r="R43" s="32"/>
      <c r="S43" s="33"/>
      <c r="T43" s="34"/>
      <c r="U43" s="31">
        <v>40000</v>
      </c>
      <c r="V43" s="32"/>
      <c r="W43" s="33"/>
      <c r="X43" s="33"/>
      <c r="Y43" s="31"/>
      <c r="Z43" s="32"/>
      <c r="AA43" s="33"/>
      <c r="AB43" s="34"/>
      <c r="AC43" s="31"/>
      <c r="AD43" s="32"/>
      <c r="AE43" s="33"/>
      <c r="AF43" s="34"/>
      <c r="AG43" s="31"/>
      <c r="AH43" s="32"/>
      <c r="AI43" s="33">
        <v>50000</v>
      </c>
      <c r="AJ43" s="34"/>
      <c r="AK43" s="69">
        <f t="shared" si="2"/>
        <v>90000</v>
      </c>
      <c r="AL43" s="70">
        <f t="shared" si="3"/>
        <v>93300</v>
      </c>
      <c r="AM43" s="71">
        <f t="shared" si="4"/>
        <v>0</v>
      </c>
      <c r="AN43" s="4"/>
      <c r="AO43" s="4"/>
      <c r="AP43" s="4"/>
    </row>
    <row r="44" spans="1:42">
      <c r="A44" s="65">
        <v>40</v>
      </c>
      <c r="B44" s="16" t="s">
        <v>53</v>
      </c>
      <c r="C44" s="17">
        <v>116880</v>
      </c>
      <c r="D44" s="73">
        <v>100110</v>
      </c>
      <c r="E44" s="66">
        <f t="shared" si="0"/>
        <v>216990</v>
      </c>
      <c r="F44" s="67">
        <f>5160+1060</f>
        <v>6220</v>
      </c>
      <c r="G44" s="30">
        <v>0</v>
      </c>
      <c r="H44" s="68">
        <f t="shared" si="1"/>
        <v>210770</v>
      </c>
      <c r="I44" s="31">
        <v>90000</v>
      </c>
      <c r="J44" s="32">
        <v>3860</v>
      </c>
      <c r="K44" s="33"/>
      <c r="L44" s="34"/>
      <c r="M44" s="31">
        <v>6250</v>
      </c>
      <c r="N44" s="32"/>
      <c r="O44" s="33"/>
      <c r="P44" s="35"/>
      <c r="Q44" s="31"/>
      <c r="R44" s="32"/>
      <c r="S44" s="33"/>
      <c r="T44" s="34"/>
      <c r="U44" s="31"/>
      <c r="V44" s="32"/>
      <c r="W44" s="33"/>
      <c r="X44" s="33"/>
      <c r="Y44" s="31"/>
      <c r="Z44" s="32"/>
      <c r="AA44" s="33"/>
      <c r="AB44" s="34"/>
      <c r="AC44" s="31"/>
      <c r="AD44" s="32"/>
      <c r="AE44" s="33"/>
      <c r="AF44" s="34"/>
      <c r="AG44" s="31">
        <v>17500</v>
      </c>
      <c r="AH44" s="32"/>
      <c r="AI44" s="33"/>
      <c r="AJ44" s="34"/>
      <c r="AK44" s="69">
        <f t="shared" si="2"/>
        <v>117610</v>
      </c>
      <c r="AL44" s="70">
        <f t="shared" si="3"/>
        <v>93160</v>
      </c>
      <c r="AM44" s="71">
        <f t="shared" si="4"/>
        <v>0</v>
      </c>
      <c r="AN44" s="4"/>
      <c r="AO44" s="4"/>
      <c r="AP44" s="4"/>
    </row>
    <row r="45" spans="1:42">
      <c r="A45" s="65">
        <v>41</v>
      </c>
      <c r="B45" s="16" t="s">
        <v>54</v>
      </c>
      <c r="C45" s="17">
        <v>158620</v>
      </c>
      <c r="D45" s="73">
        <v>120</v>
      </c>
      <c r="E45" s="66">
        <f t="shared" si="0"/>
        <v>158740</v>
      </c>
      <c r="F45" s="67">
        <f>1250+6640</f>
        <v>7890</v>
      </c>
      <c r="G45" s="30">
        <v>0</v>
      </c>
      <c r="H45" s="68">
        <f t="shared" si="1"/>
        <v>150850</v>
      </c>
      <c r="I45" s="31"/>
      <c r="J45" s="32"/>
      <c r="K45" s="33"/>
      <c r="L45" s="34"/>
      <c r="M45" s="31"/>
      <c r="N45" s="32"/>
      <c r="O45" s="33"/>
      <c r="P45" s="35"/>
      <c r="Q45" s="31"/>
      <c r="R45" s="32"/>
      <c r="S45" s="33"/>
      <c r="T45" s="34"/>
      <c r="U45" s="31"/>
      <c r="V45" s="32"/>
      <c r="W45" s="33"/>
      <c r="X45" s="33"/>
      <c r="Y45" s="31"/>
      <c r="Z45" s="32"/>
      <c r="AA45" s="33"/>
      <c r="AB45" s="34"/>
      <c r="AC45" s="31"/>
      <c r="AD45" s="32"/>
      <c r="AE45" s="33"/>
      <c r="AF45" s="34"/>
      <c r="AG45" s="31">
        <v>100000</v>
      </c>
      <c r="AH45" s="32">
        <v>40000</v>
      </c>
      <c r="AI45" s="33"/>
      <c r="AJ45" s="34"/>
      <c r="AK45" s="69">
        <f t="shared" si="2"/>
        <v>140000</v>
      </c>
      <c r="AL45" s="70">
        <f t="shared" si="3"/>
        <v>10850</v>
      </c>
      <c r="AM45" s="71">
        <f t="shared" si="4"/>
        <v>0</v>
      </c>
      <c r="AN45" s="4"/>
      <c r="AO45" s="4"/>
      <c r="AP45" s="4"/>
    </row>
    <row r="46" spans="1:42">
      <c r="A46" s="65">
        <v>42</v>
      </c>
      <c r="B46" s="16" t="s">
        <v>55</v>
      </c>
      <c r="C46" s="17">
        <v>24050</v>
      </c>
      <c r="D46" s="73">
        <v>153700</v>
      </c>
      <c r="E46" s="66">
        <f t="shared" si="0"/>
        <v>177750</v>
      </c>
      <c r="F46" s="67">
        <v>4970</v>
      </c>
      <c r="G46" s="30">
        <v>0</v>
      </c>
      <c r="H46" s="68">
        <f t="shared" si="1"/>
        <v>172780</v>
      </c>
      <c r="I46" s="31"/>
      <c r="J46" s="32"/>
      <c r="K46" s="33"/>
      <c r="L46" s="34"/>
      <c r="M46" s="31"/>
      <c r="N46" s="32"/>
      <c r="O46" s="33"/>
      <c r="P46" s="35"/>
      <c r="Q46" s="31"/>
      <c r="R46" s="32"/>
      <c r="S46" s="33"/>
      <c r="T46" s="34"/>
      <c r="U46" s="31"/>
      <c r="V46" s="32"/>
      <c r="W46" s="33"/>
      <c r="X46" s="33"/>
      <c r="Y46" s="31"/>
      <c r="Z46" s="32"/>
      <c r="AA46" s="33"/>
      <c r="AB46" s="34"/>
      <c r="AC46" s="31"/>
      <c r="AD46" s="32"/>
      <c r="AE46" s="33"/>
      <c r="AF46" s="34"/>
      <c r="AG46" s="31"/>
      <c r="AH46" s="32"/>
      <c r="AI46" s="33"/>
      <c r="AJ46" s="34"/>
      <c r="AK46" s="69">
        <f t="shared" si="2"/>
        <v>0</v>
      </c>
      <c r="AL46" s="70">
        <f t="shared" si="3"/>
        <v>172780</v>
      </c>
      <c r="AM46" s="71">
        <f t="shared" si="4"/>
        <v>0</v>
      </c>
      <c r="AN46" s="4"/>
      <c r="AO46" s="4"/>
      <c r="AP46" s="4"/>
    </row>
    <row r="47" spans="1:42">
      <c r="A47" s="65">
        <v>43</v>
      </c>
      <c r="B47" s="36" t="s">
        <v>56</v>
      </c>
      <c r="C47" s="17">
        <v>72870</v>
      </c>
      <c r="D47" s="73">
        <v>44600</v>
      </c>
      <c r="E47" s="66">
        <f t="shared" si="0"/>
        <v>117470</v>
      </c>
      <c r="F47" s="67">
        <v>0</v>
      </c>
      <c r="G47" s="30">
        <v>0</v>
      </c>
      <c r="H47" s="68">
        <f t="shared" si="1"/>
        <v>117470</v>
      </c>
      <c r="I47" s="31"/>
      <c r="J47" s="32"/>
      <c r="K47" s="33"/>
      <c r="L47" s="34"/>
      <c r="M47" s="31"/>
      <c r="N47" s="32"/>
      <c r="O47" s="33"/>
      <c r="P47" s="35"/>
      <c r="Q47" s="31"/>
      <c r="R47" s="32"/>
      <c r="S47" s="33"/>
      <c r="T47" s="34"/>
      <c r="U47" s="31"/>
      <c r="V47" s="32"/>
      <c r="W47" s="33"/>
      <c r="X47" s="33"/>
      <c r="Y47" s="31"/>
      <c r="Z47" s="32"/>
      <c r="AA47" s="33"/>
      <c r="AB47" s="34"/>
      <c r="AC47" s="31"/>
      <c r="AD47" s="32"/>
      <c r="AE47" s="33"/>
      <c r="AF47" s="34"/>
      <c r="AG47" s="31"/>
      <c r="AH47" s="32"/>
      <c r="AI47" s="33"/>
      <c r="AJ47" s="34"/>
      <c r="AK47" s="69">
        <f t="shared" si="2"/>
        <v>0</v>
      </c>
      <c r="AL47" s="70">
        <f t="shared" si="3"/>
        <v>117470</v>
      </c>
      <c r="AM47" s="71">
        <f t="shared" si="4"/>
        <v>0</v>
      </c>
      <c r="AN47" s="4"/>
      <c r="AO47" s="4"/>
      <c r="AP47" s="4"/>
    </row>
    <row r="48" spans="1:42">
      <c r="A48" s="65">
        <v>44</v>
      </c>
      <c r="B48" s="36" t="s">
        <v>57</v>
      </c>
      <c r="C48" s="17">
        <v>0</v>
      </c>
      <c r="D48" s="73">
        <v>18730</v>
      </c>
      <c r="E48" s="66">
        <f t="shared" si="0"/>
        <v>18730</v>
      </c>
      <c r="F48" s="67">
        <v>0</v>
      </c>
      <c r="G48" s="30">
        <v>0</v>
      </c>
      <c r="H48" s="68">
        <f t="shared" si="1"/>
        <v>18730</v>
      </c>
      <c r="I48" s="31"/>
      <c r="J48" s="32"/>
      <c r="K48" s="33"/>
      <c r="L48" s="34"/>
      <c r="M48" s="31"/>
      <c r="N48" s="32"/>
      <c r="O48" s="33"/>
      <c r="P48" s="35"/>
      <c r="Q48" s="31"/>
      <c r="R48" s="32"/>
      <c r="S48" s="33"/>
      <c r="T48" s="34"/>
      <c r="U48" s="31"/>
      <c r="V48" s="32"/>
      <c r="W48" s="33"/>
      <c r="X48" s="33"/>
      <c r="Y48" s="31"/>
      <c r="Z48" s="32"/>
      <c r="AA48" s="33"/>
      <c r="AB48" s="34"/>
      <c r="AC48" s="31"/>
      <c r="AD48" s="32"/>
      <c r="AE48" s="33"/>
      <c r="AF48" s="34"/>
      <c r="AG48" s="31"/>
      <c r="AH48" s="32"/>
      <c r="AI48" s="33"/>
      <c r="AJ48" s="34"/>
      <c r="AK48" s="69">
        <f t="shared" si="2"/>
        <v>0</v>
      </c>
      <c r="AL48" s="70">
        <f t="shared" si="3"/>
        <v>18730</v>
      </c>
      <c r="AM48" s="71">
        <f t="shared" si="4"/>
        <v>0</v>
      </c>
      <c r="AN48" s="4"/>
      <c r="AO48" s="4"/>
      <c r="AP48" s="4"/>
    </row>
    <row r="49" spans="1:42">
      <c r="A49" s="65">
        <v>45</v>
      </c>
      <c r="B49" s="38" t="s">
        <v>58</v>
      </c>
      <c r="C49" s="17">
        <v>0</v>
      </c>
      <c r="D49" s="73">
        <v>23830</v>
      </c>
      <c r="E49" s="66">
        <f t="shared" si="0"/>
        <v>23830</v>
      </c>
      <c r="F49" s="67">
        <v>0</v>
      </c>
      <c r="G49" s="30">
        <v>0</v>
      </c>
      <c r="H49" s="68">
        <f t="shared" si="1"/>
        <v>23830</v>
      </c>
      <c r="I49" s="31"/>
      <c r="J49" s="32"/>
      <c r="K49" s="33"/>
      <c r="L49" s="34"/>
      <c r="M49" s="31"/>
      <c r="N49" s="32"/>
      <c r="O49" s="33"/>
      <c r="P49" s="35"/>
      <c r="Q49" s="31"/>
      <c r="R49" s="32"/>
      <c r="S49" s="33"/>
      <c r="T49" s="34"/>
      <c r="U49" s="31"/>
      <c r="V49" s="32"/>
      <c r="W49" s="33"/>
      <c r="X49" s="33"/>
      <c r="Y49" s="31"/>
      <c r="Z49" s="32"/>
      <c r="AA49" s="33"/>
      <c r="AB49" s="34"/>
      <c r="AC49" s="31"/>
      <c r="AD49" s="32"/>
      <c r="AE49" s="33"/>
      <c r="AF49" s="34"/>
      <c r="AG49" s="31"/>
      <c r="AH49" s="32"/>
      <c r="AI49" s="33"/>
      <c r="AJ49" s="34"/>
      <c r="AK49" s="69">
        <f t="shared" si="2"/>
        <v>0</v>
      </c>
      <c r="AL49" s="70">
        <f t="shared" si="3"/>
        <v>23830</v>
      </c>
      <c r="AM49" s="71">
        <f t="shared" si="4"/>
        <v>0</v>
      </c>
      <c r="AN49" s="4"/>
      <c r="AO49" s="4"/>
      <c r="AP49" s="4"/>
    </row>
    <row r="50" spans="1:42">
      <c r="A50" s="65">
        <v>46</v>
      </c>
      <c r="B50" s="16" t="s">
        <v>59</v>
      </c>
      <c r="C50" s="17">
        <v>99050</v>
      </c>
      <c r="D50" s="73">
        <v>5520</v>
      </c>
      <c r="E50" s="66">
        <f t="shared" si="0"/>
        <v>104570</v>
      </c>
      <c r="F50" s="67">
        <v>2150</v>
      </c>
      <c r="G50" s="30">
        <v>0</v>
      </c>
      <c r="H50" s="68">
        <f t="shared" si="1"/>
        <v>102420</v>
      </c>
      <c r="I50" s="31"/>
      <c r="J50" s="32"/>
      <c r="K50" s="33"/>
      <c r="L50" s="34"/>
      <c r="M50" s="31">
        <v>0</v>
      </c>
      <c r="N50" s="32">
        <v>0</v>
      </c>
      <c r="O50" s="33"/>
      <c r="P50" s="35"/>
      <c r="Q50" s="31"/>
      <c r="R50" s="32"/>
      <c r="S50" s="33"/>
      <c r="T50" s="34"/>
      <c r="U50" s="31"/>
      <c r="V50" s="32"/>
      <c r="W50" s="33"/>
      <c r="X50" s="33"/>
      <c r="Y50" s="31"/>
      <c r="Z50" s="32"/>
      <c r="AA50" s="33"/>
      <c r="AB50" s="34"/>
      <c r="AC50" s="31"/>
      <c r="AD50" s="32"/>
      <c r="AE50" s="33"/>
      <c r="AF50" s="34"/>
      <c r="AG50" s="31">
        <v>73000</v>
      </c>
      <c r="AH50" s="32"/>
      <c r="AI50" s="33">
        <v>27000</v>
      </c>
      <c r="AJ50" s="34"/>
      <c r="AK50" s="69">
        <f t="shared" si="2"/>
        <v>100000</v>
      </c>
      <c r="AL50" s="70">
        <f t="shared" si="3"/>
        <v>2420</v>
      </c>
      <c r="AM50" s="71">
        <f t="shared" si="4"/>
        <v>0</v>
      </c>
      <c r="AN50" s="4"/>
      <c r="AO50" s="4"/>
      <c r="AP50" s="4"/>
    </row>
    <row r="51" spans="1:42">
      <c r="A51" s="65">
        <v>47</v>
      </c>
      <c r="B51" s="16" t="s">
        <v>60</v>
      </c>
      <c r="C51" s="17">
        <v>0</v>
      </c>
      <c r="D51" s="73">
        <v>6490</v>
      </c>
      <c r="E51" s="66">
        <f t="shared" si="0"/>
        <v>6490</v>
      </c>
      <c r="F51" s="67">
        <v>0</v>
      </c>
      <c r="G51" s="30">
        <v>0</v>
      </c>
      <c r="H51" s="68">
        <f t="shared" si="1"/>
        <v>6490</v>
      </c>
      <c r="I51" s="31"/>
      <c r="J51" s="32"/>
      <c r="K51" s="33"/>
      <c r="L51" s="34"/>
      <c r="M51" s="31"/>
      <c r="N51" s="32"/>
      <c r="O51" s="33"/>
      <c r="P51" s="35"/>
      <c r="Q51" s="31"/>
      <c r="R51" s="32"/>
      <c r="S51" s="33"/>
      <c r="T51" s="34"/>
      <c r="U51" s="31"/>
      <c r="V51" s="32"/>
      <c r="W51" s="33"/>
      <c r="X51" s="33"/>
      <c r="Y51" s="31"/>
      <c r="Z51" s="32"/>
      <c r="AA51" s="33"/>
      <c r="AB51" s="34"/>
      <c r="AC51" s="31"/>
      <c r="AD51" s="32"/>
      <c r="AE51" s="33"/>
      <c r="AF51" s="34"/>
      <c r="AG51" s="31"/>
      <c r="AH51" s="32"/>
      <c r="AI51" s="33"/>
      <c r="AJ51" s="34"/>
      <c r="AK51" s="69">
        <f t="shared" si="2"/>
        <v>0</v>
      </c>
      <c r="AL51" s="70">
        <f t="shared" si="3"/>
        <v>6490</v>
      </c>
      <c r="AM51" s="71">
        <f t="shared" si="4"/>
        <v>0</v>
      </c>
      <c r="AN51" s="4"/>
      <c r="AO51" s="4"/>
      <c r="AP51" s="4"/>
    </row>
    <row r="52" spans="1:42">
      <c r="A52" s="65">
        <v>48</v>
      </c>
      <c r="B52" s="16" t="s">
        <v>61</v>
      </c>
      <c r="C52" s="17">
        <v>38900</v>
      </c>
      <c r="D52" s="73">
        <v>26150</v>
      </c>
      <c r="E52" s="66">
        <f t="shared" si="0"/>
        <v>65050</v>
      </c>
      <c r="F52" s="67">
        <v>350</v>
      </c>
      <c r="G52" s="30">
        <v>0</v>
      </c>
      <c r="H52" s="68">
        <f t="shared" si="1"/>
        <v>64700</v>
      </c>
      <c r="I52" s="31"/>
      <c r="J52" s="32"/>
      <c r="K52" s="33"/>
      <c r="L52" s="34"/>
      <c r="M52" s="31">
        <v>15000</v>
      </c>
      <c r="N52" s="32">
        <v>5000</v>
      </c>
      <c r="O52" s="33"/>
      <c r="P52" s="35"/>
      <c r="Q52" s="31"/>
      <c r="R52" s="32"/>
      <c r="S52" s="33"/>
      <c r="T52" s="34"/>
      <c r="U52" s="31"/>
      <c r="V52" s="32"/>
      <c r="W52" s="33"/>
      <c r="X52" s="33"/>
      <c r="Y52" s="31"/>
      <c r="Z52" s="32"/>
      <c r="AA52" s="33"/>
      <c r="AB52" s="34"/>
      <c r="AC52" s="31"/>
      <c r="AD52" s="32"/>
      <c r="AE52" s="33"/>
      <c r="AF52" s="34"/>
      <c r="AG52" s="31"/>
      <c r="AH52" s="32"/>
      <c r="AI52" s="33"/>
      <c r="AJ52" s="34"/>
      <c r="AK52" s="69">
        <f t="shared" si="2"/>
        <v>20000</v>
      </c>
      <c r="AL52" s="70">
        <f t="shared" si="3"/>
        <v>44700</v>
      </c>
      <c r="AM52" s="71">
        <f t="shared" si="4"/>
        <v>0</v>
      </c>
      <c r="AN52" s="4"/>
      <c r="AO52" s="4"/>
      <c r="AP52" s="4"/>
    </row>
    <row r="53" spans="1:42">
      <c r="A53" s="65">
        <v>49</v>
      </c>
      <c r="B53" s="36" t="s">
        <v>62</v>
      </c>
      <c r="C53" s="17">
        <v>2450</v>
      </c>
      <c r="D53" s="73">
        <v>14240</v>
      </c>
      <c r="E53" s="66">
        <f t="shared" si="0"/>
        <v>16690</v>
      </c>
      <c r="F53" s="67">
        <v>50</v>
      </c>
      <c r="G53" s="30">
        <v>0</v>
      </c>
      <c r="H53" s="68">
        <f t="shared" si="1"/>
        <v>16640</v>
      </c>
      <c r="I53" s="31"/>
      <c r="J53" s="32"/>
      <c r="K53" s="33"/>
      <c r="L53" s="34"/>
      <c r="M53" s="31">
        <v>14240</v>
      </c>
      <c r="N53" s="32"/>
      <c r="O53" s="33"/>
      <c r="P53" s="35"/>
      <c r="Q53" s="31"/>
      <c r="R53" s="32"/>
      <c r="S53" s="33"/>
      <c r="T53" s="34"/>
      <c r="U53" s="31"/>
      <c r="V53" s="32"/>
      <c r="W53" s="33"/>
      <c r="X53" s="33"/>
      <c r="Y53" s="31"/>
      <c r="Z53" s="32"/>
      <c r="AA53" s="33"/>
      <c r="AB53" s="34"/>
      <c r="AC53" s="31"/>
      <c r="AD53" s="32"/>
      <c r="AE53" s="33"/>
      <c r="AF53" s="34"/>
      <c r="AG53" s="31"/>
      <c r="AH53" s="32"/>
      <c r="AI53" s="33"/>
      <c r="AJ53" s="34"/>
      <c r="AK53" s="69">
        <f t="shared" si="2"/>
        <v>14240</v>
      </c>
      <c r="AL53" s="70">
        <f t="shared" si="3"/>
        <v>2400</v>
      </c>
      <c r="AM53" s="71">
        <f t="shared" si="4"/>
        <v>0</v>
      </c>
      <c r="AN53" s="4"/>
      <c r="AO53" s="4"/>
      <c r="AP53" s="4"/>
    </row>
    <row r="54" spans="1:42">
      <c r="A54" s="65">
        <v>50</v>
      </c>
      <c r="B54" s="16" t="s">
        <v>63</v>
      </c>
      <c r="C54" s="17">
        <v>0</v>
      </c>
      <c r="D54" s="73">
        <v>0</v>
      </c>
      <c r="E54" s="66">
        <f t="shared" si="0"/>
        <v>0</v>
      </c>
      <c r="F54" s="67">
        <v>0</v>
      </c>
      <c r="G54" s="30">
        <v>0</v>
      </c>
      <c r="H54" s="68">
        <f t="shared" si="1"/>
        <v>0</v>
      </c>
      <c r="I54" s="31"/>
      <c r="J54" s="32"/>
      <c r="K54" s="33"/>
      <c r="L54" s="34"/>
      <c r="M54" s="31"/>
      <c r="N54" s="32"/>
      <c r="O54" s="33"/>
      <c r="P54" s="35"/>
      <c r="Q54" s="31"/>
      <c r="R54" s="32"/>
      <c r="S54" s="33"/>
      <c r="T54" s="34"/>
      <c r="U54" s="31"/>
      <c r="V54" s="32"/>
      <c r="W54" s="33"/>
      <c r="X54" s="33"/>
      <c r="Y54" s="31"/>
      <c r="Z54" s="32"/>
      <c r="AA54" s="33"/>
      <c r="AB54" s="34"/>
      <c r="AC54" s="31"/>
      <c r="AD54" s="32"/>
      <c r="AE54" s="33"/>
      <c r="AF54" s="34"/>
      <c r="AG54" s="31"/>
      <c r="AH54" s="32"/>
      <c r="AI54" s="33"/>
      <c r="AJ54" s="34"/>
      <c r="AK54" s="69">
        <f t="shared" si="2"/>
        <v>0</v>
      </c>
      <c r="AL54" s="70">
        <f t="shared" si="3"/>
        <v>0</v>
      </c>
      <c r="AM54" s="71">
        <f t="shared" si="4"/>
        <v>0</v>
      </c>
      <c r="AN54" s="4"/>
      <c r="AO54" s="4"/>
      <c r="AP54" s="4"/>
    </row>
    <row r="55" spans="1:42">
      <c r="A55" s="65">
        <v>51</v>
      </c>
      <c r="B55" s="16" t="s">
        <v>64</v>
      </c>
      <c r="C55" s="17">
        <v>0</v>
      </c>
      <c r="D55" s="73">
        <v>0</v>
      </c>
      <c r="E55" s="66">
        <f t="shared" si="0"/>
        <v>0</v>
      </c>
      <c r="F55" s="67">
        <v>0</v>
      </c>
      <c r="G55" s="30">
        <v>50</v>
      </c>
      <c r="H55" s="68">
        <f t="shared" si="1"/>
        <v>-50</v>
      </c>
      <c r="I55" s="31"/>
      <c r="J55" s="32"/>
      <c r="K55" s="33"/>
      <c r="L55" s="34"/>
      <c r="M55" s="31"/>
      <c r="N55" s="32"/>
      <c r="O55" s="33"/>
      <c r="P55" s="35"/>
      <c r="Q55" s="31"/>
      <c r="R55" s="32"/>
      <c r="S55" s="33"/>
      <c r="T55" s="34"/>
      <c r="U55" s="31"/>
      <c r="V55" s="32"/>
      <c r="W55" s="33"/>
      <c r="X55" s="33"/>
      <c r="Y55" s="31"/>
      <c r="Z55" s="32"/>
      <c r="AA55" s="33"/>
      <c r="AB55" s="34"/>
      <c r="AC55" s="31"/>
      <c r="AD55" s="32"/>
      <c r="AE55" s="33"/>
      <c r="AF55" s="34"/>
      <c r="AG55" s="31"/>
      <c r="AH55" s="32"/>
      <c r="AI55" s="33"/>
      <c r="AJ55" s="34"/>
      <c r="AK55" s="69">
        <f t="shared" si="2"/>
        <v>0</v>
      </c>
      <c r="AL55" s="70">
        <f t="shared" si="3"/>
        <v>0</v>
      </c>
      <c r="AM55" s="71">
        <f t="shared" si="4"/>
        <v>-50</v>
      </c>
      <c r="AN55" s="4"/>
      <c r="AO55" s="4"/>
      <c r="AP55" s="4"/>
    </row>
    <row r="56" spans="1:42" s="1" customFormat="1">
      <c r="A56" s="65"/>
      <c r="B56" s="16" t="s">
        <v>78</v>
      </c>
      <c r="C56" s="17">
        <v>34270</v>
      </c>
      <c r="D56" s="73">
        <v>0</v>
      </c>
      <c r="E56" s="66">
        <f t="shared" si="0"/>
        <v>34270</v>
      </c>
      <c r="F56" s="67">
        <v>350</v>
      </c>
      <c r="G56" s="30">
        <v>0</v>
      </c>
      <c r="H56" s="68">
        <f t="shared" si="1"/>
        <v>33920</v>
      </c>
      <c r="I56" s="31"/>
      <c r="J56" s="32"/>
      <c r="K56" s="33"/>
      <c r="L56" s="34"/>
      <c r="M56" s="31"/>
      <c r="N56" s="32"/>
      <c r="O56" s="33"/>
      <c r="P56" s="35"/>
      <c r="Q56" s="31"/>
      <c r="R56" s="32"/>
      <c r="S56" s="33"/>
      <c r="T56" s="34"/>
      <c r="U56" s="31"/>
      <c r="V56" s="32"/>
      <c r="W56" s="33"/>
      <c r="X56" s="33"/>
      <c r="Y56" s="31"/>
      <c r="Z56" s="32"/>
      <c r="AA56" s="33"/>
      <c r="AB56" s="34"/>
      <c r="AC56" s="31"/>
      <c r="AD56" s="32"/>
      <c r="AE56" s="33"/>
      <c r="AF56" s="34"/>
      <c r="AG56" s="31">
        <v>31500</v>
      </c>
      <c r="AH56" s="32"/>
      <c r="AI56" s="33"/>
      <c r="AJ56" s="34"/>
      <c r="AK56" s="69">
        <f t="shared" si="2"/>
        <v>31500</v>
      </c>
      <c r="AL56" s="70">
        <f t="shared" si="3"/>
        <v>2420</v>
      </c>
      <c r="AM56" s="71">
        <f t="shared" si="4"/>
        <v>0</v>
      </c>
      <c r="AN56" s="4"/>
      <c r="AO56" s="4"/>
      <c r="AP56" s="4"/>
    </row>
    <row r="57" spans="1:42">
      <c r="A57" s="65">
        <v>52</v>
      </c>
      <c r="B57" s="16" t="s">
        <v>65</v>
      </c>
      <c r="C57" s="17">
        <v>0</v>
      </c>
      <c r="D57" s="73">
        <v>376230</v>
      </c>
      <c r="E57" s="66">
        <f t="shared" si="0"/>
        <v>376230</v>
      </c>
      <c r="F57" s="67">
        <v>0</v>
      </c>
      <c r="G57" s="30">
        <v>0</v>
      </c>
      <c r="H57" s="68">
        <f t="shared" si="1"/>
        <v>376230</v>
      </c>
      <c r="I57" s="31"/>
      <c r="J57" s="32"/>
      <c r="K57" s="33"/>
      <c r="L57" s="34"/>
      <c r="M57" s="31"/>
      <c r="N57" s="32"/>
      <c r="O57" s="33"/>
      <c r="P57" s="35"/>
      <c r="Q57" s="31"/>
      <c r="R57" s="32"/>
      <c r="S57" s="33"/>
      <c r="T57" s="34"/>
      <c r="U57" s="31"/>
      <c r="V57" s="32"/>
      <c r="W57" s="33"/>
      <c r="X57" s="33"/>
      <c r="Y57" s="31"/>
      <c r="Z57" s="32"/>
      <c r="AA57" s="33"/>
      <c r="AB57" s="34"/>
      <c r="AC57" s="31"/>
      <c r="AD57" s="32"/>
      <c r="AE57" s="33"/>
      <c r="AF57" s="34"/>
      <c r="AG57" s="31"/>
      <c r="AH57" s="32"/>
      <c r="AI57" s="33"/>
      <c r="AJ57" s="34"/>
      <c r="AK57" s="69">
        <f t="shared" si="2"/>
        <v>0</v>
      </c>
      <c r="AL57" s="70">
        <f t="shared" si="3"/>
        <v>376230</v>
      </c>
      <c r="AM57" s="71">
        <f t="shared" si="4"/>
        <v>0</v>
      </c>
      <c r="AN57" s="4"/>
      <c r="AO57" s="4"/>
      <c r="AP57" s="4"/>
    </row>
    <row r="58" spans="1:42">
      <c r="A58" s="65">
        <v>53</v>
      </c>
      <c r="B58" s="16" t="s">
        <v>66</v>
      </c>
      <c r="C58" s="17">
        <v>5850</v>
      </c>
      <c r="D58" s="73">
        <v>4810</v>
      </c>
      <c r="E58" s="66">
        <f t="shared" si="0"/>
        <v>10660</v>
      </c>
      <c r="F58" s="67">
        <v>60</v>
      </c>
      <c r="G58" s="30">
        <v>0</v>
      </c>
      <c r="H58" s="68">
        <f t="shared" si="1"/>
        <v>10600</v>
      </c>
      <c r="I58" s="31"/>
      <c r="J58" s="32"/>
      <c r="K58" s="33"/>
      <c r="L58" s="34"/>
      <c r="M58" s="31"/>
      <c r="N58" s="32"/>
      <c r="O58" s="33"/>
      <c r="P58" s="35"/>
      <c r="Q58" s="31">
        <v>4770</v>
      </c>
      <c r="R58" s="32"/>
      <c r="S58" s="33"/>
      <c r="T58" s="34"/>
      <c r="U58" s="31"/>
      <c r="V58" s="32"/>
      <c r="W58" s="33"/>
      <c r="X58" s="33"/>
      <c r="Y58" s="31"/>
      <c r="Z58" s="32"/>
      <c r="AA58" s="33"/>
      <c r="AB58" s="34"/>
      <c r="AC58" s="31"/>
      <c r="AD58" s="32"/>
      <c r="AE58" s="33"/>
      <c r="AF58" s="34"/>
      <c r="AG58" s="31"/>
      <c r="AH58" s="32"/>
      <c r="AI58" s="33"/>
      <c r="AJ58" s="34"/>
      <c r="AK58" s="69">
        <f t="shared" si="2"/>
        <v>4770</v>
      </c>
      <c r="AL58" s="70">
        <f t="shared" si="3"/>
        <v>5830</v>
      </c>
      <c r="AM58" s="71">
        <f t="shared" si="4"/>
        <v>0</v>
      </c>
      <c r="AN58" s="4"/>
      <c r="AO58" s="4"/>
      <c r="AP58" s="4"/>
    </row>
    <row r="59" spans="1:42">
      <c r="A59" s="65">
        <v>54</v>
      </c>
      <c r="B59" s="16" t="s">
        <v>67</v>
      </c>
      <c r="C59" s="17">
        <v>29440</v>
      </c>
      <c r="D59" s="73">
        <v>79240</v>
      </c>
      <c r="E59" s="66">
        <f t="shared" si="0"/>
        <v>108680</v>
      </c>
      <c r="F59" s="67">
        <v>200</v>
      </c>
      <c r="G59" s="30">
        <v>0</v>
      </c>
      <c r="H59" s="68">
        <f t="shared" si="1"/>
        <v>108480</v>
      </c>
      <c r="I59" s="31">
        <v>40250</v>
      </c>
      <c r="J59" s="32">
        <v>39000</v>
      </c>
      <c r="K59" s="33"/>
      <c r="L59" s="34"/>
      <c r="M59" s="31"/>
      <c r="N59" s="32"/>
      <c r="O59" s="33"/>
      <c r="P59" s="35"/>
      <c r="Q59" s="31"/>
      <c r="R59" s="32"/>
      <c r="S59" s="33"/>
      <c r="T59" s="34"/>
      <c r="U59" s="31"/>
      <c r="V59" s="32"/>
      <c r="W59" s="33"/>
      <c r="X59" s="33"/>
      <c r="Y59" s="31"/>
      <c r="Z59" s="32"/>
      <c r="AA59" s="33"/>
      <c r="AB59" s="34"/>
      <c r="AC59" s="31"/>
      <c r="AD59" s="32"/>
      <c r="AE59" s="33"/>
      <c r="AF59" s="34"/>
      <c r="AG59" s="31"/>
      <c r="AH59" s="32"/>
      <c r="AI59" s="33"/>
      <c r="AJ59" s="34"/>
      <c r="AK59" s="69">
        <f t="shared" si="2"/>
        <v>79250</v>
      </c>
      <c r="AL59" s="70">
        <f t="shared" si="3"/>
        <v>29230</v>
      </c>
      <c r="AM59" s="71">
        <f t="shared" si="4"/>
        <v>0</v>
      </c>
      <c r="AN59" s="4"/>
      <c r="AO59" s="4"/>
      <c r="AP59" s="4"/>
    </row>
    <row r="60" spans="1:42">
      <c r="A60" s="65">
        <v>55</v>
      </c>
      <c r="B60" s="16" t="s">
        <v>68</v>
      </c>
      <c r="C60" s="17">
        <v>51270</v>
      </c>
      <c r="D60" s="73">
        <v>980</v>
      </c>
      <c r="E60" s="66">
        <f t="shared" si="0"/>
        <v>52250</v>
      </c>
      <c r="F60" s="67">
        <v>450</v>
      </c>
      <c r="G60" s="30">
        <v>0</v>
      </c>
      <c r="H60" s="68">
        <f t="shared" si="1"/>
        <v>51800</v>
      </c>
      <c r="I60" s="31"/>
      <c r="J60" s="32"/>
      <c r="K60" s="33"/>
      <c r="L60" s="34"/>
      <c r="M60" s="31"/>
      <c r="N60" s="32"/>
      <c r="O60" s="33"/>
      <c r="P60" s="35"/>
      <c r="Q60" s="31"/>
      <c r="R60" s="32"/>
      <c r="S60" s="33"/>
      <c r="T60" s="34"/>
      <c r="U60" s="31"/>
      <c r="V60" s="32"/>
      <c r="W60" s="33"/>
      <c r="X60" s="33"/>
      <c r="Y60" s="31"/>
      <c r="Z60" s="32"/>
      <c r="AA60" s="33"/>
      <c r="AB60" s="34"/>
      <c r="AC60" s="31"/>
      <c r="AD60" s="32"/>
      <c r="AE60" s="33"/>
      <c r="AF60" s="34"/>
      <c r="AG60" s="31">
        <v>41800</v>
      </c>
      <c r="AH60" s="32">
        <v>10000</v>
      </c>
      <c r="AI60" s="33"/>
      <c r="AJ60" s="34"/>
      <c r="AK60" s="69">
        <f t="shared" si="2"/>
        <v>51800</v>
      </c>
      <c r="AL60" s="70">
        <f t="shared" si="3"/>
        <v>0</v>
      </c>
      <c r="AM60" s="71">
        <f t="shared" si="4"/>
        <v>0</v>
      </c>
      <c r="AN60" s="4"/>
      <c r="AO60" s="4"/>
      <c r="AP60" s="4"/>
    </row>
    <row r="61" spans="1:42">
      <c r="A61" s="65">
        <v>56</v>
      </c>
      <c r="B61" s="16" t="s">
        <v>69</v>
      </c>
      <c r="C61" s="17">
        <v>2760</v>
      </c>
      <c r="D61" s="73">
        <v>160520</v>
      </c>
      <c r="E61" s="66">
        <f t="shared" si="0"/>
        <v>163280</v>
      </c>
      <c r="F61" s="67">
        <v>0</v>
      </c>
      <c r="G61" s="30">
        <v>0</v>
      </c>
      <c r="H61" s="68">
        <f t="shared" si="1"/>
        <v>163280</v>
      </c>
      <c r="I61" s="31"/>
      <c r="J61" s="32"/>
      <c r="K61" s="33"/>
      <c r="L61" s="34"/>
      <c r="M61" s="31"/>
      <c r="N61" s="32"/>
      <c r="O61" s="33"/>
      <c r="P61" s="35"/>
      <c r="Q61" s="31"/>
      <c r="R61" s="32"/>
      <c r="S61" s="33"/>
      <c r="T61" s="34"/>
      <c r="U61" s="31"/>
      <c r="V61" s="32"/>
      <c r="W61" s="33"/>
      <c r="X61" s="33"/>
      <c r="Y61" s="31"/>
      <c r="Z61" s="32"/>
      <c r="AA61" s="33"/>
      <c r="AB61" s="34"/>
      <c r="AC61" s="31"/>
      <c r="AD61" s="32"/>
      <c r="AE61" s="33"/>
      <c r="AF61" s="34"/>
      <c r="AG61" s="31"/>
      <c r="AH61" s="32"/>
      <c r="AI61" s="33"/>
      <c r="AJ61" s="34"/>
      <c r="AK61" s="69">
        <f t="shared" si="2"/>
        <v>0</v>
      </c>
      <c r="AL61" s="70">
        <f t="shared" si="3"/>
        <v>163280</v>
      </c>
      <c r="AM61" s="71">
        <f t="shared" si="4"/>
        <v>0</v>
      </c>
      <c r="AN61" s="4"/>
      <c r="AO61" s="4"/>
      <c r="AP61" s="4"/>
    </row>
    <row r="62" spans="1:42">
      <c r="A62" s="65">
        <v>57</v>
      </c>
      <c r="B62" s="16" t="s">
        <v>70</v>
      </c>
      <c r="C62" s="17">
        <v>0</v>
      </c>
      <c r="D62" s="73">
        <v>37350</v>
      </c>
      <c r="E62" s="66">
        <f t="shared" si="0"/>
        <v>37350</v>
      </c>
      <c r="F62" s="67">
        <v>0</v>
      </c>
      <c r="G62" s="30">
        <v>0</v>
      </c>
      <c r="H62" s="68">
        <f t="shared" si="1"/>
        <v>37350</v>
      </c>
      <c r="I62" s="39"/>
      <c r="J62" s="40"/>
      <c r="K62" s="41"/>
      <c r="L62" s="42"/>
      <c r="M62" s="39"/>
      <c r="N62" s="40"/>
      <c r="O62" s="41"/>
      <c r="P62" s="43"/>
      <c r="Q62" s="39"/>
      <c r="R62" s="40"/>
      <c r="S62" s="41"/>
      <c r="T62" s="42"/>
      <c r="U62" s="44"/>
      <c r="V62" s="40"/>
      <c r="W62" s="41"/>
      <c r="X62" s="41"/>
      <c r="Y62" s="40"/>
      <c r="Z62" s="40"/>
      <c r="AA62" s="41"/>
      <c r="AB62" s="43"/>
      <c r="AC62" s="40"/>
      <c r="AD62" s="40"/>
      <c r="AE62" s="41"/>
      <c r="AF62" s="43"/>
      <c r="AG62" s="40"/>
      <c r="AH62" s="40"/>
      <c r="AI62" s="41"/>
      <c r="AJ62" s="43"/>
      <c r="AK62" s="69">
        <f t="shared" si="2"/>
        <v>0</v>
      </c>
      <c r="AL62" s="70">
        <f t="shared" si="3"/>
        <v>37350</v>
      </c>
      <c r="AM62" s="71">
        <f t="shared" si="4"/>
        <v>0</v>
      </c>
      <c r="AN62" s="4"/>
      <c r="AO62" s="4"/>
      <c r="AP62" s="4"/>
    </row>
    <row r="63" spans="1:42" ht="30.75" customHeight="1" thickBot="1">
      <c r="A63" s="74" t="s">
        <v>71</v>
      </c>
      <c r="B63" s="75"/>
      <c r="C63" s="46">
        <v>3110200</v>
      </c>
      <c r="D63" s="46">
        <f>SUM(D4:D62)</f>
        <v>2395310</v>
      </c>
      <c r="E63" s="46">
        <v>3961980</v>
      </c>
      <c r="F63" s="45">
        <v>69300</v>
      </c>
      <c r="G63" s="64">
        <f>SUM(G4:G62)</f>
        <v>16910</v>
      </c>
      <c r="H63" s="47">
        <v>4460810</v>
      </c>
      <c r="I63" s="48">
        <v>181200</v>
      </c>
      <c r="J63" s="48">
        <v>105860</v>
      </c>
      <c r="K63" s="48">
        <v>71650</v>
      </c>
      <c r="L63" s="49">
        <v>0</v>
      </c>
      <c r="M63" s="48">
        <v>53950</v>
      </c>
      <c r="N63" s="48">
        <v>27000</v>
      </c>
      <c r="O63" s="50">
        <v>0</v>
      </c>
      <c r="P63" s="51">
        <v>0</v>
      </c>
      <c r="Q63" s="48">
        <v>402770</v>
      </c>
      <c r="R63" s="48">
        <v>1700</v>
      </c>
      <c r="S63" s="50">
        <v>5000</v>
      </c>
      <c r="T63" s="49">
        <v>0</v>
      </c>
      <c r="U63" s="49">
        <v>20750</v>
      </c>
      <c r="V63" s="48">
        <v>0</v>
      </c>
      <c r="W63" s="50">
        <v>0</v>
      </c>
      <c r="X63" s="50">
        <v>0</v>
      </c>
      <c r="Y63" s="50">
        <v>0</v>
      </c>
      <c r="Z63" s="50">
        <v>0</v>
      </c>
      <c r="AA63" s="50">
        <v>0</v>
      </c>
      <c r="AB63" s="50">
        <v>0</v>
      </c>
      <c r="AC63" s="50">
        <v>0</v>
      </c>
      <c r="AD63" s="50">
        <v>0</v>
      </c>
      <c r="AE63" s="50">
        <v>0</v>
      </c>
      <c r="AF63" s="50">
        <v>0</v>
      </c>
      <c r="AG63" s="50">
        <v>0</v>
      </c>
      <c r="AH63" s="50">
        <v>0</v>
      </c>
      <c r="AI63" s="50">
        <v>0</v>
      </c>
      <c r="AJ63" s="50">
        <v>0</v>
      </c>
      <c r="AK63" s="52">
        <v>1912180</v>
      </c>
      <c r="AL63" s="52">
        <v>2528170</v>
      </c>
      <c r="AM63" s="53">
        <v>-16890</v>
      </c>
      <c r="AN63" s="4"/>
      <c r="AO63" s="4"/>
      <c r="AP63" s="4"/>
    </row>
    <row r="64" spans="1:4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4"/>
      <c r="AO64" s="4"/>
      <c r="AP64" s="4"/>
    </row>
    <row r="65" spans="1:4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4"/>
      <c r="AO65" s="4"/>
      <c r="AP65" s="4"/>
    </row>
    <row r="66" spans="1:4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4"/>
      <c r="AO66" s="4"/>
      <c r="AP66" s="4"/>
    </row>
    <row r="67" spans="1:42"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4"/>
      <c r="AO67" s="4"/>
      <c r="AP67" s="4"/>
    </row>
    <row r="68" spans="1:42"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ht="15.75" thickBot="1"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>
      <c r="F79" s="54" t="s">
        <v>72</v>
      </c>
      <c r="G79" s="55" t="s">
        <v>73</v>
      </c>
      <c r="H79" s="55" t="s">
        <v>8</v>
      </c>
      <c r="I79" s="55" t="s">
        <v>9</v>
      </c>
      <c r="J79" s="55" t="s">
        <v>10</v>
      </c>
      <c r="K79" s="55" t="s">
        <v>43</v>
      </c>
      <c r="L79" s="56" t="s">
        <v>74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>
      <c r="F80" s="57">
        <v>45817</v>
      </c>
      <c r="G80" s="16">
        <v>0</v>
      </c>
      <c r="H80" s="16">
        <v>0</v>
      </c>
      <c r="I80" s="16">
        <v>0</v>
      </c>
      <c r="J80" s="16"/>
      <c r="K80" s="16"/>
      <c r="L80" s="58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6:42">
      <c r="F81" s="57">
        <v>45847</v>
      </c>
      <c r="G81" s="16">
        <v>0</v>
      </c>
      <c r="H81" s="16">
        <v>0</v>
      </c>
      <c r="I81" s="16"/>
      <c r="J81" s="16"/>
      <c r="K81" s="16"/>
      <c r="L81" s="58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6:42">
      <c r="F82" s="57">
        <v>45878</v>
      </c>
      <c r="G82" s="16">
        <v>0</v>
      </c>
      <c r="H82" s="16">
        <v>0</v>
      </c>
      <c r="I82" s="16"/>
      <c r="J82" s="16"/>
      <c r="K82" s="16"/>
      <c r="L82" s="58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6:42">
      <c r="F83" s="57">
        <v>45909</v>
      </c>
      <c r="G83" s="16">
        <v>0</v>
      </c>
      <c r="H83" s="16">
        <v>0</v>
      </c>
      <c r="I83" s="16"/>
      <c r="J83" s="16"/>
      <c r="K83" s="16"/>
      <c r="L83" s="58"/>
    </row>
    <row r="84" spans="6:42">
      <c r="F84" s="57">
        <v>45939</v>
      </c>
      <c r="G84" s="16">
        <v>0</v>
      </c>
      <c r="H84" s="16">
        <v>0</v>
      </c>
      <c r="I84" s="16"/>
      <c r="J84" s="16"/>
      <c r="K84" s="16"/>
      <c r="L84" s="58"/>
    </row>
    <row r="85" spans="6:42">
      <c r="F85" s="57">
        <v>45970</v>
      </c>
      <c r="G85" s="16">
        <v>0</v>
      </c>
      <c r="H85" s="16">
        <v>0</v>
      </c>
      <c r="I85" s="16"/>
      <c r="J85" s="16"/>
      <c r="K85" s="16"/>
      <c r="L85" s="58"/>
    </row>
    <row r="86" spans="6:42">
      <c r="F86" s="57">
        <v>46000</v>
      </c>
      <c r="G86" s="16">
        <v>0</v>
      </c>
      <c r="H86" s="16">
        <v>0</v>
      </c>
      <c r="I86" s="16"/>
      <c r="J86" s="16"/>
      <c r="K86" s="16"/>
      <c r="L86" s="58"/>
    </row>
    <row r="87" spans="6:42">
      <c r="F87" s="59"/>
      <c r="G87" s="16"/>
      <c r="H87" s="16"/>
      <c r="I87" s="16"/>
      <c r="J87" s="16"/>
      <c r="K87" s="16"/>
      <c r="L87" s="58"/>
    </row>
    <row r="88" spans="6:42" ht="15.75" thickBot="1">
      <c r="F88" s="60"/>
      <c r="G88" s="61"/>
      <c r="H88" s="61"/>
      <c r="I88" s="61"/>
      <c r="J88" s="61"/>
      <c r="K88" s="61"/>
      <c r="L88" s="62"/>
    </row>
    <row r="89" spans="6:42">
      <c r="F89" s="1"/>
      <c r="G89" s="1"/>
      <c r="H89" s="1"/>
      <c r="I89" s="1"/>
      <c r="J89" s="1"/>
      <c r="K89" s="1"/>
      <c r="L89" s="1"/>
    </row>
    <row r="90" spans="6:42">
      <c r="F90" s="1"/>
      <c r="G90" s="1"/>
      <c r="H90" s="1"/>
      <c r="I90" s="1"/>
      <c r="J90" s="1"/>
      <c r="K90" s="1"/>
      <c r="L90" s="1"/>
    </row>
    <row r="91" spans="6:42">
      <c r="F91" s="1"/>
      <c r="G91" s="1"/>
      <c r="H91" s="1"/>
      <c r="I91" s="1"/>
      <c r="J91" s="1"/>
      <c r="K91" s="1"/>
      <c r="L91" s="1"/>
    </row>
    <row r="92" spans="6:42">
      <c r="F92" s="1"/>
      <c r="G92" s="1"/>
      <c r="H92" s="1"/>
      <c r="I92" s="1"/>
      <c r="J92" s="1"/>
      <c r="K92" s="1"/>
      <c r="L92" s="1"/>
    </row>
    <row r="93" spans="6:42">
      <c r="F93" s="1"/>
      <c r="G93" s="1"/>
      <c r="H93" s="1"/>
      <c r="I93" s="1"/>
      <c r="J93" s="1"/>
      <c r="K93" s="1"/>
      <c r="L93" s="1"/>
    </row>
    <row r="94" spans="6:42">
      <c r="F94" s="1"/>
      <c r="G94" s="1"/>
      <c r="H94" s="1"/>
      <c r="I94" s="1"/>
      <c r="J94" s="1"/>
      <c r="K94" s="1"/>
      <c r="L94" s="1"/>
    </row>
    <row r="95" spans="6:42">
      <c r="F95" s="1"/>
      <c r="G95" s="1"/>
      <c r="H95" s="1"/>
      <c r="I95" s="1"/>
      <c r="J95" s="1"/>
      <c r="K95" s="1"/>
      <c r="L95" s="1"/>
    </row>
    <row r="96" spans="6:42">
      <c r="F96" s="1"/>
      <c r="G96" s="1"/>
      <c r="H96" s="1"/>
      <c r="I96" s="1"/>
      <c r="J96" s="1"/>
      <c r="K96" s="1"/>
      <c r="L96" s="1"/>
    </row>
    <row r="97" spans="3:12">
      <c r="F97" s="1"/>
      <c r="G97" s="1"/>
      <c r="H97" s="1"/>
      <c r="I97" s="1"/>
      <c r="J97" s="1"/>
      <c r="K97" s="1"/>
      <c r="L97" s="1"/>
    </row>
    <row r="98" spans="3:12">
      <c r="F98" s="1"/>
      <c r="G98" s="1"/>
      <c r="H98" s="1"/>
      <c r="I98" s="1"/>
      <c r="J98" s="1"/>
      <c r="K98" s="1"/>
      <c r="L98" s="1"/>
    </row>
    <row r="99" spans="3:12">
      <c r="C99" s="1"/>
    </row>
    <row r="100" spans="3:12">
      <c r="C100" s="1"/>
    </row>
    <row r="101" spans="3:12">
      <c r="C101" s="1"/>
    </row>
    <row r="102" spans="3:12">
      <c r="C102" s="17">
        <v>35740</v>
      </c>
    </row>
    <row r="103" spans="3:12">
      <c r="C103" s="17">
        <v>11140</v>
      </c>
    </row>
    <row r="104" spans="3:12">
      <c r="C104" s="17">
        <v>46520</v>
      </c>
    </row>
    <row r="105" spans="3:12">
      <c r="C105" s="17">
        <v>0</v>
      </c>
    </row>
    <row r="106" spans="3:12">
      <c r="C106" s="17">
        <v>0</v>
      </c>
    </row>
    <row r="107" spans="3:12">
      <c r="C107" s="17">
        <v>57460</v>
      </c>
    </row>
    <row r="108" spans="3:12">
      <c r="C108" s="17">
        <v>13740</v>
      </c>
    </row>
    <row r="109" spans="3:12">
      <c r="C109" s="17">
        <v>0</v>
      </c>
    </row>
    <row r="110" spans="3:12">
      <c r="C110" s="17">
        <v>7020</v>
      </c>
    </row>
    <row r="111" spans="3:12">
      <c r="C111" s="17">
        <v>42250</v>
      </c>
    </row>
    <row r="112" spans="3:12">
      <c r="C112" s="17">
        <v>82970</v>
      </c>
    </row>
    <row r="113" spans="3:3">
      <c r="C113" s="17">
        <v>0</v>
      </c>
    </row>
    <row r="114" spans="3:3">
      <c r="C114" s="17">
        <v>14870</v>
      </c>
    </row>
    <row r="115" spans="3:3">
      <c r="C115" s="17">
        <v>24560</v>
      </c>
    </row>
    <row r="116" spans="3:3">
      <c r="C116" s="17">
        <v>30400</v>
      </c>
    </row>
    <row r="117" spans="3:3">
      <c r="C117" s="17">
        <v>0</v>
      </c>
    </row>
    <row r="118" spans="3:3">
      <c r="C118" s="17">
        <v>26980</v>
      </c>
    </row>
    <row r="119" spans="3:3">
      <c r="C119" s="17">
        <v>0</v>
      </c>
    </row>
    <row r="120" spans="3:3">
      <c r="C120" s="17">
        <v>57900</v>
      </c>
    </row>
    <row r="121" spans="3:3">
      <c r="C121" s="17">
        <v>7130</v>
      </c>
    </row>
    <row r="122" spans="3:3">
      <c r="C122" s="17">
        <v>13450</v>
      </c>
    </row>
    <row r="123" spans="3:3">
      <c r="C123" s="17">
        <v>246440</v>
      </c>
    </row>
    <row r="124" spans="3:3">
      <c r="C124" s="17">
        <v>134560</v>
      </c>
    </row>
    <row r="125" spans="3:3">
      <c r="C125" s="17">
        <v>0</v>
      </c>
    </row>
    <row r="126" spans="3:3">
      <c r="C126" s="17">
        <v>0</v>
      </c>
    </row>
    <row r="127" spans="3:3">
      <c r="C127" s="17">
        <v>72390</v>
      </c>
    </row>
    <row r="128" spans="3:3">
      <c r="C128" s="17">
        <v>14820</v>
      </c>
    </row>
    <row r="129" spans="3:3">
      <c r="C129" s="17">
        <v>0</v>
      </c>
    </row>
    <row r="130" spans="3:3">
      <c r="C130" s="17">
        <v>114770</v>
      </c>
    </row>
    <row r="131" spans="3:3">
      <c r="C131" s="17">
        <v>10830</v>
      </c>
    </row>
    <row r="132" spans="3:3">
      <c r="C132" s="17">
        <v>568180</v>
      </c>
    </row>
    <row r="133" spans="3:3">
      <c r="C133" s="17">
        <v>43190</v>
      </c>
    </row>
    <row r="134" spans="3:3">
      <c r="C134" s="17">
        <v>77150</v>
      </c>
    </row>
    <row r="135" spans="3:3">
      <c r="C135" s="17">
        <v>28230</v>
      </c>
    </row>
    <row r="136" spans="3:3">
      <c r="C136" s="17">
        <v>0</v>
      </c>
    </row>
    <row r="137" spans="3:3">
      <c r="C137" s="17">
        <v>52830</v>
      </c>
    </row>
    <row r="138" spans="3:3">
      <c r="C138" s="17">
        <v>13970</v>
      </c>
    </row>
    <row r="139" spans="3:3">
      <c r="C139" s="17">
        <v>218000</v>
      </c>
    </row>
    <row r="140" spans="3:3">
      <c r="C140" s="17">
        <v>105620</v>
      </c>
    </row>
    <row r="141" spans="3:3">
      <c r="C141" s="17">
        <v>117190</v>
      </c>
    </row>
    <row r="142" spans="3:3">
      <c r="C142" s="17">
        <v>185330</v>
      </c>
    </row>
    <row r="143" spans="3:3">
      <c r="C143" s="17">
        <v>29870</v>
      </c>
    </row>
    <row r="144" spans="3:3">
      <c r="C144" s="17">
        <v>0</v>
      </c>
    </row>
    <row r="145" spans="3:3">
      <c r="C145" s="17">
        <v>0</v>
      </c>
    </row>
    <row r="146" spans="3:3">
      <c r="C146" s="17">
        <v>109530</v>
      </c>
    </row>
    <row r="147" spans="3:3">
      <c r="C147" s="17">
        <v>0</v>
      </c>
    </row>
    <row r="148" spans="3:3">
      <c r="C148" s="17">
        <v>26570</v>
      </c>
    </row>
    <row r="149" spans="3:3">
      <c r="C149" s="17">
        <v>14310</v>
      </c>
    </row>
    <row r="150" spans="3:3">
      <c r="C150" s="17">
        <v>0</v>
      </c>
    </row>
    <row r="151" spans="3:3">
      <c r="C151" s="17">
        <v>0</v>
      </c>
    </row>
    <row r="152" spans="3:3">
      <c r="C152" s="17">
        <v>0</v>
      </c>
    </row>
    <row r="153" spans="3:3">
      <c r="C153" s="17">
        <v>4870</v>
      </c>
    </row>
    <row r="154" spans="3:3">
      <c r="C154" s="17">
        <v>79750</v>
      </c>
    </row>
    <row r="155" spans="3:3">
      <c r="C155" s="17">
        <v>0</v>
      </c>
    </row>
    <row r="156" spans="3:3">
      <c r="C156" s="17">
        <v>162070</v>
      </c>
    </row>
    <row r="157" spans="3:3">
      <c r="C157" s="17">
        <v>0</v>
      </c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</sheetData>
  <mergeCells count="9">
    <mergeCell ref="A63:B63"/>
    <mergeCell ref="AC2:AF2"/>
    <mergeCell ref="AG2:AJ2"/>
    <mergeCell ref="A1:H1"/>
    <mergeCell ref="I2:L2"/>
    <mergeCell ref="M2:P2"/>
    <mergeCell ref="Q2:T2"/>
    <mergeCell ref="U2:X2"/>
    <mergeCell ref="Y2:A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57"/>
  <sheetViews>
    <sheetView tabSelected="1" workbookViewId="0">
      <pane xSplit="8" ySplit="3" topLeftCell="AK22" activePane="bottomRight" state="frozen"/>
      <selection pane="topRight" activeCell="I1" sqref="I1"/>
      <selection pane="bottomLeft" activeCell="A4" sqref="A4"/>
      <selection pane="bottomRight" activeCell="D29" sqref="D29"/>
    </sheetView>
  </sheetViews>
  <sheetFormatPr defaultRowHeight="15"/>
  <cols>
    <col min="1" max="1" width="6.85546875" style="1" customWidth="1"/>
    <col min="2" max="2" width="12.140625" style="1" customWidth="1"/>
    <col min="3" max="3" width="11" style="1" customWidth="1"/>
    <col min="4" max="5" width="9.140625" style="1"/>
    <col min="6" max="6" width="11.140625" style="1" customWidth="1"/>
    <col min="7" max="7" width="9.85546875" style="1" customWidth="1"/>
    <col min="8" max="16384" width="9.140625" style="1"/>
  </cols>
  <sheetData>
    <row r="1" spans="1:42" ht="19.5" thickBot="1">
      <c r="A1" s="80" t="s">
        <v>75</v>
      </c>
      <c r="B1" s="81"/>
      <c r="C1" s="81"/>
      <c r="D1" s="81"/>
      <c r="E1" s="81"/>
      <c r="F1" s="81"/>
      <c r="G1" s="81"/>
      <c r="H1" s="8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3"/>
      <c r="AN1" s="4"/>
      <c r="AO1" s="4"/>
      <c r="AP1" s="4"/>
    </row>
    <row r="2" spans="1:42" ht="15.75">
      <c r="A2" s="5"/>
      <c r="B2" s="5"/>
      <c r="C2" s="5"/>
      <c r="D2" s="5"/>
      <c r="E2" s="5"/>
      <c r="F2" s="5"/>
      <c r="G2" s="6"/>
      <c r="H2" s="6"/>
      <c r="I2" s="76" t="s">
        <v>76</v>
      </c>
      <c r="J2" s="77"/>
      <c r="K2" s="78"/>
      <c r="L2" s="79"/>
      <c r="M2" s="76">
        <v>46031</v>
      </c>
      <c r="N2" s="77"/>
      <c r="O2" s="78"/>
      <c r="P2" s="79"/>
      <c r="Q2" s="76">
        <v>46062</v>
      </c>
      <c r="R2" s="77"/>
      <c r="S2" s="78"/>
      <c r="T2" s="79"/>
      <c r="U2" s="76">
        <v>46090</v>
      </c>
      <c r="V2" s="77"/>
      <c r="W2" s="78"/>
      <c r="X2" s="79"/>
      <c r="Y2" s="76">
        <v>46121</v>
      </c>
      <c r="Z2" s="77"/>
      <c r="AA2" s="78"/>
      <c r="AB2" s="79"/>
      <c r="AC2" s="76">
        <v>46151</v>
      </c>
      <c r="AD2" s="77"/>
      <c r="AE2" s="78"/>
      <c r="AF2" s="79"/>
      <c r="AG2" s="76">
        <v>46182</v>
      </c>
      <c r="AH2" s="77"/>
      <c r="AI2" s="78"/>
      <c r="AJ2" s="79"/>
      <c r="AK2" s="7"/>
      <c r="AL2" s="8"/>
      <c r="AM2" s="9"/>
      <c r="AN2" s="4"/>
      <c r="AO2" s="4"/>
      <c r="AP2" s="4"/>
    </row>
    <row r="3" spans="1:42" ht="48" customHeight="1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1" t="s">
        <v>79</v>
      </c>
      <c r="H3" s="10" t="s">
        <v>6</v>
      </c>
      <c r="I3" s="10" t="s">
        <v>7</v>
      </c>
      <c r="J3" s="63" t="s">
        <v>8</v>
      </c>
      <c r="K3" s="10" t="s">
        <v>9</v>
      </c>
      <c r="L3" s="10" t="s">
        <v>10</v>
      </c>
      <c r="M3" s="10" t="s">
        <v>11</v>
      </c>
      <c r="N3" s="10" t="s">
        <v>8</v>
      </c>
      <c r="O3" s="10" t="s">
        <v>9</v>
      </c>
      <c r="P3" s="10" t="s">
        <v>10</v>
      </c>
      <c r="Q3" s="10" t="s">
        <v>11</v>
      </c>
      <c r="R3" s="10" t="s">
        <v>8</v>
      </c>
      <c r="S3" s="10" t="s">
        <v>9</v>
      </c>
      <c r="T3" s="10" t="s">
        <v>10</v>
      </c>
      <c r="U3" s="10" t="s">
        <v>11</v>
      </c>
      <c r="V3" s="10" t="s">
        <v>8</v>
      </c>
      <c r="W3" s="10" t="s">
        <v>9</v>
      </c>
      <c r="X3" s="10" t="s">
        <v>9</v>
      </c>
      <c r="Y3" s="10" t="s">
        <v>11</v>
      </c>
      <c r="Z3" s="10" t="s">
        <v>8</v>
      </c>
      <c r="AA3" s="10" t="s">
        <v>9</v>
      </c>
      <c r="AB3" s="10" t="s">
        <v>10</v>
      </c>
      <c r="AC3" s="10" t="s">
        <v>7</v>
      </c>
      <c r="AD3" s="10" t="s">
        <v>8</v>
      </c>
      <c r="AE3" s="10" t="s">
        <v>9</v>
      </c>
      <c r="AF3" s="10" t="s">
        <v>10</v>
      </c>
      <c r="AG3" s="10" t="s">
        <v>11</v>
      </c>
      <c r="AH3" s="10" t="s">
        <v>8</v>
      </c>
      <c r="AI3" s="10" t="s">
        <v>9</v>
      </c>
      <c r="AJ3" s="10" t="s">
        <v>10</v>
      </c>
      <c r="AK3" s="10" t="s">
        <v>12</v>
      </c>
      <c r="AL3" s="10" t="s">
        <v>13</v>
      </c>
      <c r="AM3" s="12" t="s">
        <v>80</v>
      </c>
      <c r="AN3" s="13"/>
      <c r="AO3" s="14"/>
      <c r="AP3" s="14"/>
    </row>
    <row r="4" spans="1:42">
      <c r="A4" s="65">
        <v>1</v>
      </c>
      <c r="B4" s="16" t="s">
        <v>14</v>
      </c>
      <c r="C4" s="17">
        <v>129620</v>
      </c>
      <c r="D4" s="72">
        <v>46290</v>
      </c>
      <c r="E4" s="66">
        <f>IF(OR(C4="", D4=""), "INCOMP", C4+D4)</f>
        <v>175910</v>
      </c>
      <c r="F4" s="67">
        <f>4750+640</f>
        <v>5390</v>
      </c>
      <c r="G4" s="20">
        <v>0</v>
      </c>
      <c r="H4" s="68">
        <f>IF(OR(D4="", E4="", F4=""),C4, E4-F4-G4)</f>
        <v>170520</v>
      </c>
      <c r="I4" s="22"/>
      <c r="J4" s="23"/>
      <c r="K4" s="24"/>
      <c r="L4" s="25"/>
      <c r="M4" s="22">
        <v>10000</v>
      </c>
      <c r="N4" s="23">
        <v>15000</v>
      </c>
      <c r="O4" s="24"/>
      <c r="P4" s="26"/>
      <c r="Q4" s="22"/>
      <c r="R4" s="23"/>
      <c r="S4" s="24"/>
      <c r="T4" s="25"/>
      <c r="U4" s="22"/>
      <c r="V4" s="23"/>
      <c r="W4" s="24"/>
      <c r="X4" s="24"/>
      <c r="Y4" s="22"/>
      <c r="Z4" s="23"/>
      <c r="AA4" s="24"/>
      <c r="AB4" s="25"/>
      <c r="AC4" s="22"/>
      <c r="AD4" s="23"/>
      <c r="AE4" s="24"/>
      <c r="AF4" s="25"/>
      <c r="AG4" s="22"/>
      <c r="AH4" s="23">
        <v>130000</v>
      </c>
      <c r="AI4" s="24"/>
      <c r="AJ4" s="25"/>
      <c r="AK4" s="69">
        <f>SUM(I4:AJ4)</f>
        <v>155000</v>
      </c>
      <c r="AL4" s="70">
        <f>IF((H4-AK4&lt;0),0,H4-AK4)</f>
        <v>15520</v>
      </c>
      <c r="AM4" s="71">
        <f>IF((H4-AK4&lt;0),H4-AK4,0)</f>
        <v>0</v>
      </c>
      <c r="AN4" s="4"/>
      <c r="AO4" s="4"/>
      <c r="AP4" s="4"/>
    </row>
    <row r="5" spans="1:42">
      <c r="A5" s="65">
        <v>2</v>
      </c>
      <c r="B5" s="36" t="s">
        <v>15</v>
      </c>
      <c r="C5" s="17">
        <v>42910</v>
      </c>
      <c r="D5" s="72">
        <v>0</v>
      </c>
      <c r="E5" s="66">
        <f>IF(OR(C5="", D5=""), "INCOMP", C5+D5)</f>
        <v>42910</v>
      </c>
      <c r="F5" s="67">
        <v>3700</v>
      </c>
      <c r="G5" s="20">
        <v>0</v>
      </c>
      <c r="H5" s="68">
        <f t="shared" ref="H5:H62" si="0">IF(OR(D5="", E5="", F5=""),C5, E5-F5-G5)</f>
        <v>39210</v>
      </c>
      <c r="I5" s="22"/>
      <c r="J5" s="23"/>
      <c r="K5" s="24"/>
      <c r="L5" s="25"/>
      <c r="M5" s="22"/>
      <c r="N5" s="23"/>
      <c r="O5" s="24"/>
      <c r="P5" s="26"/>
      <c r="Q5" s="22"/>
      <c r="R5" s="23"/>
      <c r="S5" s="24"/>
      <c r="T5" s="25"/>
      <c r="U5" s="22"/>
      <c r="V5" s="23"/>
      <c r="W5" s="24"/>
      <c r="X5" s="24"/>
      <c r="Y5" s="22"/>
      <c r="Z5" s="23"/>
      <c r="AA5" s="24"/>
      <c r="AB5" s="25"/>
      <c r="AC5" s="22"/>
      <c r="AD5" s="23"/>
      <c r="AE5" s="24"/>
      <c r="AF5" s="25"/>
      <c r="AG5" s="22"/>
      <c r="AH5" s="23"/>
      <c r="AI5" s="24"/>
      <c r="AJ5" s="25"/>
      <c r="AK5" s="69">
        <f t="shared" ref="AK5:AK62" si="1">SUM(I5:AJ5)</f>
        <v>0</v>
      </c>
      <c r="AL5" s="70">
        <f t="shared" ref="AL5:AL62" si="2">IF((H5-AK5&lt;0),0,H5-AK5)</f>
        <v>39210</v>
      </c>
      <c r="AM5" s="71">
        <f t="shared" ref="AM5:AM62" si="3">IF((H5-AK5&lt;0),H5-AK5,0)</f>
        <v>0</v>
      </c>
      <c r="AN5" s="4"/>
      <c r="AO5" s="4"/>
      <c r="AP5" s="4"/>
    </row>
    <row r="6" spans="1:42">
      <c r="A6" s="65">
        <v>3</v>
      </c>
      <c r="B6" s="16" t="s">
        <v>16</v>
      </c>
      <c r="C6" s="17">
        <v>49670</v>
      </c>
      <c r="D6" s="73">
        <v>4490</v>
      </c>
      <c r="E6" s="66">
        <f t="shared" ref="E6:E62" si="4">IF(OR(C6="", D6=""), "INCOMP", C6+D6)</f>
        <v>54160</v>
      </c>
      <c r="F6" s="67">
        <v>6190</v>
      </c>
      <c r="G6" s="30">
        <v>0</v>
      </c>
      <c r="H6" s="68">
        <f t="shared" si="0"/>
        <v>47970</v>
      </c>
      <c r="I6" s="31"/>
      <c r="J6" s="32"/>
      <c r="K6" s="33"/>
      <c r="L6" s="34"/>
      <c r="M6" s="31"/>
      <c r="N6" s="32"/>
      <c r="O6" s="33"/>
      <c r="P6" s="35"/>
      <c r="Q6" s="31"/>
      <c r="R6" s="32"/>
      <c r="S6" s="33"/>
      <c r="T6" s="34"/>
      <c r="U6" s="31"/>
      <c r="V6" s="32"/>
      <c r="W6" s="33"/>
      <c r="X6" s="33"/>
      <c r="Y6" s="31"/>
      <c r="Z6" s="32"/>
      <c r="AA6" s="33">
        <f>18000+26900</f>
        <v>44900</v>
      </c>
      <c r="AB6" s="34"/>
      <c r="AC6" s="31"/>
      <c r="AD6" s="32"/>
      <c r="AE6" s="33"/>
      <c r="AF6" s="34"/>
      <c r="AG6" s="31"/>
      <c r="AH6" s="32"/>
      <c r="AI6" s="33"/>
      <c r="AJ6" s="34"/>
      <c r="AK6" s="69">
        <f t="shared" si="1"/>
        <v>44900</v>
      </c>
      <c r="AL6" s="70">
        <f t="shared" si="2"/>
        <v>3070</v>
      </c>
      <c r="AM6" s="71">
        <f t="shared" si="3"/>
        <v>0</v>
      </c>
      <c r="AN6" s="4"/>
      <c r="AO6" s="4"/>
      <c r="AP6" s="4"/>
    </row>
    <row r="7" spans="1:42">
      <c r="A7" s="65">
        <v>4</v>
      </c>
      <c r="B7" s="16" t="s">
        <v>17</v>
      </c>
      <c r="C7" s="17">
        <v>816610</v>
      </c>
      <c r="D7" s="73">
        <v>186440</v>
      </c>
      <c r="E7" s="66">
        <f t="shared" si="4"/>
        <v>1003050</v>
      </c>
      <c r="F7" s="67">
        <v>191150</v>
      </c>
      <c r="G7" s="30">
        <v>0</v>
      </c>
      <c r="H7" s="68">
        <f t="shared" si="0"/>
        <v>811900</v>
      </c>
      <c r="I7" s="31"/>
      <c r="J7" s="32"/>
      <c r="K7" s="33"/>
      <c r="L7" s="34">
        <v>186440</v>
      </c>
      <c r="M7" s="31"/>
      <c r="N7" s="32"/>
      <c r="O7" s="33"/>
      <c r="P7" s="35"/>
      <c r="Q7" s="31"/>
      <c r="R7" s="32"/>
      <c r="S7" s="33"/>
      <c r="T7" s="34"/>
      <c r="U7" s="31"/>
      <c r="V7" s="32"/>
      <c r="W7" s="33"/>
      <c r="X7" s="33"/>
      <c r="Y7" s="31"/>
      <c r="Z7" s="32"/>
      <c r="AA7" s="33"/>
      <c r="AB7" s="34"/>
      <c r="AC7" s="31"/>
      <c r="AD7" s="32"/>
      <c r="AE7" s="33"/>
      <c r="AF7" s="34"/>
      <c r="AG7" s="31"/>
      <c r="AH7" s="32"/>
      <c r="AI7" s="33"/>
      <c r="AJ7" s="34"/>
      <c r="AK7" s="69">
        <f t="shared" si="1"/>
        <v>186440</v>
      </c>
      <c r="AL7" s="70">
        <f t="shared" si="2"/>
        <v>625460</v>
      </c>
      <c r="AM7" s="71">
        <f t="shared" si="3"/>
        <v>0</v>
      </c>
      <c r="AN7" s="4"/>
      <c r="AO7" s="4"/>
      <c r="AP7" s="4"/>
    </row>
    <row r="8" spans="1:42">
      <c r="A8" s="65">
        <v>5</v>
      </c>
      <c r="B8" s="16" t="s">
        <v>18</v>
      </c>
      <c r="C8" s="17">
        <v>0</v>
      </c>
      <c r="D8" s="73">
        <v>320</v>
      </c>
      <c r="E8" s="66">
        <f t="shared" si="4"/>
        <v>320</v>
      </c>
      <c r="F8" s="67">
        <v>0</v>
      </c>
      <c r="G8" s="30">
        <v>0</v>
      </c>
      <c r="H8" s="68">
        <f t="shared" si="0"/>
        <v>320</v>
      </c>
      <c r="I8" s="31"/>
      <c r="J8" s="32"/>
      <c r="K8" s="33"/>
      <c r="L8" s="34"/>
      <c r="M8" s="31"/>
      <c r="N8" s="32"/>
      <c r="O8" s="33"/>
      <c r="P8" s="35"/>
      <c r="Q8" s="31"/>
      <c r="R8" s="32"/>
      <c r="S8" s="33"/>
      <c r="T8" s="34"/>
      <c r="U8" s="31"/>
      <c r="V8" s="32"/>
      <c r="W8" s="33"/>
      <c r="X8" s="33"/>
      <c r="Y8" s="31"/>
      <c r="Z8" s="32"/>
      <c r="AA8" s="33"/>
      <c r="AB8" s="34"/>
      <c r="AC8" s="31"/>
      <c r="AD8" s="32"/>
      <c r="AE8" s="33"/>
      <c r="AF8" s="34"/>
      <c r="AG8" s="31"/>
      <c r="AH8" s="32"/>
      <c r="AI8" s="33"/>
      <c r="AJ8" s="34"/>
      <c r="AK8" s="69">
        <f t="shared" si="1"/>
        <v>0</v>
      </c>
      <c r="AL8" s="70">
        <f t="shared" si="2"/>
        <v>320</v>
      </c>
      <c r="AM8" s="71">
        <f t="shared" si="3"/>
        <v>0</v>
      </c>
      <c r="AN8" s="4"/>
      <c r="AO8" s="4"/>
      <c r="AP8" s="4"/>
    </row>
    <row r="9" spans="1:42">
      <c r="A9" s="65">
        <v>6</v>
      </c>
      <c r="B9" s="16" t="s">
        <v>9</v>
      </c>
      <c r="C9" s="17">
        <v>0</v>
      </c>
      <c r="D9" s="73">
        <v>6410</v>
      </c>
      <c r="E9" s="66">
        <f t="shared" si="4"/>
        <v>6410</v>
      </c>
      <c r="F9" s="67">
        <v>0</v>
      </c>
      <c r="G9" s="30">
        <v>0</v>
      </c>
      <c r="H9" s="68">
        <f t="shared" si="0"/>
        <v>6410</v>
      </c>
      <c r="I9" s="31"/>
      <c r="J9" s="32"/>
      <c r="K9" s="33"/>
      <c r="L9" s="34"/>
      <c r="M9" s="31"/>
      <c r="N9" s="32"/>
      <c r="O9" s="33"/>
      <c r="P9" s="35"/>
      <c r="Q9" s="31"/>
      <c r="R9" s="32"/>
      <c r="S9" s="33"/>
      <c r="T9" s="34"/>
      <c r="U9" s="31"/>
      <c r="V9" s="32"/>
      <c r="W9" s="33"/>
      <c r="X9" s="33"/>
      <c r="Y9" s="31"/>
      <c r="Z9" s="32"/>
      <c r="AA9" s="33"/>
      <c r="AB9" s="34"/>
      <c r="AC9" s="31"/>
      <c r="AD9" s="32"/>
      <c r="AE9" s="33"/>
      <c r="AF9" s="34"/>
      <c r="AG9" s="31"/>
      <c r="AH9" s="32"/>
      <c r="AI9" s="33"/>
      <c r="AJ9" s="34"/>
      <c r="AK9" s="69">
        <f t="shared" si="1"/>
        <v>0</v>
      </c>
      <c r="AL9" s="70">
        <f t="shared" si="2"/>
        <v>6410</v>
      </c>
      <c r="AM9" s="71">
        <f t="shared" si="3"/>
        <v>0</v>
      </c>
      <c r="AN9" s="4"/>
      <c r="AO9" s="4"/>
      <c r="AP9" s="4"/>
    </row>
    <row r="10" spans="1:42">
      <c r="A10" s="65">
        <v>7</v>
      </c>
      <c r="B10" s="16" t="s">
        <v>19</v>
      </c>
      <c r="C10" s="17">
        <v>18520</v>
      </c>
      <c r="D10" s="73">
        <v>54480</v>
      </c>
      <c r="E10" s="66">
        <f t="shared" si="4"/>
        <v>73000</v>
      </c>
      <c r="F10" s="67">
        <f>750+180</f>
        <v>930</v>
      </c>
      <c r="G10" s="30">
        <v>0</v>
      </c>
      <c r="H10" s="68">
        <f t="shared" si="0"/>
        <v>72070</v>
      </c>
      <c r="I10" s="31"/>
      <c r="J10" s="32"/>
      <c r="K10" s="33">
        <v>44000</v>
      </c>
      <c r="L10" s="34"/>
      <c r="M10" s="31"/>
      <c r="N10" s="32"/>
      <c r="O10" s="33"/>
      <c r="P10" s="35"/>
      <c r="Q10" s="31">
        <v>9500</v>
      </c>
      <c r="R10" s="32"/>
      <c r="S10" s="33"/>
      <c r="T10" s="34"/>
      <c r="U10" s="31"/>
      <c r="V10" s="32"/>
      <c r="W10" s="33"/>
      <c r="X10" s="33"/>
      <c r="Y10" s="31"/>
      <c r="Z10" s="32"/>
      <c r="AA10" s="33"/>
      <c r="AB10" s="34"/>
      <c r="AC10" s="31"/>
      <c r="AD10" s="32"/>
      <c r="AE10" s="33"/>
      <c r="AF10" s="34"/>
      <c r="AG10" s="31"/>
      <c r="AH10" s="32"/>
      <c r="AI10" s="33"/>
      <c r="AJ10" s="34"/>
      <c r="AK10" s="69">
        <f t="shared" si="1"/>
        <v>53500</v>
      </c>
      <c r="AL10" s="70">
        <f t="shared" si="2"/>
        <v>18570</v>
      </c>
      <c r="AM10" s="71">
        <f t="shared" si="3"/>
        <v>0</v>
      </c>
      <c r="AN10" s="4"/>
      <c r="AO10" s="4"/>
      <c r="AP10" s="4"/>
    </row>
    <row r="11" spans="1:42">
      <c r="A11" s="65">
        <v>8</v>
      </c>
      <c r="B11" s="16" t="s">
        <v>20</v>
      </c>
      <c r="C11" s="17">
        <v>8880</v>
      </c>
      <c r="D11" s="73">
        <v>0</v>
      </c>
      <c r="E11" s="66">
        <f t="shared" si="4"/>
        <v>8880</v>
      </c>
      <c r="F11" s="67">
        <v>50</v>
      </c>
      <c r="G11" s="30">
        <v>40</v>
      </c>
      <c r="H11" s="68">
        <f t="shared" si="0"/>
        <v>8790</v>
      </c>
      <c r="I11" s="31"/>
      <c r="J11" s="32"/>
      <c r="K11" s="33"/>
      <c r="L11" s="34"/>
      <c r="M11" s="31"/>
      <c r="N11" s="32"/>
      <c r="O11" s="33"/>
      <c r="P11" s="35"/>
      <c r="Q11" s="31"/>
      <c r="R11" s="32"/>
      <c r="S11" s="33"/>
      <c r="T11" s="34"/>
      <c r="U11" s="31"/>
      <c r="V11" s="32"/>
      <c r="W11" s="33"/>
      <c r="X11" s="33"/>
      <c r="Y11" s="31"/>
      <c r="Z11" s="32"/>
      <c r="AA11" s="33"/>
      <c r="AB11" s="34"/>
      <c r="AC11" s="31"/>
      <c r="AD11" s="32"/>
      <c r="AE11" s="33"/>
      <c r="AF11" s="34"/>
      <c r="AG11" s="31">
        <v>8800</v>
      </c>
      <c r="AH11" s="32"/>
      <c r="AI11" s="33"/>
      <c r="AJ11" s="34"/>
      <c r="AK11" s="69">
        <f t="shared" si="1"/>
        <v>8800</v>
      </c>
      <c r="AL11" s="70">
        <f t="shared" si="2"/>
        <v>0</v>
      </c>
      <c r="AM11" s="71">
        <f t="shared" si="3"/>
        <v>-10</v>
      </c>
      <c r="AN11" s="4"/>
      <c r="AO11" s="4"/>
      <c r="AP11" s="4"/>
    </row>
    <row r="12" spans="1:42">
      <c r="A12" s="65">
        <v>9</v>
      </c>
      <c r="B12" s="16" t="s">
        <v>21</v>
      </c>
      <c r="C12" s="17">
        <v>0</v>
      </c>
      <c r="D12" s="73">
        <v>10910</v>
      </c>
      <c r="E12" s="66">
        <f t="shared" si="4"/>
        <v>10910</v>
      </c>
      <c r="F12" s="67">
        <v>0</v>
      </c>
      <c r="G12" s="30">
        <v>0</v>
      </c>
      <c r="H12" s="68">
        <f t="shared" si="0"/>
        <v>10910</v>
      </c>
      <c r="I12" s="31"/>
      <c r="J12" s="32"/>
      <c r="K12" s="33"/>
      <c r="L12" s="34"/>
      <c r="M12" s="31"/>
      <c r="N12" s="32"/>
      <c r="O12" s="33"/>
      <c r="P12" s="35"/>
      <c r="Q12" s="31"/>
      <c r="R12" s="32"/>
      <c r="S12" s="33"/>
      <c r="T12" s="34"/>
      <c r="U12" s="31"/>
      <c r="V12" s="32"/>
      <c r="W12" s="33"/>
      <c r="X12" s="33"/>
      <c r="Y12" s="31"/>
      <c r="Z12" s="32"/>
      <c r="AA12" s="33"/>
      <c r="AB12" s="34"/>
      <c r="AC12" s="31"/>
      <c r="AD12" s="32"/>
      <c r="AE12" s="33"/>
      <c r="AF12" s="34"/>
      <c r="AG12" s="31"/>
      <c r="AH12" s="32"/>
      <c r="AI12" s="33"/>
      <c r="AJ12" s="34"/>
      <c r="AK12" s="69">
        <f t="shared" si="1"/>
        <v>0</v>
      </c>
      <c r="AL12" s="70">
        <f t="shared" si="2"/>
        <v>10910</v>
      </c>
      <c r="AM12" s="71">
        <f t="shared" si="3"/>
        <v>0</v>
      </c>
      <c r="AN12" s="4"/>
      <c r="AO12" s="4"/>
      <c r="AP12" s="4"/>
    </row>
    <row r="13" spans="1:42">
      <c r="A13" s="65">
        <v>10</v>
      </c>
      <c r="B13" s="16" t="s">
        <v>22</v>
      </c>
      <c r="C13" s="17">
        <v>39230</v>
      </c>
      <c r="D13" s="73">
        <v>50</v>
      </c>
      <c r="E13" s="66">
        <f t="shared" si="4"/>
        <v>39280</v>
      </c>
      <c r="F13" s="67">
        <v>300</v>
      </c>
      <c r="G13" s="30">
        <v>0</v>
      </c>
      <c r="H13" s="68">
        <f t="shared" si="0"/>
        <v>38980</v>
      </c>
      <c r="I13" s="31"/>
      <c r="J13" s="32"/>
      <c r="K13" s="33"/>
      <c r="L13" s="34"/>
      <c r="M13" s="31"/>
      <c r="N13" s="32"/>
      <c r="O13" s="33"/>
      <c r="P13" s="35"/>
      <c r="Q13" s="31"/>
      <c r="R13" s="32"/>
      <c r="S13" s="33"/>
      <c r="T13" s="34"/>
      <c r="U13" s="31"/>
      <c r="V13" s="32"/>
      <c r="W13" s="33"/>
      <c r="X13" s="33"/>
      <c r="Y13" s="31"/>
      <c r="Z13" s="32"/>
      <c r="AA13" s="33"/>
      <c r="AB13" s="34"/>
      <c r="AC13" s="31"/>
      <c r="AD13" s="32"/>
      <c r="AE13" s="33"/>
      <c r="AF13" s="34"/>
      <c r="AG13" s="31"/>
      <c r="AH13" s="32"/>
      <c r="AI13" s="33">
        <v>38930</v>
      </c>
      <c r="AJ13" s="34"/>
      <c r="AK13" s="69">
        <f t="shared" si="1"/>
        <v>38930</v>
      </c>
      <c r="AL13" s="70">
        <f t="shared" si="2"/>
        <v>50</v>
      </c>
      <c r="AM13" s="71">
        <f t="shared" si="3"/>
        <v>0</v>
      </c>
      <c r="AN13" s="4"/>
      <c r="AO13" s="4"/>
      <c r="AP13" s="4"/>
    </row>
    <row r="14" spans="1:42">
      <c r="A14" s="65">
        <v>11</v>
      </c>
      <c r="B14" s="16" t="s">
        <v>23</v>
      </c>
      <c r="C14" s="17">
        <v>0</v>
      </c>
      <c r="D14" s="73">
        <v>0</v>
      </c>
      <c r="E14" s="66">
        <f t="shared" si="4"/>
        <v>0</v>
      </c>
      <c r="F14" s="67">
        <v>0</v>
      </c>
      <c r="G14" s="30">
        <v>0</v>
      </c>
      <c r="H14" s="68">
        <f t="shared" si="0"/>
        <v>0</v>
      </c>
      <c r="I14" s="31"/>
      <c r="J14" s="32"/>
      <c r="K14" s="33"/>
      <c r="L14" s="34"/>
      <c r="M14" s="31"/>
      <c r="N14" s="32"/>
      <c r="O14" s="33"/>
      <c r="P14" s="35"/>
      <c r="Q14" s="31"/>
      <c r="R14" s="32"/>
      <c r="S14" s="33"/>
      <c r="T14" s="34"/>
      <c r="U14" s="31"/>
      <c r="V14" s="32"/>
      <c r="W14" s="33"/>
      <c r="X14" s="33"/>
      <c r="Y14" s="31"/>
      <c r="Z14" s="32"/>
      <c r="AA14" s="33"/>
      <c r="AB14" s="34"/>
      <c r="AC14" s="31"/>
      <c r="AD14" s="32"/>
      <c r="AE14" s="33"/>
      <c r="AF14" s="34"/>
      <c r="AG14" s="31"/>
      <c r="AH14" s="32"/>
      <c r="AI14" s="33"/>
      <c r="AJ14" s="34"/>
      <c r="AK14" s="69">
        <f t="shared" si="1"/>
        <v>0</v>
      </c>
      <c r="AL14" s="70">
        <f t="shared" si="2"/>
        <v>0</v>
      </c>
      <c r="AM14" s="71">
        <f t="shared" si="3"/>
        <v>0</v>
      </c>
      <c r="AN14" s="4"/>
      <c r="AO14" s="4"/>
      <c r="AP14" s="4"/>
    </row>
    <row r="15" spans="1:42">
      <c r="A15" s="65">
        <v>12</v>
      </c>
      <c r="B15" s="16" t="s">
        <v>24</v>
      </c>
      <c r="C15" s="17">
        <v>40030</v>
      </c>
      <c r="D15" s="73">
        <v>77800</v>
      </c>
      <c r="E15" s="66">
        <f t="shared" si="4"/>
        <v>117830</v>
      </c>
      <c r="F15" s="67">
        <f>1100+300</f>
        <v>1400</v>
      </c>
      <c r="G15" s="30">
        <v>0</v>
      </c>
      <c r="H15" s="68">
        <f t="shared" si="0"/>
        <v>116430</v>
      </c>
      <c r="I15" s="31"/>
      <c r="J15" s="32"/>
      <c r="K15" s="33"/>
      <c r="L15" s="34"/>
      <c r="M15" s="31"/>
      <c r="N15" s="32"/>
      <c r="O15" s="33"/>
      <c r="P15" s="35"/>
      <c r="Q15" s="31">
        <v>77800</v>
      </c>
      <c r="R15" s="32"/>
      <c r="S15" s="33"/>
      <c r="T15" s="34"/>
      <c r="U15" s="31"/>
      <c r="V15" s="32"/>
      <c r="W15" s="33"/>
      <c r="X15" s="33"/>
      <c r="Y15" s="31"/>
      <c r="Z15" s="32"/>
      <c r="AA15" s="33"/>
      <c r="AB15" s="34"/>
      <c r="AC15" s="31"/>
      <c r="AD15" s="32"/>
      <c r="AE15" s="33"/>
      <c r="AF15" s="34"/>
      <c r="AG15" s="31"/>
      <c r="AH15" s="32"/>
      <c r="AI15" s="33"/>
      <c r="AJ15" s="34"/>
      <c r="AK15" s="69">
        <f t="shared" si="1"/>
        <v>77800</v>
      </c>
      <c r="AL15" s="70">
        <f t="shared" si="2"/>
        <v>38630</v>
      </c>
      <c r="AM15" s="71">
        <f t="shared" si="3"/>
        <v>0</v>
      </c>
      <c r="AN15" s="4"/>
      <c r="AO15" s="4"/>
      <c r="AP15" s="4"/>
    </row>
    <row r="16" spans="1:42">
      <c r="A16" s="65"/>
      <c r="B16" s="16" t="s">
        <v>77</v>
      </c>
      <c r="C16" s="17">
        <v>15570</v>
      </c>
      <c r="D16" s="73">
        <v>0</v>
      </c>
      <c r="E16" s="66">
        <f t="shared" si="4"/>
        <v>15570</v>
      </c>
      <c r="F16" s="67">
        <v>100</v>
      </c>
      <c r="G16" s="30">
        <v>0</v>
      </c>
      <c r="H16" s="68">
        <f t="shared" si="0"/>
        <v>15470</v>
      </c>
      <c r="I16" s="31"/>
      <c r="J16" s="32"/>
      <c r="K16" s="33"/>
      <c r="L16" s="34"/>
      <c r="M16" s="31"/>
      <c r="N16" s="32"/>
      <c r="O16" s="33"/>
      <c r="P16" s="35"/>
      <c r="Q16" s="31"/>
      <c r="R16" s="32"/>
      <c r="S16" s="33"/>
      <c r="T16" s="34"/>
      <c r="U16" s="31"/>
      <c r="V16" s="32"/>
      <c r="W16" s="33"/>
      <c r="X16" s="33"/>
      <c r="Y16" s="31"/>
      <c r="Z16" s="32"/>
      <c r="AA16" s="33"/>
      <c r="AB16" s="34"/>
      <c r="AC16" s="31"/>
      <c r="AD16" s="32"/>
      <c r="AE16" s="33"/>
      <c r="AF16" s="34"/>
      <c r="AG16" s="31"/>
      <c r="AH16" s="32">
        <v>15470</v>
      </c>
      <c r="AI16" s="33"/>
      <c r="AJ16" s="34"/>
      <c r="AK16" s="69">
        <f t="shared" si="1"/>
        <v>15470</v>
      </c>
      <c r="AL16" s="70">
        <f t="shared" si="2"/>
        <v>0</v>
      </c>
      <c r="AM16" s="71">
        <f t="shared" si="3"/>
        <v>0</v>
      </c>
      <c r="AN16" s="4"/>
      <c r="AO16" s="4"/>
      <c r="AP16" s="4"/>
    </row>
    <row r="17" spans="1:42">
      <c r="A17" s="65">
        <v>13</v>
      </c>
      <c r="B17" s="36" t="s">
        <v>25</v>
      </c>
      <c r="C17" s="17">
        <v>19640</v>
      </c>
      <c r="D17" s="73">
        <v>0</v>
      </c>
      <c r="E17" s="66">
        <f t="shared" si="4"/>
        <v>19640</v>
      </c>
      <c r="F17" s="67">
        <v>3920</v>
      </c>
      <c r="G17" s="30">
        <v>0</v>
      </c>
      <c r="H17" s="68">
        <f t="shared" si="0"/>
        <v>15720</v>
      </c>
      <c r="I17" s="31"/>
      <c r="J17" s="32"/>
      <c r="K17" s="33"/>
      <c r="L17" s="34"/>
      <c r="M17" s="31"/>
      <c r="N17" s="32"/>
      <c r="O17" s="33"/>
      <c r="P17" s="35"/>
      <c r="Q17" s="31"/>
      <c r="R17" s="32"/>
      <c r="S17" s="33"/>
      <c r="T17" s="34"/>
      <c r="U17" s="31"/>
      <c r="V17" s="32"/>
      <c r="W17" s="33"/>
      <c r="X17" s="33"/>
      <c r="Y17" s="31"/>
      <c r="Z17" s="32"/>
      <c r="AA17" s="33"/>
      <c r="AB17" s="34"/>
      <c r="AC17" s="31"/>
      <c r="AD17" s="32"/>
      <c r="AE17" s="33"/>
      <c r="AF17" s="34"/>
      <c r="AG17" s="31"/>
      <c r="AH17" s="32"/>
      <c r="AI17" s="33"/>
      <c r="AJ17" s="34"/>
      <c r="AK17" s="69">
        <f t="shared" si="1"/>
        <v>0</v>
      </c>
      <c r="AL17" s="70">
        <f t="shared" si="2"/>
        <v>15720</v>
      </c>
      <c r="AM17" s="71">
        <f t="shared" si="3"/>
        <v>0</v>
      </c>
      <c r="AN17" s="4"/>
      <c r="AO17" s="4"/>
      <c r="AP17" s="4"/>
    </row>
    <row r="18" spans="1:42">
      <c r="A18" s="65">
        <v>14</v>
      </c>
      <c r="B18" s="16" t="s">
        <v>26</v>
      </c>
      <c r="C18" s="17">
        <v>22630</v>
      </c>
      <c r="D18" s="73">
        <v>0</v>
      </c>
      <c r="E18" s="66">
        <f t="shared" si="4"/>
        <v>22630</v>
      </c>
      <c r="F18" s="67">
        <v>150</v>
      </c>
      <c r="G18" s="30">
        <v>0</v>
      </c>
      <c r="H18" s="68">
        <f t="shared" si="0"/>
        <v>22480</v>
      </c>
      <c r="I18" s="31"/>
      <c r="J18" s="32"/>
      <c r="K18" s="33"/>
      <c r="L18" s="34"/>
      <c r="M18" s="31"/>
      <c r="N18" s="32"/>
      <c r="O18" s="33"/>
      <c r="P18" s="35"/>
      <c r="Q18" s="31"/>
      <c r="R18" s="32"/>
      <c r="S18" s="33"/>
      <c r="T18" s="34"/>
      <c r="U18" s="31"/>
      <c r="V18" s="32"/>
      <c r="W18" s="33"/>
      <c r="X18" s="33"/>
      <c r="Y18" s="31"/>
      <c r="Z18" s="32"/>
      <c r="AA18" s="33"/>
      <c r="AB18" s="34"/>
      <c r="AC18" s="31"/>
      <c r="AD18" s="32"/>
      <c r="AE18" s="33"/>
      <c r="AF18" s="34"/>
      <c r="AG18" s="31">
        <v>22500</v>
      </c>
      <c r="AH18" s="32"/>
      <c r="AI18" s="33"/>
      <c r="AJ18" s="34"/>
      <c r="AK18" s="69">
        <f t="shared" si="1"/>
        <v>22500</v>
      </c>
      <c r="AL18" s="70">
        <f t="shared" si="2"/>
        <v>0</v>
      </c>
      <c r="AM18" s="71">
        <f t="shared" si="3"/>
        <v>-20</v>
      </c>
      <c r="AN18" s="4"/>
      <c r="AO18" s="4"/>
      <c r="AP18" s="4"/>
    </row>
    <row r="19" spans="1:42">
      <c r="A19" s="65">
        <v>15</v>
      </c>
      <c r="B19" s="16" t="s">
        <v>27</v>
      </c>
      <c r="C19" s="17">
        <v>101110</v>
      </c>
      <c r="D19" s="73">
        <v>0</v>
      </c>
      <c r="E19" s="66">
        <f t="shared" si="4"/>
        <v>101110</v>
      </c>
      <c r="F19" s="67">
        <f>5000+800</f>
        <v>5800</v>
      </c>
      <c r="G19" s="30">
        <v>0</v>
      </c>
      <c r="H19" s="68">
        <f t="shared" si="0"/>
        <v>95310</v>
      </c>
      <c r="I19" s="31"/>
      <c r="J19" s="32"/>
      <c r="K19" s="33"/>
      <c r="L19" s="34"/>
      <c r="M19" s="31"/>
      <c r="N19" s="32"/>
      <c r="O19" s="33"/>
      <c r="P19" s="35"/>
      <c r="Q19" s="31"/>
      <c r="R19" s="32"/>
      <c r="S19" s="33"/>
      <c r="T19" s="34"/>
      <c r="U19" s="31"/>
      <c r="V19" s="32"/>
      <c r="W19" s="33"/>
      <c r="X19" s="33"/>
      <c r="Y19" s="31"/>
      <c r="Z19" s="32"/>
      <c r="AA19" s="33"/>
      <c r="AB19" s="34"/>
      <c r="AC19" s="31"/>
      <c r="AD19" s="32"/>
      <c r="AE19" s="33"/>
      <c r="AF19" s="34"/>
      <c r="AG19" s="31">
        <v>60000</v>
      </c>
      <c r="AH19" s="32"/>
      <c r="AI19" s="33"/>
      <c r="AJ19" s="34"/>
      <c r="AK19" s="69">
        <f t="shared" si="1"/>
        <v>60000</v>
      </c>
      <c r="AL19" s="70">
        <f t="shared" si="2"/>
        <v>35310</v>
      </c>
      <c r="AM19" s="71">
        <f t="shared" si="3"/>
        <v>0</v>
      </c>
      <c r="AN19" s="4"/>
      <c r="AO19" s="4"/>
      <c r="AP19" s="4"/>
    </row>
    <row r="20" spans="1:42">
      <c r="A20" s="65">
        <v>16</v>
      </c>
      <c r="B20" s="16" t="s">
        <v>28</v>
      </c>
      <c r="C20" s="17">
        <v>2170</v>
      </c>
      <c r="D20" s="73">
        <v>0</v>
      </c>
      <c r="E20" s="66">
        <f t="shared" si="4"/>
        <v>2170</v>
      </c>
      <c r="F20" s="67">
        <v>30</v>
      </c>
      <c r="G20" s="30">
        <v>10</v>
      </c>
      <c r="H20" s="68">
        <f t="shared" si="0"/>
        <v>2130</v>
      </c>
      <c r="I20" s="31"/>
      <c r="J20" s="32"/>
      <c r="K20" s="33"/>
      <c r="L20" s="34"/>
      <c r="M20" s="31"/>
      <c r="N20" s="32"/>
      <c r="O20" s="33"/>
      <c r="P20" s="35"/>
      <c r="Q20" s="31"/>
      <c r="R20" s="32"/>
      <c r="S20" s="33"/>
      <c r="T20" s="34"/>
      <c r="U20" s="31"/>
      <c r="V20" s="32"/>
      <c r="W20" s="33"/>
      <c r="X20" s="33"/>
      <c r="Y20" s="31"/>
      <c r="Z20" s="32"/>
      <c r="AA20" s="33"/>
      <c r="AB20" s="34"/>
      <c r="AC20" s="31"/>
      <c r="AD20" s="32"/>
      <c r="AE20" s="33"/>
      <c r="AF20" s="34"/>
      <c r="AG20" s="31"/>
      <c r="AH20" s="32"/>
      <c r="AI20" s="33">
        <v>2170</v>
      </c>
      <c r="AJ20" s="34"/>
      <c r="AK20" s="69">
        <f t="shared" si="1"/>
        <v>2170</v>
      </c>
      <c r="AL20" s="70">
        <f t="shared" si="2"/>
        <v>0</v>
      </c>
      <c r="AM20" s="71">
        <f t="shared" si="3"/>
        <v>-40</v>
      </c>
      <c r="AN20" s="4"/>
      <c r="AO20" s="4"/>
      <c r="AP20" s="4"/>
    </row>
    <row r="21" spans="1:42">
      <c r="A21" s="65">
        <v>17</v>
      </c>
      <c r="B21" s="16" t="s">
        <v>29</v>
      </c>
      <c r="C21" s="17">
        <v>1700</v>
      </c>
      <c r="D21" s="73">
        <v>1600</v>
      </c>
      <c r="E21" s="66">
        <f t="shared" si="4"/>
        <v>3300</v>
      </c>
      <c r="F21" s="67">
        <v>0</v>
      </c>
      <c r="G21" s="30">
        <v>0</v>
      </c>
      <c r="H21" s="68">
        <f t="shared" si="0"/>
        <v>3300</v>
      </c>
      <c r="I21" s="31"/>
      <c r="J21" s="32"/>
      <c r="K21" s="33"/>
      <c r="L21" s="34"/>
      <c r="M21" s="31"/>
      <c r="N21" s="32"/>
      <c r="O21" s="33"/>
      <c r="P21" s="35"/>
      <c r="Q21" s="31"/>
      <c r="R21" s="32"/>
      <c r="S21" s="33"/>
      <c r="T21" s="34"/>
      <c r="U21" s="31"/>
      <c r="V21" s="32"/>
      <c r="W21" s="33"/>
      <c r="X21" s="33"/>
      <c r="Y21" s="31"/>
      <c r="Z21" s="32"/>
      <c r="AA21" s="33"/>
      <c r="AB21" s="34"/>
      <c r="AC21" s="31"/>
      <c r="AD21" s="32"/>
      <c r="AE21" s="33"/>
      <c r="AF21" s="34"/>
      <c r="AG21" s="31"/>
      <c r="AH21" s="32"/>
      <c r="AI21" s="33"/>
      <c r="AJ21" s="34"/>
      <c r="AK21" s="69">
        <f t="shared" si="1"/>
        <v>0</v>
      </c>
      <c r="AL21" s="70">
        <f t="shared" si="2"/>
        <v>3300</v>
      </c>
      <c r="AM21" s="71">
        <f t="shared" si="3"/>
        <v>0</v>
      </c>
      <c r="AN21" s="4"/>
      <c r="AO21" s="4"/>
      <c r="AP21" s="4"/>
    </row>
    <row r="22" spans="1:42">
      <c r="A22" s="65">
        <v>18</v>
      </c>
      <c r="B22" s="16" t="s">
        <v>30</v>
      </c>
      <c r="C22" s="17">
        <v>0</v>
      </c>
      <c r="D22" s="73">
        <v>2790</v>
      </c>
      <c r="E22" s="66">
        <f t="shared" si="4"/>
        <v>2790</v>
      </c>
      <c r="F22" s="67">
        <v>0</v>
      </c>
      <c r="G22" s="30">
        <v>0</v>
      </c>
      <c r="H22" s="68">
        <f t="shared" si="0"/>
        <v>2790</v>
      </c>
      <c r="I22" s="31"/>
      <c r="J22" s="32"/>
      <c r="K22" s="33"/>
      <c r="L22" s="34"/>
      <c r="M22" s="31"/>
      <c r="N22" s="32"/>
      <c r="O22" s="33"/>
      <c r="P22" s="35"/>
      <c r="Q22" s="31"/>
      <c r="R22" s="32"/>
      <c r="S22" s="33"/>
      <c r="T22" s="34"/>
      <c r="U22" s="31"/>
      <c r="V22" s="32"/>
      <c r="W22" s="33"/>
      <c r="X22" s="33"/>
      <c r="Y22" s="31"/>
      <c r="Z22" s="32"/>
      <c r="AA22" s="33"/>
      <c r="AB22" s="34"/>
      <c r="AC22" s="31"/>
      <c r="AD22" s="32"/>
      <c r="AE22" s="33"/>
      <c r="AF22" s="34"/>
      <c r="AG22" s="31"/>
      <c r="AH22" s="32"/>
      <c r="AI22" s="33"/>
      <c r="AJ22" s="34"/>
      <c r="AK22" s="69">
        <f t="shared" si="1"/>
        <v>0</v>
      </c>
      <c r="AL22" s="70">
        <f t="shared" si="2"/>
        <v>2790</v>
      </c>
      <c r="AM22" s="71">
        <f t="shared" si="3"/>
        <v>0</v>
      </c>
      <c r="AN22" s="4"/>
      <c r="AO22" s="4"/>
      <c r="AP22" s="4"/>
    </row>
    <row r="23" spans="1:42">
      <c r="A23" s="65">
        <v>19</v>
      </c>
      <c r="B23" s="36" t="s">
        <v>81</v>
      </c>
      <c r="C23" s="17">
        <v>0</v>
      </c>
      <c r="D23" s="73">
        <v>9150</v>
      </c>
      <c r="E23" s="66">
        <f t="shared" si="4"/>
        <v>9150</v>
      </c>
      <c r="F23" s="67">
        <v>0</v>
      </c>
      <c r="G23" s="30">
        <v>0</v>
      </c>
      <c r="H23" s="68">
        <f t="shared" si="0"/>
        <v>9150</v>
      </c>
      <c r="I23" s="31"/>
      <c r="J23" s="32"/>
      <c r="K23" s="33">
        <v>5000</v>
      </c>
      <c r="L23" s="34"/>
      <c r="M23" s="31"/>
      <c r="N23" s="32"/>
      <c r="O23" s="33"/>
      <c r="P23" s="35"/>
      <c r="Q23" s="31"/>
      <c r="R23" s="32"/>
      <c r="S23" s="33"/>
      <c r="T23" s="34"/>
      <c r="U23" s="31"/>
      <c r="V23" s="32"/>
      <c r="W23" s="33"/>
      <c r="X23" s="33"/>
      <c r="Y23" s="31"/>
      <c r="Z23" s="32"/>
      <c r="AA23" s="33"/>
      <c r="AB23" s="34"/>
      <c r="AC23" s="31"/>
      <c r="AD23" s="32"/>
      <c r="AE23" s="33"/>
      <c r="AF23" s="34"/>
      <c r="AG23" s="31"/>
      <c r="AH23" s="32"/>
      <c r="AI23" s="33"/>
      <c r="AJ23" s="34"/>
      <c r="AK23" s="69">
        <f t="shared" si="1"/>
        <v>5000</v>
      </c>
      <c r="AL23" s="70">
        <f t="shared" si="2"/>
        <v>4150</v>
      </c>
      <c r="AM23" s="71">
        <f t="shared" si="3"/>
        <v>0</v>
      </c>
      <c r="AN23" s="4"/>
      <c r="AO23" s="4"/>
      <c r="AP23" s="4"/>
    </row>
    <row r="24" spans="1:42">
      <c r="A24" s="65">
        <v>20</v>
      </c>
      <c r="B24" s="16" t="s">
        <v>32</v>
      </c>
      <c r="C24" s="17">
        <v>50350</v>
      </c>
      <c r="D24" s="73">
        <v>15450</v>
      </c>
      <c r="E24" s="66">
        <f t="shared" si="4"/>
        <v>65800</v>
      </c>
      <c r="F24" s="67">
        <v>350</v>
      </c>
      <c r="G24" s="30">
        <v>0</v>
      </c>
      <c r="H24" s="68">
        <f t="shared" si="0"/>
        <v>65450</v>
      </c>
      <c r="I24" s="31">
        <v>15450</v>
      </c>
      <c r="J24" s="32"/>
      <c r="K24" s="33"/>
      <c r="L24" s="34"/>
      <c r="M24" s="31"/>
      <c r="N24" s="32"/>
      <c r="O24" s="33"/>
      <c r="P24" s="35"/>
      <c r="Q24" s="31"/>
      <c r="R24" s="32"/>
      <c r="S24" s="33"/>
      <c r="T24" s="34"/>
      <c r="U24" s="31"/>
      <c r="V24" s="32"/>
      <c r="W24" s="33"/>
      <c r="X24" s="33"/>
      <c r="Y24" s="31"/>
      <c r="Z24" s="32"/>
      <c r="AA24" s="33"/>
      <c r="AB24" s="34"/>
      <c r="AC24" s="31"/>
      <c r="AD24" s="32"/>
      <c r="AE24" s="33"/>
      <c r="AF24" s="34"/>
      <c r="AG24" s="31">
        <v>29000</v>
      </c>
      <c r="AH24" s="32"/>
      <c r="AI24" s="33">
        <v>21000</v>
      </c>
      <c r="AJ24" s="34"/>
      <c r="AK24" s="69">
        <f t="shared" si="1"/>
        <v>65450</v>
      </c>
      <c r="AL24" s="70">
        <f t="shared" si="2"/>
        <v>0</v>
      </c>
      <c r="AM24" s="71">
        <f t="shared" si="3"/>
        <v>0</v>
      </c>
      <c r="AN24" s="4"/>
      <c r="AO24" s="4"/>
      <c r="AP24" s="4"/>
    </row>
    <row r="25" spans="1:42">
      <c r="A25" s="65">
        <v>21</v>
      </c>
      <c r="B25" s="16" t="s">
        <v>33</v>
      </c>
      <c r="C25" s="17">
        <v>0</v>
      </c>
      <c r="D25" s="73">
        <v>7390</v>
      </c>
      <c r="E25" s="66">
        <f t="shared" si="4"/>
        <v>7390</v>
      </c>
      <c r="F25" s="67">
        <v>0</v>
      </c>
      <c r="G25" s="30">
        <v>0</v>
      </c>
      <c r="H25" s="68">
        <f t="shared" si="0"/>
        <v>7390</v>
      </c>
      <c r="I25" s="31"/>
      <c r="J25" s="32"/>
      <c r="K25" s="33"/>
      <c r="L25" s="34"/>
      <c r="M25" s="31"/>
      <c r="N25" s="32"/>
      <c r="O25" s="33"/>
      <c r="P25" s="35"/>
      <c r="Q25" s="31"/>
      <c r="R25" s="32"/>
      <c r="S25" s="33"/>
      <c r="T25" s="34"/>
      <c r="U25" s="31"/>
      <c r="V25" s="32"/>
      <c r="W25" s="33"/>
      <c r="X25" s="33"/>
      <c r="Y25" s="31"/>
      <c r="Z25" s="32"/>
      <c r="AA25" s="33">
        <v>7390</v>
      </c>
      <c r="AB25" s="34"/>
      <c r="AC25" s="31"/>
      <c r="AD25" s="32"/>
      <c r="AE25" s="33"/>
      <c r="AF25" s="34"/>
      <c r="AG25" s="31"/>
      <c r="AH25" s="32"/>
      <c r="AI25" s="33"/>
      <c r="AJ25" s="34"/>
      <c r="AK25" s="69">
        <f t="shared" si="1"/>
        <v>7390</v>
      </c>
      <c r="AL25" s="70">
        <f t="shared" si="2"/>
        <v>0</v>
      </c>
      <c r="AM25" s="71">
        <f t="shared" si="3"/>
        <v>0</v>
      </c>
      <c r="AN25" s="4"/>
      <c r="AO25" s="4"/>
      <c r="AP25" s="4"/>
    </row>
    <row r="26" spans="1:42">
      <c r="A26" s="65">
        <v>22</v>
      </c>
      <c r="B26" s="16" t="s">
        <v>34</v>
      </c>
      <c r="C26" s="17">
        <v>50380</v>
      </c>
      <c r="D26" s="73">
        <v>0</v>
      </c>
      <c r="E26" s="66">
        <f t="shared" si="4"/>
        <v>50380</v>
      </c>
      <c r="F26" s="67">
        <v>280</v>
      </c>
      <c r="G26" s="30">
        <v>0</v>
      </c>
      <c r="H26" s="68">
        <f t="shared" si="0"/>
        <v>50100</v>
      </c>
      <c r="I26" s="31"/>
      <c r="J26" s="32"/>
      <c r="K26" s="33"/>
      <c r="L26" s="34"/>
      <c r="M26" s="31"/>
      <c r="N26" s="32"/>
      <c r="O26" s="33"/>
      <c r="P26" s="35"/>
      <c r="Q26" s="31"/>
      <c r="R26" s="32"/>
      <c r="S26" s="33"/>
      <c r="T26" s="34"/>
      <c r="U26" s="31"/>
      <c r="V26" s="32"/>
      <c r="W26" s="33"/>
      <c r="X26" s="33"/>
      <c r="Y26" s="31"/>
      <c r="Z26" s="32"/>
      <c r="AA26" s="33"/>
      <c r="AB26" s="34"/>
      <c r="AC26" s="31"/>
      <c r="AD26" s="32"/>
      <c r="AE26" s="33"/>
      <c r="AF26" s="34"/>
      <c r="AG26" s="31">
        <v>50100</v>
      </c>
      <c r="AH26" s="32"/>
      <c r="AI26" s="33"/>
      <c r="AJ26" s="34"/>
      <c r="AK26" s="69">
        <f t="shared" si="1"/>
        <v>50100</v>
      </c>
      <c r="AL26" s="70">
        <f t="shared" si="2"/>
        <v>0</v>
      </c>
      <c r="AM26" s="71">
        <f t="shared" si="3"/>
        <v>0</v>
      </c>
      <c r="AN26" s="4"/>
      <c r="AO26" s="4"/>
      <c r="AP26" s="4"/>
    </row>
    <row r="27" spans="1:42">
      <c r="A27" s="65">
        <v>23</v>
      </c>
      <c r="B27" s="16" t="s">
        <v>35</v>
      </c>
      <c r="C27" s="17">
        <v>286930</v>
      </c>
      <c r="D27" s="73">
        <v>0</v>
      </c>
      <c r="E27" s="66">
        <f t="shared" si="4"/>
        <v>286930</v>
      </c>
      <c r="F27" s="67">
        <v>0</v>
      </c>
      <c r="G27" s="30">
        <v>0</v>
      </c>
      <c r="H27" s="68">
        <f t="shared" si="0"/>
        <v>286930</v>
      </c>
      <c r="I27" s="31"/>
      <c r="J27" s="32"/>
      <c r="K27" s="33"/>
      <c r="L27" s="34"/>
      <c r="M27" s="31"/>
      <c r="N27" s="32"/>
      <c r="O27" s="33"/>
      <c r="P27" s="35"/>
      <c r="Q27" s="31"/>
      <c r="R27" s="32"/>
      <c r="S27" s="33"/>
      <c r="T27" s="34"/>
      <c r="U27" s="31"/>
      <c r="V27" s="32"/>
      <c r="W27" s="33"/>
      <c r="X27" s="33"/>
      <c r="Y27" s="31"/>
      <c r="Z27" s="32"/>
      <c r="AA27" s="33"/>
      <c r="AB27" s="34"/>
      <c r="AC27" s="31"/>
      <c r="AD27" s="32"/>
      <c r="AE27" s="33"/>
      <c r="AF27" s="34"/>
      <c r="AG27" s="31">
        <v>288000</v>
      </c>
      <c r="AH27" s="32"/>
      <c r="AI27" s="33"/>
      <c r="AJ27" s="34"/>
      <c r="AK27" s="69">
        <f t="shared" si="1"/>
        <v>288000</v>
      </c>
      <c r="AL27" s="70">
        <f t="shared" si="2"/>
        <v>0</v>
      </c>
      <c r="AM27" s="71">
        <f t="shared" si="3"/>
        <v>-1070</v>
      </c>
      <c r="AN27" s="4"/>
      <c r="AO27" s="4"/>
      <c r="AP27" s="4"/>
    </row>
    <row r="28" spans="1:42">
      <c r="A28" s="65">
        <v>24</v>
      </c>
      <c r="B28" s="16" t="s">
        <v>36</v>
      </c>
      <c r="C28" s="17">
        <v>26240</v>
      </c>
      <c r="D28" s="73">
        <v>84490</v>
      </c>
      <c r="E28" s="66">
        <f t="shared" si="4"/>
        <v>110730</v>
      </c>
      <c r="F28" s="67">
        <v>200</v>
      </c>
      <c r="G28" s="30">
        <v>0</v>
      </c>
      <c r="H28" s="68">
        <f t="shared" si="0"/>
        <v>110530</v>
      </c>
      <c r="I28" s="31"/>
      <c r="J28" s="32">
        <f>40000+15000</f>
        <v>55000</v>
      </c>
      <c r="K28" s="33"/>
      <c r="L28" s="34"/>
      <c r="M28" s="31"/>
      <c r="N28" s="32"/>
      <c r="O28" s="33">
        <v>29000</v>
      </c>
      <c r="P28" s="35"/>
      <c r="Q28" s="31"/>
      <c r="R28" s="32"/>
      <c r="S28" s="33"/>
      <c r="T28" s="34"/>
      <c r="U28" s="31"/>
      <c r="V28" s="32"/>
      <c r="W28" s="33"/>
      <c r="X28" s="33"/>
      <c r="Y28" s="31"/>
      <c r="Z28" s="32"/>
      <c r="AA28" s="33"/>
      <c r="AB28" s="34"/>
      <c r="AC28" s="31"/>
      <c r="AD28" s="32"/>
      <c r="AE28" s="33"/>
      <c r="AF28" s="34"/>
      <c r="AG28" s="31"/>
      <c r="AH28" s="32"/>
      <c r="AI28" s="33"/>
      <c r="AJ28" s="34"/>
      <c r="AK28" s="69">
        <f t="shared" si="1"/>
        <v>84000</v>
      </c>
      <c r="AL28" s="70">
        <f t="shared" si="2"/>
        <v>26530</v>
      </c>
      <c r="AM28" s="71">
        <f t="shared" si="3"/>
        <v>0</v>
      </c>
      <c r="AN28" s="4"/>
      <c r="AO28" s="4"/>
      <c r="AP28" s="4"/>
    </row>
    <row r="29" spans="1:42">
      <c r="A29" s="65">
        <v>25</v>
      </c>
      <c r="B29" s="16" t="s">
        <v>37</v>
      </c>
      <c r="C29" s="17">
        <v>145220</v>
      </c>
      <c r="D29" s="73">
        <v>0</v>
      </c>
      <c r="E29" s="66">
        <f t="shared" si="4"/>
        <v>145220</v>
      </c>
      <c r="F29" s="67">
        <f>8580+1250</f>
        <v>9830</v>
      </c>
      <c r="G29" s="30">
        <v>16790</v>
      </c>
      <c r="H29" s="68">
        <f t="shared" si="0"/>
        <v>118600</v>
      </c>
      <c r="I29" s="31"/>
      <c r="J29" s="32"/>
      <c r="K29" s="33"/>
      <c r="L29" s="34"/>
      <c r="M29" s="31"/>
      <c r="N29" s="32"/>
      <c r="O29" s="33"/>
      <c r="P29" s="35"/>
      <c r="Q29" s="31"/>
      <c r="R29" s="32"/>
      <c r="S29" s="33"/>
      <c r="T29" s="34"/>
      <c r="U29" s="31"/>
      <c r="V29" s="32"/>
      <c r="W29" s="33"/>
      <c r="X29" s="33"/>
      <c r="Y29" s="31"/>
      <c r="Z29" s="32"/>
      <c r="AA29" s="33"/>
      <c r="AB29" s="34"/>
      <c r="AC29" s="31"/>
      <c r="AD29" s="32"/>
      <c r="AE29" s="33"/>
      <c r="AF29" s="34"/>
      <c r="AG29" s="31"/>
      <c r="AH29" s="32"/>
      <c r="AI29" s="33"/>
      <c r="AJ29" s="34"/>
      <c r="AK29" s="69">
        <f t="shared" si="1"/>
        <v>0</v>
      </c>
      <c r="AL29" s="70">
        <f t="shared" si="2"/>
        <v>118600</v>
      </c>
      <c r="AM29" s="71">
        <f t="shared" si="3"/>
        <v>0</v>
      </c>
      <c r="AN29" s="4"/>
      <c r="AO29" s="4"/>
      <c r="AP29" s="4"/>
    </row>
    <row r="30" spans="1:42">
      <c r="A30" s="65">
        <v>26</v>
      </c>
      <c r="B30" s="16" t="s">
        <v>38</v>
      </c>
      <c r="C30" s="17">
        <v>0</v>
      </c>
      <c r="D30" s="73">
        <v>20</v>
      </c>
      <c r="E30" s="66">
        <f t="shared" si="4"/>
        <v>20</v>
      </c>
      <c r="F30" s="67">
        <v>0</v>
      </c>
      <c r="G30" s="30">
        <v>0</v>
      </c>
      <c r="H30" s="68">
        <f t="shared" si="0"/>
        <v>20</v>
      </c>
      <c r="I30" s="31"/>
      <c r="J30" s="32"/>
      <c r="K30" s="33"/>
      <c r="L30" s="34"/>
      <c r="M30" s="31"/>
      <c r="N30" s="32"/>
      <c r="O30" s="33"/>
      <c r="P30" s="35"/>
      <c r="Q30" s="31"/>
      <c r="R30" s="32"/>
      <c r="S30" s="33"/>
      <c r="T30" s="34"/>
      <c r="U30" s="31"/>
      <c r="V30" s="32"/>
      <c r="W30" s="33"/>
      <c r="X30" s="33"/>
      <c r="Y30" s="31"/>
      <c r="Z30" s="32"/>
      <c r="AA30" s="33"/>
      <c r="AB30" s="34"/>
      <c r="AC30" s="31"/>
      <c r="AD30" s="32"/>
      <c r="AE30" s="33"/>
      <c r="AF30" s="34"/>
      <c r="AG30" s="31"/>
      <c r="AH30" s="32"/>
      <c r="AI30" s="33"/>
      <c r="AJ30" s="34"/>
      <c r="AK30" s="69">
        <f t="shared" si="1"/>
        <v>0</v>
      </c>
      <c r="AL30" s="70">
        <f t="shared" si="2"/>
        <v>20</v>
      </c>
      <c r="AM30" s="71">
        <f t="shared" si="3"/>
        <v>0</v>
      </c>
      <c r="AN30" s="4"/>
      <c r="AO30" s="4"/>
      <c r="AP30" s="4"/>
    </row>
    <row r="31" spans="1:42">
      <c r="A31" s="65">
        <v>27</v>
      </c>
      <c r="B31" s="16" t="s">
        <v>39</v>
      </c>
      <c r="C31" s="17">
        <v>16470</v>
      </c>
      <c r="D31" s="73">
        <v>12550</v>
      </c>
      <c r="E31" s="66">
        <f t="shared" si="4"/>
        <v>29020</v>
      </c>
      <c r="F31" s="67">
        <v>100</v>
      </c>
      <c r="G31" s="30">
        <v>0</v>
      </c>
      <c r="H31" s="68">
        <f t="shared" si="0"/>
        <v>28920</v>
      </c>
      <c r="I31" s="31">
        <v>12550</v>
      </c>
      <c r="J31" s="32"/>
      <c r="K31" s="33"/>
      <c r="L31" s="34"/>
      <c r="M31" s="31"/>
      <c r="N31" s="32"/>
      <c r="O31" s="33"/>
      <c r="P31" s="35"/>
      <c r="Q31" s="31"/>
      <c r="R31" s="32"/>
      <c r="S31" s="33"/>
      <c r="T31" s="34"/>
      <c r="U31" s="31"/>
      <c r="V31" s="32"/>
      <c r="W31" s="33"/>
      <c r="X31" s="33"/>
      <c r="Y31" s="31"/>
      <c r="Z31" s="32"/>
      <c r="AA31" s="33"/>
      <c r="AB31" s="34"/>
      <c r="AC31" s="31"/>
      <c r="AD31" s="32"/>
      <c r="AE31" s="33"/>
      <c r="AF31" s="34"/>
      <c r="AG31" s="31">
        <v>16370</v>
      </c>
      <c r="AH31" s="32"/>
      <c r="AI31" s="33"/>
      <c r="AJ31" s="34"/>
      <c r="AK31" s="69">
        <f t="shared" si="1"/>
        <v>28920</v>
      </c>
      <c r="AL31" s="70">
        <f t="shared" si="2"/>
        <v>0</v>
      </c>
      <c r="AM31" s="71">
        <f t="shared" si="3"/>
        <v>0</v>
      </c>
      <c r="AN31" s="4"/>
      <c r="AO31" s="4"/>
      <c r="AP31" s="4"/>
    </row>
    <row r="32" spans="1:42">
      <c r="A32" s="65">
        <v>28</v>
      </c>
      <c r="B32" s="16" t="s">
        <v>40</v>
      </c>
      <c r="C32" s="17">
        <v>13420</v>
      </c>
      <c r="D32" s="73">
        <v>14800</v>
      </c>
      <c r="E32" s="66">
        <f t="shared" si="4"/>
        <v>28220</v>
      </c>
      <c r="F32" s="67">
        <v>20</v>
      </c>
      <c r="G32" s="30">
        <v>0</v>
      </c>
      <c r="H32" s="68">
        <f t="shared" si="0"/>
        <v>28200</v>
      </c>
      <c r="I32" s="31"/>
      <c r="J32" s="32"/>
      <c r="K32" s="33">
        <v>14800</v>
      </c>
      <c r="L32" s="34"/>
      <c r="M32" s="31"/>
      <c r="N32" s="32"/>
      <c r="O32" s="33"/>
      <c r="P32" s="35"/>
      <c r="Q32" s="31"/>
      <c r="R32" s="32"/>
      <c r="S32" s="33"/>
      <c r="T32" s="34"/>
      <c r="U32" s="31"/>
      <c r="V32" s="32"/>
      <c r="W32" s="33"/>
      <c r="X32" s="33"/>
      <c r="Y32" s="31"/>
      <c r="Z32" s="32"/>
      <c r="AA32" s="33"/>
      <c r="AB32" s="34"/>
      <c r="AC32" s="31"/>
      <c r="AD32" s="32"/>
      <c r="AE32" s="33"/>
      <c r="AF32" s="34"/>
      <c r="AG32" s="31"/>
      <c r="AH32" s="32"/>
      <c r="AI32" s="33"/>
      <c r="AJ32" s="34"/>
      <c r="AK32" s="69">
        <f t="shared" si="1"/>
        <v>14800</v>
      </c>
      <c r="AL32" s="70">
        <f t="shared" si="2"/>
        <v>13400</v>
      </c>
      <c r="AM32" s="71">
        <f t="shared" si="3"/>
        <v>0</v>
      </c>
      <c r="AN32" s="4"/>
      <c r="AO32" s="4"/>
      <c r="AP32" s="4"/>
    </row>
    <row r="33" spans="1:42">
      <c r="A33" s="65">
        <v>29</v>
      </c>
      <c r="B33" s="16" t="s">
        <v>41</v>
      </c>
      <c r="C33" s="17">
        <v>5430</v>
      </c>
      <c r="D33" s="73">
        <v>0</v>
      </c>
      <c r="E33" s="66">
        <f t="shared" si="4"/>
        <v>5430</v>
      </c>
      <c r="F33" s="67">
        <v>30</v>
      </c>
      <c r="G33" s="30">
        <v>0</v>
      </c>
      <c r="H33" s="68">
        <f t="shared" si="0"/>
        <v>5400</v>
      </c>
      <c r="I33" s="31"/>
      <c r="J33" s="32"/>
      <c r="K33" s="33"/>
      <c r="L33" s="34"/>
      <c r="M33" s="31"/>
      <c r="N33" s="32"/>
      <c r="O33" s="33"/>
      <c r="P33" s="35"/>
      <c r="Q33" s="31"/>
      <c r="R33" s="32"/>
      <c r="S33" s="33"/>
      <c r="T33" s="34"/>
      <c r="U33" s="31"/>
      <c r="V33" s="32"/>
      <c r="W33" s="33"/>
      <c r="X33" s="33"/>
      <c r="Y33" s="31"/>
      <c r="Z33" s="32"/>
      <c r="AA33" s="33"/>
      <c r="AB33" s="34"/>
      <c r="AC33" s="31"/>
      <c r="AD33" s="32"/>
      <c r="AE33" s="33"/>
      <c r="AF33" s="34"/>
      <c r="AG33" s="31"/>
      <c r="AH33" s="32"/>
      <c r="AI33" s="33"/>
      <c r="AJ33" s="34"/>
      <c r="AK33" s="69">
        <f t="shared" si="1"/>
        <v>0</v>
      </c>
      <c r="AL33" s="70">
        <f t="shared" si="2"/>
        <v>5400</v>
      </c>
      <c r="AM33" s="71">
        <f t="shared" si="3"/>
        <v>0</v>
      </c>
      <c r="AN33" s="4"/>
      <c r="AO33" s="4"/>
      <c r="AP33" s="4"/>
    </row>
    <row r="34" spans="1:42">
      <c r="A34" s="65">
        <v>30</v>
      </c>
      <c r="B34" s="36" t="s">
        <v>42</v>
      </c>
      <c r="C34" s="17">
        <v>114190</v>
      </c>
      <c r="D34" s="73">
        <v>0</v>
      </c>
      <c r="E34" s="66">
        <f t="shared" si="4"/>
        <v>114190</v>
      </c>
      <c r="F34" s="67">
        <v>4690</v>
      </c>
      <c r="G34" s="30">
        <v>0</v>
      </c>
      <c r="H34" s="68">
        <f t="shared" si="0"/>
        <v>109500</v>
      </c>
      <c r="I34" s="31"/>
      <c r="J34" s="32"/>
      <c r="K34" s="33"/>
      <c r="L34" s="34"/>
      <c r="M34" s="31"/>
      <c r="N34" s="32"/>
      <c r="O34" s="33"/>
      <c r="P34" s="35"/>
      <c r="Q34" s="31"/>
      <c r="R34" s="32"/>
      <c r="S34" s="33"/>
      <c r="T34" s="34"/>
      <c r="U34" s="31"/>
      <c r="V34" s="32"/>
      <c r="W34" s="33"/>
      <c r="X34" s="33"/>
      <c r="Y34" s="31"/>
      <c r="Z34" s="32"/>
      <c r="AA34" s="33"/>
      <c r="AB34" s="34"/>
      <c r="AC34" s="31"/>
      <c r="AD34" s="32"/>
      <c r="AE34" s="33"/>
      <c r="AF34" s="34"/>
      <c r="AG34" s="31">
        <v>19500</v>
      </c>
      <c r="AH34" s="32"/>
      <c r="AI34" s="33"/>
      <c r="AJ34" s="34"/>
      <c r="AK34" s="69">
        <f t="shared" si="1"/>
        <v>19500</v>
      </c>
      <c r="AL34" s="70">
        <f>IF((H34-AK34&lt;0),0,H34-AK34-AP34)</f>
        <v>0</v>
      </c>
      <c r="AM34" s="71">
        <f t="shared" si="3"/>
        <v>0</v>
      </c>
      <c r="AN34" s="37">
        <v>45817</v>
      </c>
      <c r="AO34" s="4" t="s">
        <v>43</v>
      </c>
      <c r="AP34" s="4">
        <v>90000</v>
      </c>
    </row>
    <row r="35" spans="1:42">
      <c r="A35" s="65">
        <v>31</v>
      </c>
      <c r="B35" s="16" t="s">
        <v>44</v>
      </c>
      <c r="C35" s="17">
        <v>107440</v>
      </c>
      <c r="D35" s="73">
        <v>11020</v>
      </c>
      <c r="E35" s="66">
        <f t="shared" si="4"/>
        <v>118460</v>
      </c>
      <c r="F35" s="67">
        <v>500</v>
      </c>
      <c r="G35" s="30">
        <v>0</v>
      </c>
      <c r="H35" s="68">
        <f t="shared" si="0"/>
        <v>117960</v>
      </c>
      <c r="I35" s="31"/>
      <c r="J35" s="32">
        <v>10730</v>
      </c>
      <c r="K35" s="33"/>
      <c r="L35" s="34"/>
      <c r="M35" s="31"/>
      <c r="N35" s="32"/>
      <c r="O35" s="33"/>
      <c r="P35" s="35"/>
      <c r="Q35" s="31"/>
      <c r="R35" s="32"/>
      <c r="S35" s="33"/>
      <c r="T35" s="34"/>
      <c r="U35" s="31"/>
      <c r="V35" s="32"/>
      <c r="W35" s="33"/>
      <c r="X35" s="33"/>
      <c r="Y35" s="31"/>
      <c r="Z35" s="32"/>
      <c r="AA35" s="33"/>
      <c r="AB35" s="34"/>
      <c r="AC35" s="31"/>
      <c r="AD35" s="32"/>
      <c r="AE35" s="33"/>
      <c r="AF35" s="34"/>
      <c r="AG35" s="31">
        <v>61500</v>
      </c>
      <c r="AH35" s="32">
        <v>45200</v>
      </c>
      <c r="AI35" s="33"/>
      <c r="AJ35" s="34"/>
      <c r="AK35" s="69">
        <f t="shared" si="1"/>
        <v>117430</v>
      </c>
      <c r="AL35" s="70">
        <f t="shared" si="2"/>
        <v>530</v>
      </c>
      <c r="AM35" s="71">
        <f t="shared" si="3"/>
        <v>0</v>
      </c>
      <c r="AN35" s="4"/>
      <c r="AO35" s="4"/>
      <c r="AP35" s="4"/>
    </row>
    <row r="36" spans="1:42">
      <c r="A36" s="65">
        <v>32</v>
      </c>
      <c r="B36" s="36" t="s">
        <v>45</v>
      </c>
      <c r="C36" s="17">
        <v>318230</v>
      </c>
      <c r="D36" s="73">
        <v>15408</v>
      </c>
      <c r="E36" s="66">
        <f t="shared" si="4"/>
        <v>333638</v>
      </c>
      <c r="F36" s="67">
        <v>49370</v>
      </c>
      <c r="G36" s="30">
        <v>0</v>
      </c>
      <c r="H36" s="68">
        <f t="shared" si="0"/>
        <v>284268</v>
      </c>
      <c r="I36" s="31"/>
      <c r="J36" s="32"/>
      <c r="K36" s="33"/>
      <c r="L36" s="34"/>
      <c r="M36" s="31"/>
      <c r="N36" s="32"/>
      <c r="O36" s="33"/>
      <c r="P36" s="35">
        <f>150000+140000</f>
        <v>290000</v>
      </c>
      <c r="Q36" s="31"/>
      <c r="R36" s="32"/>
      <c r="S36" s="33"/>
      <c r="T36" s="34"/>
      <c r="U36" s="31"/>
      <c r="V36" s="32"/>
      <c r="W36" s="33"/>
      <c r="X36" s="33"/>
      <c r="Y36" s="31"/>
      <c r="Z36" s="32"/>
      <c r="AA36" s="33"/>
      <c r="AB36" s="34"/>
      <c r="AC36" s="31"/>
      <c r="AD36" s="32"/>
      <c r="AE36" s="33"/>
      <c r="AF36" s="34"/>
      <c r="AG36" s="31"/>
      <c r="AH36" s="32"/>
      <c r="AI36" s="33"/>
      <c r="AJ36" s="34"/>
      <c r="AK36" s="69">
        <f t="shared" si="1"/>
        <v>290000</v>
      </c>
      <c r="AL36" s="70">
        <f t="shared" si="2"/>
        <v>0</v>
      </c>
      <c r="AM36" s="71">
        <f t="shared" si="3"/>
        <v>-5732</v>
      </c>
      <c r="AN36" s="37"/>
      <c r="AO36" s="4"/>
      <c r="AP36" s="4"/>
    </row>
    <row r="37" spans="1:42">
      <c r="A37" s="65">
        <v>33</v>
      </c>
      <c r="B37" s="38" t="s">
        <v>46</v>
      </c>
      <c r="C37" s="17">
        <v>0</v>
      </c>
      <c r="D37" s="73">
        <v>0</v>
      </c>
      <c r="E37" s="66">
        <f t="shared" si="4"/>
        <v>0</v>
      </c>
      <c r="F37" s="67">
        <v>0</v>
      </c>
      <c r="G37" s="30">
        <v>0</v>
      </c>
      <c r="H37" s="68">
        <f t="shared" si="0"/>
        <v>0</v>
      </c>
      <c r="I37" s="31"/>
      <c r="J37" s="32"/>
      <c r="K37" s="33"/>
      <c r="L37" s="34"/>
      <c r="M37" s="31"/>
      <c r="N37" s="32"/>
      <c r="O37" s="33"/>
      <c r="P37" s="35"/>
      <c r="Q37" s="31"/>
      <c r="R37" s="32"/>
      <c r="S37" s="33"/>
      <c r="T37" s="34"/>
      <c r="U37" s="31"/>
      <c r="V37" s="32"/>
      <c r="W37" s="33"/>
      <c r="X37" s="33"/>
      <c r="Y37" s="31"/>
      <c r="Z37" s="32"/>
      <c r="AA37" s="33"/>
      <c r="AB37" s="34"/>
      <c r="AC37" s="31"/>
      <c r="AD37" s="32"/>
      <c r="AE37" s="33"/>
      <c r="AF37" s="34"/>
      <c r="AG37" s="31"/>
      <c r="AH37" s="32"/>
      <c r="AI37" s="33"/>
      <c r="AJ37" s="34"/>
      <c r="AK37" s="69">
        <f t="shared" si="1"/>
        <v>0</v>
      </c>
      <c r="AL37" s="70">
        <f t="shared" si="2"/>
        <v>0</v>
      </c>
      <c r="AM37" s="71">
        <f t="shared" si="3"/>
        <v>0</v>
      </c>
      <c r="AN37" s="37"/>
      <c r="AO37" s="4"/>
      <c r="AP37" s="4"/>
    </row>
    <row r="38" spans="1:42">
      <c r="A38" s="65">
        <v>34</v>
      </c>
      <c r="B38" s="16" t="s">
        <v>47</v>
      </c>
      <c r="C38" s="17">
        <v>54050</v>
      </c>
      <c r="D38" s="73">
        <v>79130</v>
      </c>
      <c r="E38" s="66">
        <f t="shared" si="4"/>
        <v>133180</v>
      </c>
      <c r="F38" s="67">
        <v>410</v>
      </c>
      <c r="G38" s="30">
        <v>0</v>
      </c>
      <c r="H38" s="68">
        <f t="shared" si="0"/>
        <v>132770</v>
      </c>
      <c r="I38" s="31"/>
      <c r="J38" s="32"/>
      <c r="K38" s="33"/>
      <c r="L38" s="34"/>
      <c r="M38" s="31">
        <v>49000</v>
      </c>
      <c r="N38" s="32"/>
      <c r="O38" s="33">
        <v>30130</v>
      </c>
      <c r="P38" s="35"/>
      <c r="Q38" s="31"/>
      <c r="R38" s="32"/>
      <c r="S38" s="33"/>
      <c r="T38" s="34"/>
      <c r="U38" s="31"/>
      <c r="V38" s="32"/>
      <c r="W38" s="33"/>
      <c r="X38" s="33"/>
      <c r="Y38" s="31"/>
      <c r="Z38" s="32"/>
      <c r="AA38" s="33"/>
      <c r="AB38" s="34"/>
      <c r="AC38" s="31"/>
      <c r="AD38" s="32"/>
      <c r="AE38" s="33"/>
      <c r="AF38" s="34"/>
      <c r="AG38" s="31"/>
      <c r="AH38" s="32"/>
      <c r="AI38" s="33"/>
      <c r="AJ38" s="34"/>
      <c r="AK38" s="69">
        <f t="shared" si="1"/>
        <v>79130</v>
      </c>
      <c r="AL38" s="70">
        <f t="shared" si="2"/>
        <v>53640</v>
      </c>
      <c r="AM38" s="71">
        <f t="shared" si="3"/>
        <v>0</v>
      </c>
      <c r="AN38" s="4"/>
      <c r="AO38" s="4"/>
      <c r="AP38" s="4"/>
    </row>
    <row r="39" spans="1:42">
      <c r="A39" s="65">
        <v>35</v>
      </c>
      <c r="B39" s="16" t="s">
        <v>48</v>
      </c>
      <c r="C39" s="17">
        <v>0</v>
      </c>
      <c r="D39" s="73">
        <v>30</v>
      </c>
      <c r="E39" s="66">
        <f t="shared" si="4"/>
        <v>30</v>
      </c>
      <c r="F39" s="67">
        <v>0</v>
      </c>
      <c r="G39" s="30">
        <v>0</v>
      </c>
      <c r="H39" s="68">
        <f t="shared" si="0"/>
        <v>30</v>
      </c>
      <c r="I39" s="31"/>
      <c r="J39" s="32"/>
      <c r="K39" s="33"/>
      <c r="L39" s="34"/>
      <c r="M39" s="31"/>
      <c r="N39" s="32"/>
      <c r="O39" s="33"/>
      <c r="P39" s="35"/>
      <c r="Q39" s="31"/>
      <c r="R39" s="32"/>
      <c r="S39" s="33"/>
      <c r="T39" s="34"/>
      <c r="U39" s="31"/>
      <c r="V39" s="32"/>
      <c r="W39" s="33"/>
      <c r="X39" s="33"/>
      <c r="Y39" s="31"/>
      <c r="Z39" s="32"/>
      <c r="AA39" s="33"/>
      <c r="AB39" s="34"/>
      <c r="AC39" s="31"/>
      <c r="AD39" s="32"/>
      <c r="AE39" s="33"/>
      <c r="AF39" s="34"/>
      <c r="AG39" s="31"/>
      <c r="AH39" s="32"/>
      <c r="AI39" s="33"/>
      <c r="AJ39" s="34"/>
      <c r="AK39" s="69">
        <f t="shared" si="1"/>
        <v>0</v>
      </c>
      <c r="AL39" s="70">
        <f t="shared" si="2"/>
        <v>30</v>
      </c>
      <c r="AM39" s="71">
        <f t="shared" si="3"/>
        <v>0</v>
      </c>
      <c r="AN39" s="4"/>
      <c r="AO39" s="4"/>
      <c r="AP39" s="4"/>
    </row>
    <row r="40" spans="1:42">
      <c r="A40" s="65">
        <v>36</v>
      </c>
      <c r="B40" s="16" t="s">
        <v>49</v>
      </c>
      <c r="C40" s="17">
        <v>42070</v>
      </c>
      <c r="D40" s="73">
        <v>360</v>
      </c>
      <c r="E40" s="66">
        <f t="shared" si="4"/>
        <v>42430</v>
      </c>
      <c r="F40" s="67">
        <v>100</v>
      </c>
      <c r="G40" s="30">
        <v>0</v>
      </c>
      <c r="H40" s="68">
        <f t="shared" si="0"/>
        <v>42330</v>
      </c>
      <c r="I40" s="31"/>
      <c r="J40" s="32"/>
      <c r="K40" s="33"/>
      <c r="L40" s="34"/>
      <c r="M40" s="31"/>
      <c r="N40" s="32"/>
      <c r="O40" s="33"/>
      <c r="P40" s="35"/>
      <c r="Q40" s="31"/>
      <c r="R40" s="32"/>
      <c r="S40" s="33"/>
      <c r="T40" s="34"/>
      <c r="U40" s="31"/>
      <c r="V40" s="32"/>
      <c r="W40" s="33"/>
      <c r="X40" s="33"/>
      <c r="Y40" s="31"/>
      <c r="Z40" s="32"/>
      <c r="AA40" s="33"/>
      <c r="AB40" s="34"/>
      <c r="AC40" s="31"/>
      <c r="AD40" s="32"/>
      <c r="AE40" s="33"/>
      <c r="AF40" s="34"/>
      <c r="AG40" s="31"/>
      <c r="AH40" s="32"/>
      <c r="AI40" s="33"/>
      <c r="AJ40" s="34"/>
      <c r="AK40" s="69">
        <f t="shared" si="1"/>
        <v>0</v>
      </c>
      <c r="AL40" s="70">
        <f t="shared" si="2"/>
        <v>42330</v>
      </c>
      <c r="AM40" s="71">
        <f t="shared" si="3"/>
        <v>0</v>
      </c>
      <c r="AN40" s="4"/>
      <c r="AO40" s="4"/>
      <c r="AP40" s="4"/>
    </row>
    <row r="41" spans="1:42">
      <c r="A41" s="65">
        <v>37</v>
      </c>
      <c r="B41" s="16" t="s">
        <v>50</v>
      </c>
      <c r="C41" s="17">
        <v>21180</v>
      </c>
      <c r="D41" s="73">
        <v>52580</v>
      </c>
      <c r="E41" s="66">
        <f t="shared" si="4"/>
        <v>73760</v>
      </c>
      <c r="F41" s="67">
        <v>150</v>
      </c>
      <c r="G41" s="30">
        <v>0</v>
      </c>
      <c r="H41" s="68">
        <f t="shared" si="0"/>
        <v>73610</v>
      </c>
      <c r="I41" s="31"/>
      <c r="J41" s="32">
        <v>12580</v>
      </c>
      <c r="K41" s="33">
        <v>40000</v>
      </c>
      <c r="L41" s="34"/>
      <c r="M41" s="31"/>
      <c r="N41" s="32"/>
      <c r="O41" s="33"/>
      <c r="P41" s="35"/>
      <c r="Q41" s="31"/>
      <c r="R41" s="32"/>
      <c r="S41" s="33"/>
      <c r="T41" s="34"/>
      <c r="U41" s="31"/>
      <c r="V41" s="32"/>
      <c r="W41" s="33"/>
      <c r="X41" s="33"/>
      <c r="Y41" s="31"/>
      <c r="Z41" s="32"/>
      <c r="AA41" s="33"/>
      <c r="AB41" s="34"/>
      <c r="AC41" s="31"/>
      <c r="AD41" s="32"/>
      <c r="AE41" s="33"/>
      <c r="AF41" s="34"/>
      <c r="AG41" s="31"/>
      <c r="AH41" s="32"/>
      <c r="AI41" s="33"/>
      <c r="AJ41" s="34"/>
      <c r="AK41" s="69">
        <f t="shared" si="1"/>
        <v>52580</v>
      </c>
      <c r="AL41" s="70">
        <f t="shared" si="2"/>
        <v>21030</v>
      </c>
      <c r="AM41" s="71">
        <f t="shared" si="3"/>
        <v>0</v>
      </c>
      <c r="AN41" s="4"/>
      <c r="AO41" s="4"/>
      <c r="AP41" s="4"/>
    </row>
    <row r="42" spans="1:42">
      <c r="A42" s="65">
        <v>38</v>
      </c>
      <c r="B42" s="16" t="s">
        <v>51</v>
      </c>
      <c r="C42" s="17">
        <v>41750</v>
      </c>
      <c r="D42" s="73">
        <v>0</v>
      </c>
      <c r="E42" s="66">
        <f t="shared" si="4"/>
        <v>41750</v>
      </c>
      <c r="F42" s="67">
        <v>300</v>
      </c>
      <c r="G42" s="30">
        <v>0</v>
      </c>
      <c r="H42" s="68">
        <f t="shared" si="0"/>
        <v>41450</v>
      </c>
      <c r="I42" s="31"/>
      <c r="J42" s="32"/>
      <c r="K42" s="33"/>
      <c r="L42" s="34"/>
      <c r="M42" s="31"/>
      <c r="N42" s="32"/>
      <c r="O42" s="33"/>
      <c r="P42" s="35"/>
      <c r="Q42" s="31"/>
      <c r="R42" s="32"/>
      <c r="S42" s="33"/>
      <c r="T42" s="34"/>
      <c r="U42" s="31"/>
      <c r="V42" s="32"/>
      <c r="W42" s="33"/>
      <c r="X42" s="33"/>
      <c r="Y42" s="31"/>
      <c r="Z42" s="32"/>
      <c r="AA42" s="33"/>
      <c r="AB42" s="34"/>
      <c r="AC42" s="31"/>
      <c r="AD42" s="32"/>
      <c r="AE42" s="33"/>
      <c r="AF42" s="34"/>
      <c r="AG42" s="31"/>
      <c r="AH42" s="32"/>
      <c r="AI42" s="33"/>
      <c r="AJ42" s="34"/>
      <c r="AK42" s="69">
        <f t="shared" si="1"/>
        <v>0</v>
      </c>
      <c r="AL42" s="70">
        <f t="shared" si="2"/>
        <v>41450</v>
      </c>
      <c r="AM42" s="71">
        <f t="shared" si="3"/>
        <v>0</v>
      </c>
      <c r="AN42" s="4"/>
      <c r="AO42" s="4"/>
      <c r="AP42" s="4"/>
    </row>
    <row r="43" spans="1:42">
      <c r="A43" s="65">
        <v>39</v>
      </c>
      <c r="B43" s="16" t="s">
        <v>52</v>
      </c>
      <c r="C43" s="17">
        <v>93540</v>
      </c>
      <c r="D43" s="73">
        <v>90760</v>
      </c>
      <c r="E43" s="66">
        <f t="shared" si="4"/>
        <v>184300</v>
      </c>
      <c r="F43" s="67">
        <v>1000</v>
      </c>
      <c r="G43" s="30">
        <v>0</v>
      </c>
      <c r="H43" s="68">
        <f t="shared" si="0"/>
        <v>183300</v>
      </c>
      <c r="I43" s="31"/>
      <c r="J43" s="32"/>
      <c r="K43" s="33"/>
      <c r="L43" s="34"/>
      <c r="M43" s="31"/>
      <c r="N43" s="32"/>
      <c r="O43" s="33"/>
      <c r="P43" s="35"/>
      <c r="Q43" s="31"/>
      <c r="R43" s="32"/>
      <c r="S43" s="33"/>
      <c r="T43" s="34"/>
      <c r="U43" s="31">
        <v>40000</v>
      </c>
      <c r="V43" s="32"/>
      <c r="W43" s="33"/>
      <c r="X43" s="33"/>
      <c r="Y43" s="31"/>
      <c r="Z43" s="32"/>
      <c r="AA43" s="33"/>
      <c r="AB43" s="34"/>
      <c r="AC43" s="31"/>
      <c r="AD43" s="32"/>
      <c r="AE43" s="33"/>
      <c r="AF43" s="34"/>
      <c r="AG43" s="31"/>
      <c r="AH43" s="32"/>
      <c r="AI43" s="33">
        <v>50000</v>
      </c>
      <c r="AJ43" s="34"/>
      <c r="AK43" s="69">
        <f t="shared" si="1"/>
        <v>90000</v>
      </c>
      <c r="AL43" s="70">
        <f t="shared" si="2"/>
        <v>93300</v>
      </c>
      <c r="AM43" s="71">
        <f t="shared" si="3"/>
        <v>0</v>
      </c>
      <c r="AN43" s="4"/>
      <c r="AO43" s="4"/>
      <c r="AP43" s="4"/>
    </row>
    <row r="44" spans="1:42">
      <c r="A44" s="65">
        <v>40</v>
      </c>
      <c r="B44" s="16" t="s">
        <v>53</v>
      </c>
      <c r="C44" s="17">
        <v>116880</v>
      </c>
      <c r="D44" s="73">
        <v>100110</v>
      </c>
      <c r="E44" s="66">
        <f t="shared" si="4"/>
        <v>216990</v>
      </c>
      <c r="F44" s="67">
        <f>5160+1060</f>
        <v>6220</v>
      </c>
      <c r="G44" s="30">
        <v>0</v>
      </c>
      <c r="H44" s="68">
        <f t="shared" si="0"/>
        <v>210770</v>
      </c>
      <c r="I44" s="31">
        <v>90000</v>
      </c>
      <c r="J44" s="32">
        <v>3860</v>
      </c>
      <c r="K44" s="33"/>
      <c r="L44" s="34"/>
      <c r="M44" s="31">
        <v>6250</v>
      </c>
      <c r="N44" s="32"/>
      <c r="O44" s="33"/>
      <c r="P44" s="35"/>
      <c r="Q44" s="31"/>
      <c r="R44" s="32"/>
      <c r="S44" s="33"/>
      <c r="T44" s="34"/>
      <c r="U44" s="31"/>
      <c r="V44" s="32"/>
      <c r="W44" s="33"/>
      <c r="X44" s="33"/>
      <c r="Y44" s="31"/>
      <c r="Z44" s="32"/>
      <c r="AA44" s="33"/>
      <c r="AB44" s="34"/>
      <c r="AC44" s="31"/>
      <c r="AD44" s="32"/>
      <c r="AE44" s="33"/>
      <c r="AF44" s="34"/>
      <c r="AG44" s="31">
        <v>17500</v>
      </c>
      <c r="AH44" s="32"/>
      <c r="AI44" s="33"/>
      <c r="AJ44" s="34"/>
      <c r="AK44" s="69">
        <f t="shared" si="1"/>
        <v>117610</v>
      </c>
      <c r="AL44" s="70">
        <f t="shared" si="2"/>
        <v>93160</v>
      </c>
      <c r="AM44" s="71">
        <f t="shared" si="3"/>
        <v>0</v>
      </c>
      <c r="AN44" s="4"/>
      <c r="AO44" s="4"/>
      <c r="AP44" s="4"/>
    </row>
    <row r="45" spans="1:42">
      <c r="A45" s="65">
        <v>41</v>
      </c>
      <c r="B45" s="16" t="s">
        <v>54</v>
      </c>
      <c r="C45" s="17">
        <v>158620</v>
      </c>
      <c r="D45" s="73">
        <v>120</v>
      </c>
      <c r="E45" s="66">
        <f t="shared" si="4"/>
        <v>158740</v>
      </c>
      <c r="F45" s="67">
        <f>1250+6640</f>
        <v>7890</v>
      </c>
      <c r="G45" s="30">
        <v>0</v>
      </c>
      <c r="H45" s="68">
        <f t="shared" si="0"/>
        <v>150850</v>
      </c>
      <c r="I45" s="31"/>
      <c r="J45" s="32"/>
      <c r="K45" s="33"/>
      <c r="L45" s="34"/>
      <c r="M45" s="31"/>
      <c r="N45" s="32"/>
      <c r="O45" s="33"/>
      <c r="P45" s="35"/>
      <c r="Q45" s="31"/>
      <c r="R45" s="32"/>
      <c r="S45" s="33"/>
      <c r="T45" s="34"/>
      <c r="U45" s="31"/>
      <c r="V45" s="32"/>
      <c r="W45" s="33"/>
      <c r="X45" s="33"/>
      <c r="Y45" s="31"/>
      <c r="Z45" s="32"/>
      <c r="AA45" s="33"/>
      <c r="AB45" s="34"/>
      <c r="AC45" s="31"/>
      <c r="AD45" s="32"/>
      <c r="AE45" s="33"/>
      <c r="AF45" s="34"/>
      <c r="AG45" s="31">
        <v>100000</v>
      </c>
      <c r="AH45" s="32">
        <v>40000</v>
      </c>
      <c r="AI45" s="33"/>
      <c r="AJ45" s="34"/>
      <c r="AK45" s="69">
        <f t="shared" si="1"/>
        <v>140000</v>
      </c>
      <c r="AL45" s="70">
        <f t="shared" si="2"/>
        <v>10850</v>
      </c>
      <c r="AM45" s="71">
        <f t="shared" si="3"/>
        <v>0</v>
      </c>
      <c r="AN45" s="4"/>
      <c r="AO45" s="4"/>
      <c r="AP45" s="4"/>
    </row>
    <row r="46" spans="1:42">
      <c r="A46" s="65">
        <v>42</v>
      </c>
      <c r="B46" s="16" t="s">
        <v>55</v>
      </c>
      <c r="C46" s="17">
        <v>24050</v>
      </c>
      <c r="D46" s="73">
        <v>153700</v>
      </c>
      <c r="E46" s="66">
        <f t="shared" si="4"/>
        <v>177750</v>
      </c>
      <c r="F46" s="67">
        <v>4970</v>
      </c>
      <c r="G46" s="30">
        <v>0</v>
      </c>
      <c r="H46" s="68">
        <f t="shared" si="0"/>
        <v>172780</v>
      </c>
      <c r="I46" s="31"/>
      <c r="J46" s="32"/>
      <c r="K46" s="33"/>
      <c r="L46" s="34"/>
      <c r="M46" s="31"/>
      <c r="N46" s="32"/>
      <c r="O46" s="33"/>
      <c r="P46" s="35"/>
      <c r="Q46" s="31"/>
      <c r="R46" s="32"/>
      <c r="S46" s="33"/>
      <c r="T46" s="34"/>
      <c r="U46" s="31"/>
      <c r="V46" s="32"/>
      <c r="W46" s="33"/>
      <c r="X46" s="33"/>
      <c r="Y46" s="31"/>
      <c r="Z46" s="32"/>
      <c r="AA46" s="33"/>
      <c r="AB46" s="34"/>
      <c r="AC46" s="31"/>
      <c r="AD46" s="32"/>
      <c r="AE46" s="33"/>
      <c r="AF46" s="34"/>
      <c r="AG46" s="31"/>
      <c r="AH46" s="32"/>
      <c r="AI46" s="33"/>
      <c r="AJ46" s="34"/>
      <c r="AK46" s="69">
        <f t="shared" si="1"/>
        <v>0</v>
      </c>
      <c r="AL46" s="70">
        <f t="shared" si="2"/>
        <v>172780</v>
      </c>
      <c r="AM46" s="71">
        <f t="shared" si="3"/>
        <v>0</v>
      </c>
      <c r="AN46" s="4"/>
      <c r="AO46" s="4"/>
      <c r="AP46" s="4"/>
    </row>
    <row r="47" spans="1:42">
      <c r="A47" s="65">
        <v>43</v>
      </c>
      <c r="B47" s="36" t="s">
        <v>56</v>
      </c>
      <c r="C47" s="17">
        <v>72870</v>
      </c>
      <c r="D47" s="73">
        <v>44600</v>
      </c>
      <c r="E47" s="66">
        <f t="shared" si="4"/>
        <v>117470</v>
      </c>
      <c r="F47" s="67">
        <v>0</v>
      </c>
      <c r="G47" s="30">
        <v>0</v>
      </c>
      <c r="H47" s="68">
        <f t="shared" si="0"/>
        <v>117470</v>
      </c>
      <c r="I47" s="31"/>
      <c r="J47" s="32"/>
      <c r="K47" s="33"/>
      <c r="L47" s="34"/>
      <c r="M47" s="31"/>
      <c r="N47" s="32"/>
      <c r="O47" s="33"/>
      <c r="P47" s="35"/>
      <c r="Q47" s="31"/>
      <c r="R47" s="32"/>
      <c r="S47" s="33"/>
      <c r="T47" s="34"/>
      <c r="U47" s="31"/>
      <c r="V47" s="32"/>
      <c r="W47" s="33"/>
      <c r="X47" s="33"/>
      <c r="Y47" s="31"/>
      <c r="Z47" s="32"/>
      <c r="AA47" s="33"/>
      <c r="AB47" s="34"/>
      <c r="AC47" s="31"/>
      <c r="AD47" s="32"/>
      <c r="AE47" s="33"/>
      <c r="AF47" s="34"/>
      <c r="AG47" s="31"/>
      <c r="AH47" s="32"/>
      <c r="AI47" s="33"/>
      <c r="AJ47" s="34"/>
      <c r="AK47" s="69">
        <f t="shared" si="1"/>
        <v>0</v>
      </c>
      <c r="AL47" s="70">
        <f t="shared" si="2"/>
        <v>117470</v>
      </c>
      <c r="AM47" s="71">
        <f t="shared" si="3"/>
        <v>0</v>
      </c>
      <c r="AN47" s="4"/>
      <c r="AO47" s="4"/>
      <c r="AP47" s="4"/>
    </row>
    <row r="48" spans="1:42">
      <c r="A48" s="65">
        <v>44</v>
      </c>
      <c r="B48" s="36" t="s">
        <v>57</v>
      </c>
      <c r="C48" s="17">
        <v>0</v>
      </c>
      <c r="D48" s="73">
        <v>18730</v>
      </c>
      <c r="E48" s="66">
        <f t="shared" si="4"/>
        <v>18730</v>
      </c>
      <c r="F48" s="67">
        <v>0</v>
      </c>
      <c r="G48" s="30">
        <v>0</v>
      </c>
      <c r="H48" s="68">
        <f t="shared" si="0"/>
        <v>18730</v>
      </c>
      <c r="I48" s="31"/>
      <c r="J48" s="32"/>
      <c r="K48" s="33"/>
      <c r="L48" s="34"/>
      <c r="M48" s="31"/>
      <c r="N48" s="32"/>
      <c r="O48" s="33"/>
      <c r="P48" s="35"/>
      <c r="Q48" s="31"/>
      <c r="R48" s="32"/>
      <c r="S48" s="33"/>
      <c r="T48" s="34"/>
      <c r="U48" s="31"/>
      <c r="V48" s="32"/>
      <c r="W48" s="33"/>
      <c r="X48" s="33"/>
      <c r="Y48" s="31"/>
      <c r="Z48" s="32"/>
      <c r="AA48" s="33"/>
      <c r="AB48" s="34"/>
      <c r="AC48" s="31"/>
      <c r="AD48" s="32"/>
      <c r="AE48" s="33"/>
      <c r="AF48" s="34"/>
      <c r="AG48" s="31"/>
      <c r="AH48" s="32"/>
      <c r="AI48" s="33"/>
      <c r="AJ48" s="34"/>
      <c r="AK48" s="69">
        <f t="shared" si="1"/>
        <v>0</v>
      </c>
      <c r="AL48" s="70">
        <f t="shared" si="2"/>
        <v>18730</v>
      </c>
      <c r="AM48" s="71">
        <f t="shared" si="3"/>
        <v>0</v>
      </c>
      <c r="AN48" s="4"/>
      <c r="AO48" s="4"/>
      <c r="AP48" s="4"/>
    </row>
    <row r="49" spans="1:42">
      <c r="A49" s="65">
        <v>45</v>
      </c>
      <c r="B49" s="38" t="s">
        <v>58</v>
      </c>
      <c r="C49" s="17">
        <v>0</v>
      </c>
      <c r="D49" s="73">
        <v>23830</v>
      </c>
      <c r="E49" s="66">
        <f t="shared" si="4"/>
        <v>23830</v>
      </c>
      <c r="F49" s="67">
        <v>0</v>
      </c>
      <c r="G49" s="30">
        <v>0</v>
      </c>
      <c r="H49" s="68">
        <f t="shared" si="0"/>
        <v>23830</v>
      </c>
      <c r="I49" s="31"/>
      <c r="J49" s="32"/>
      <c r="K49" s="33"/>
      <c r="L49" s="34"/>
      <c r="M49" s="31"/>
      <c r="N49" s="32"/>
      <c r="O49" s="33"/>
      <c r="P49" s="35"/>
      <c r="Q49" s="31"/>
      <c r="R49" s="32"/>
      <c r="S49" s="33"/>
      <c r="T49" s="34"/>
      <c r="U49" s="31"/>
      <c r="V49" s="32"/>
      <c r="W49" s="33"/>
      <c r="X49" s="33"/>
      <c r="Y49" s="31"/>
      <c r="Z49" s="32"/>
      <c r="AA49" s="33"/>
      <c r="AB49" s="34"/>
      <c r="AC49" s="31"/>
      <c r="AD49" s="32"/>
      <c r="AE49" s="33"/>
      <c r="AF49" s="34"/>
      <c r="AG49" s="31"/>
      <c r="AH49" s="32"/>
      <c r="AI49" s="33"/>
      <c r="AJ49" s="34"/>
      <c r="AK49" s="69">
        <f t="shared" si="1"/>
        <v>0</v>
      </c>
      <c r="AL49" s="70">
        <f t="shared" si="2"/>
        <v>23830</v>
      </c>
      <c r="AM49" s="71">
        <f t="shared" si="3"/>
        <v>0</v>
      </c>
      <c r="AN49" s="4"/>
      <c r="AO49" s="4"/>
      <c r="AP49" s="4"/>
    </row>
    <row r="50" spans="1:42">
      <c r="A50" s="65">
        <v>46</v>
      </c>
      <c r="B50" s="16" t="s">
        <v>59</v>
      </c>
      <c r="C50" s="17">
        <v>99050</v>
      </c>
      <c r="D50" s="73">
        <v>5520</v>
      </c>
      <c r="E50" s="66">
        <f t="shared" si="4"/>
        <v>104570</v>
      </c>
      <c r="F50" s="67">
        <v>2150</v>
      </c>
      <c r="G50" s="30">
        <v>0</v>
      </c>
      <c r="H50" s="68">
        <f t="shared" si="0"/>
        <v>102420</v>
      </c>
      <c r="I50" s="31"/>
      <c r="J50" s="32"/>
      <c r="K50" s="33"/>
      <c r="L50" s="34"/>
      <c r="M50" s="31">
        <v>0</v>
      </c>
      <c r="N50" s="32">
        <v>0</v>
      </c>
      <c r="O50" s="33"/>
      <c r="P50" s="35"/>
      <c r="Q50" s="31"/>
      <c r="R50" s="32"/>
      <c r="S50" s="33"/>
      <c r="T50" s="34"/>
      <c r="U50" s="31"/>
      <c r="V50" s="32"/>
      <c r="W50" s="33"/>
      <c r="X50" s="33"/>
      <c r="Y50" s="31"/>
      <c r="Z50" s="32"/>
      <c r="AA50" s="33"/>
      <c r="AB50" s="34"/>
      <c r="AC50" s="31"/>
      <c r="AD50" s="32"/>
      <c r="AE50" s="33"/>
      <c r="AF50" s="34"/>
      <c r="AG50" s="31">
        <v>73000</v>
      </c>
      <c r="AH50" s="32"/>
      <c r="AI50" s="33">
        <v>27000</v>
      </c>
      <c r="AJ50" s="34"/>
      <c r="AK50" s="69">
        <f t="shared" si="1"/>
        <v>100000</v>
      </c>
      <c r="AL50" s="70">
        <f t="shared" si="2"/>
        <v>2420</v>
      </c>
      <c r="AM50" s="71">
        <f t="shared" si="3"/>
        <v>0</v>
      </c>
      <c r="AN50" s="4"/>
      <c r="AO50" s="4"/>
      <c r="AP50" s="4"/>
    </row>
    <row r="51" spans="1:42">
      <c r="A51" s="65">
        <v>47</v>
      </c>
      <c r="B51" s="16" t="s">
        <v>60</v>
      </c>
      <c r="C51" s="17">
        <v>0</v>
      </c>
      <c r="D51" s="73">
        <v>6490</v>
      </c>
      <c r="E51" s="66">
        <f t="shared" si="4"/>
        <v>6490</v>
      </c>
      <c r="F51" s="67">
        <v>0</v>
      </c>
      <c r="G51" s="30">
        <v>0</v>
      </c>
      <c r="H51" s="68">
        <f t="shared" si="0"/>
        <v>6490</v>
      </c>
      <c r="I51" s="31"/>
      <c r="J51" s="32"/>
      <c r="K51" s="33"/>
      <c r="L51" s="34"/>
      <c r="M51" s="31"/>
      <c r="N51" s="32"/>
      <c r="O51" s="33"/>
      <c r="P51" s="35"/>
      <c r="Q51" s="31"/>
      <c r="R51" s="32"/>
      <c r="S51" s="33"/>
      <c r="T51" s="34"/>
      <c r="U51" s="31"/>
      <c r="V51" s="32"/>
      <c r="W51" s="33"/>
      <c r="X51" s="33"/>
      <c r="Y51" s="31"/>
      <c r="Z51" s="32"/>
      <c r="AA51" s="33"/>
      <c r="AB51" s="34"/>
      <c r="AC51" s="31"/>
      <c r="AD51" s="32"/>
      <c r="AE51" s="33"/>
      <c r="AF51" s="34"/>
      <c r="AG51" s="31"/>
      <c r="AH51" s="32"/>
      <c r="AI51" s="33"/>
      <c r="AJ51" s="34"/>
      <c r="AK51" s="69">
        <f t="shared" si="1"/>
        <v>0</v>
      </c>
      <c r="AL51" s="70">
        <f t="shared" si="2"/>
        <v>6490</v>
      </c>
      <c r="AM51" s="71">
        <f t="shared" si="3"/>
        <v>0</v>
      </c>
      <c r="AN51" s="4"/>
      <c r="AO51" s="4"/>
      <c r="AP51" s="4"/>
    </row>
    <row r="52" spans="1:42">
      <c r="A52" s="65">
        <v>48</v>
      </c>
      <c r="B52" s="16" t="s">
        <v>61</v>
      </c>
      <c r="C52" s="17">
        <v>38900</v>
      </c>
      <c r="D52" s="73">
        <v>26150</v>
      </c>
      <c r="E52" s="66">
        <f t="shared" si="4"/>
        <v>65050</v>
      </c>
      <c r="F52" s="67">
        <v>350</v>
      </c>
      <c r="G52" s="30">
        <v>0</v>
      </c>
      <c r="H52" s="68">
        <f t="shared" si="0"/>
        <v>64700</v>
      </c>
      <c r="I52" s="31"/>
      <c r="J52" s="32"/>
      <c r="K52" s="33"/>
      <c r="L52" s="34"/>
      <c r="M52" s="31">
        <v>15000</v>
      </c>
      <c r="N52" s="32">
        <v>5000</v>
      </c>
      <c r="O52" s="33"/>
      <c r="P52" s="35"/>
      <c r="Q52" s="31"/>
      <c r="R52" s="32"/>
      <c r="S52" s="33"/>
      <c r="T52" s="34"/>
      <c r="U52" s="31"/>
      <c r="V52" s="32"/>
      <c r="W52" s="33"/>
      <c r="X52" s="33"/>
      <c r="Y52" s="31"/>
      <c r="Z52" s="32"/>
      <c r="AA52" s="33"/>
      <c r="AB52" s="34"/>
      <c r="AC52" s="31"/>
      <c r="AD52" s="32"/>
      <c r="AE52" s="33"/>
      <c r="AF52" s="34"/>
      <c r="AG52" s="31"/>
      <c r="AH52" s="32"/>
      <c r="AI52" s="33"/>
      <c r="AJ52" s="34"/>
      <c r="AK52" s="69">
        <f t="shared" si="1"/>
        <v>20000</v>
      </c>
      <c r="AL52" s="70">
        <f t="shared" si="2"/>
        <v>44700</v>
      </c>
      <c r="AM52" s="71">
        <f t="shared" si="3"/>
        <v>0</v>
      </c>
      <c r="AN52" s="4"/>
      <c r="AO52" s="4"/>
      <c r="AP52" s="4"/>
    </row>
    <row r="53" spans="1:42">
      <c r="A53" s="65">
        <v>49</v>
      </c>
      <c r="B53" s="36" t="s">
        <v>62</v>
      </c>
      <c r="C53" s="17">
        <v>2450</v>
      </c>
      <c r="D53" s="73">
        <v>14240</v>
      </c>
      <c r="E53" s="66">
        <f t="shared" si="4"/>
        <v>16690</v>
      </c>
      <c r="F53" s="67">
        <v>50</v>
      </c>
      <c r="G53" s="30">
        <v>0</v>
      </c>
      <c r="H53" s="68">
        <f t="shared" si="0"/>
        <v>16640</v>
      </c>
      <c r="I53" s="31"/>
      <c r="J53" s="32"/>
      <c r="K53" s="33"/>
      <c r="L53" s="34"/>
      <c r="M53" s="31">
        <v>14240</v>
      </c>
      <c r="N53" s="32"/>
      <c r="O53" s="33"/>
      <c r="P53" s="35"/>
      <c r="Q53" s="31"/>
      <c r="R53" s="32"/>
      <c r="S53" s="33"/>
      <c r="T53" s="34"/>
      <c r="U53" s="31"/>
      <c r="V53" s="32"/>
      <c r="W53" s="33"/>
      <c r="X53" s="33"/>
      <c r="Y53" s="31"/>
      <c r="Z53" s="32"/>
      <c r="AA53" s="33"/>
      <c r="AB53" s="34"/>
      <c r="AC53" s="31"/>
      <c r="AD53" s="32"/>
      <c r="AE53" s="33"/>
      <c r="AF53" s="34"/>
      <c r="AG53" s="31"/>
      <c r="AH53" s="32"/>
      <c r="AI53" s="33"/>
      <c r="AJ53" s="34"/>
      <c r="AK53" s="69">
        <f t="shared" si="1"/>
        <v>14240</v>
      </c>
      <c r="AL53" s="70">
        <f t="shared" si="2"/>
        <v>2400</v>
      </c>
      <c r="AM53" s="71">
        <f t="shared" si="3"/>
        <v>0</v>
      </c>
      <c r="AN53" s="4"/>
      <c r="AO53" s="4"/>
      <c r="AP53" s="4"/>
    </row>
    <row r="54" spans="1:42">
      <c r="A54" s="65">
        <v>50</v>
      </c>
      <c r="B54" s="16" t="s">
        <v>63</v>
      </c>
      <c r="C54" s="17">
        <v>0</v>
      </c>
      <c r="D54" s="73">
        <v>0</v>
      </c>
      <c r="E54" s="66">
        <f t="shared" si="4"/>
        <v>0</v>
      </c>
      <c r="F54" s="67">
        <v>0</v>
      </c>
      <c r="G54" s="30">
        <v>0</v>
      </c>
      <c r="H54" s="68">
        <f t="shared" si="0"/>
        <v>0</v>
      </c>
      <c r="I54" s="31"/>
      <c r="J54" s="32"/>
      <c r="K54" s="33"/>
      <c r="L54" s="34"/>
      <c r="M54" s="31"/>
      <c r="N54" s="32"/>
      <c r="O54" s="33"/>
      <c r="P54" s="35"/>
      <c r="Q54" s="31"/>
      <c r="R54" s="32"/>
      <c r="S54" s="33"/>
      <c r="T54" s="34"/>
      <c r="U54" s="31"/>
      <c r="V54" s="32"/>
      <c r="W54" s="33"/>
      <c r="X54" s="33"/>
      <c r="Y54" s="31"/>
      <c r="Z54" s="32"/>
      <c r="AA54" s="33"/>
      <c r="AB54" s="34"/>
      <c r="AC54" s="31"/>
      <c r="AD54" s="32"/>
      <c r="AE54" s="33"/>
      <c r="AF54" s="34"/>
      <c r="AG54" s="31"/>
      <c r="AH54" s="32"/>
      <c r="AI54" s="33"/>
      <c r="AJ54" s="34"/>
      <c r="AK54" s="69">
        <f t="shared" si="1"/>
        <v>0</v>
      </c>
      <c r="AL54" s="70">
        <f t="shared" si="2"/>
        <v>0</v>
      </c>
      <c r="AM54" s="71">
        <f t="shared" si="3"/>
        <v>0</v>
      </c>
      <c r="AN54" s="4"/>
      <c r="AO54" s="4"/>
      <c r="AP54" s="4"/>
    </row>
    <row r="55" spans="1:42">
      <c r="A55" s="65">
        <v>51</v>
      </c>
      <c r="B55" s="16" t="s">
        <v>64</v>
      </c>
      <c r="C55" s="17">
        <v>0</v>
      </c>
      <c r="D55" s="73">
        <v>0</v>
      </c>
      <c r="E55" s="66">
        <f t="shared" si="4"/>
        <v>0</v>
      </c>
      <c r="F55" s="67">
        <v>0</v>
      </c>
      <c r="G55" s="30">
        <v>50</v>
      </c>
      <c r="H55" s="68">
        <f t="shared" si="0"/>
        <v>-50</v>
      </c>
      <c r="I55" s="31"/>
      <c r="J55" s="32"/>
      <c r="K55" s="33"/>
      <c r="L55" s="34"/>
      <c r="M55" s="31"/>
      <c r="N55" s="32"/>
      <c r="O55" s="33"/>
      <c r="P55" s="35"/>
      <c r="Q55" s="31"/>
      <c r="R55" s="32"/>
      <c r="S55" s="33"/>
      <c r="T55" s="34"/>
      <c r="U55" s="31"/>
      <c r="V55" s="32"/>
      <c r="W55" s="33"/>
      <c r="X55" s="33"/>
      <c r="Y55" s="31"/>
      <c r="Z55" s="32"/>
      <c r="AA55" s="33"/>
      <c r="AB55" s="34"/>
      <c r="AC55" s="31"/>
      <c r="AD55" s="32"/>
      <c r="AE55" s="33"/>
      <c r="AF55" s="34"/>
      <c r="AG55" s="31"/>
      <c r="AH55" s="32"/>
      <c r="AI55" s="33"/>
      <c r="AJ55" s="34"/>
      <c r="AK55" s="69">
        <f t="shared" si="1"/>
        <v>0</v>
      </c>
      <c r="AL55" s="70">
        <f t="shared" si="2"/>
        <v>0</v>
      </c>
      <c r="AM55" s="71">
        <f t="shared" si="3"/>
        <v>-50</v>
      </c>
      <c r="AN55" s="4"/>
      <c r="AO55" s="4"/>
      <c r="AP55" s="4"/>
    </row>
    <row r="56" spans="1:42">
      <c r="A56" s="65"/>
      <c r="B56" s="16" t="s">
        <v>82</v>
      </c>
      <c r="C56" s="17">
        <v>34270</v>
      </c>
      <c r="D56" s="73">
        <v>0</v>
      </c>
      <c r="E56" s="66">
        <f t="shared" si="4"/>
        <v>34270</v>
      </c>
      <c r="F56" s="67">
        <v>350</v>
      </c>
      <c r="G56" s="30">
        <v>0</v>
      </c>
      <c r="H56" s="68">
        <f t="shared" si="0"/>
        <v>33920</v>
      </c>
      <c r="I56" s="31"/>
      <c r="J56" s="32"/>
      <c r="K56" s="33"/>
      <c r="L56" s="34"/>
      <c r="M56" s="31"/>
      <c r="N56" s="32"/>
      <c r="O56" s="33"/>
      <c r="P56" s="35"/>
      <c r="Q56" s="31"/>
      <c r="R56" s="32"/>
      <c r="S56" s="33"/>
      <c r="T56" s="34"/>
      <c r="U56" s="31"/>
      <c r="V56" s="32"/>
      <c r="W56" s="33"/>
      <c r="X56" s="33"/>
      <c r="Y56" s="31"/>
      <c r="Z56" s="32"/>
      <c r="AA56" s="33"/>
      <c r="AB56" s="34"/>
      <c r="AC56" s="31"/>
      <c r="AD56" s="32"/>
      <c r="AE56" s="33"/>
      <c r="AF56" s="34"/>
      <c r="AG56" s="31">
        <v>31500</v>
      </c>
      <c r="AH56" s="32"/>
      <c r="AI56" s="33"/>
      <c r="AJ56" s="34"/>
      <c r="AK56" s="69">
        <f t="shared" si="1"/>
        <v>31500</v>
      </c>
      <c r="AL56" s="70">
        <f t="shared" si="2"/>
        <v>2420</v>
      </c>
      <c r="AM56" s="71">
        <f t="shared" si="3"/>
        <v>0</v>
      </c>
      <c r="AN56" s="4"/>
      <c r="AO56" s="4"/>
      <c r="AP56" s="4"/>
    </row>
    <row r="57" spans="1:42">
      <c r="A57" s="65">
        <v>52</v>
      </c>
      <c r="B57" s="16" t="s">
        <v>65</v>
      </c>
      <c r="C57" s="17">
        <v>0</v>
      </c>
      <c r="D57" s="73">
        <v>276230</v>
      </c>
      <c r="E57" s="66">
        <f t="shared" si="4"/>
        <v>276230</v>
      </c>
      <c r="F57" s="67">
        <v>0</v>
      </c>
      <c r="G57" s="30">
        <v>0</v>
      </c>
      <c r="H57" s="68">
        <f t="shared" si="0"/>
        <v>276230</v>
      </c>
      <c r="I57" s="31"/>
      <c r="J57" s="32"/>
      <c r="K57" s="33"/>
      <c r="L57" s="34"/>
      <c r="M57" s="31"/>
      <c r="N57" s="32"/>
      <c r="O57" s="33"/>
      <c r="P57" s="35"/>
      <c r="Q57" s="31"/>
      <c r="R57" s="32"/>
      <c r="S57" s="33"/>
      <c r="T57" s="34"/>
      <c r="U57" s="31"/>
      <c r="V57" s="32"/>
      <c r="W57" s="33"/>
      <c r="X57" s="33"/>
      <c r="Y57" s="31"/>
      <c r="Z57" s="32"/>
      <c r="AA57" s="33"/>
      <c r="AB57" s="34"/>
      <c r="AC57" s="31"/>
      <c r="AD57" s="32"/>
      <c r="AE57" s="33"/>
      <c r="AF57" s="34"/>
      <c r="AG57" s="31"/>
      <c r="AH57" s="32"/>
      <c r="AI57" s="33"/>
      <c r="AJ57" s="34"/>
      <c r="AK57" s="69">
        <f t="shared" si="1"/>
        <v>0</v>
      </c>
      <c r="AL57" s="70">
        <f t="shared" si="2"/>
        <v>276230</v>
      </c>
      <c r="AM57" s="71">
        <f t="shared" si="3"/>
        <v>0</v>
      </c>
      <c r="AN57" s="4"/>
      <c r="AO57" s="4"/>
      <c r="AP57" s="4"/>
    </row>
    <row r="58" spans="1:42">
      <c r="A58" s="65">
        <v>53</v>
      </c>
      <c r="B58" s="16" t="s">
        <v>66</v>
      </c>
      <c r="C58" s="17">
        <v>5850</v>
      </c>
      <c r="D58" s="73">
        <v>4810</v>
      </c>
      <c r="E58" s="66">
        <f t="shared" si="4"/>
        <v>10660</v>
      </c>
      <c r="F58" s="67">
        <v>60</v>
      </c>
      <c r="G58" s="30">
        <v>0</v>
      </c>
      <c r="H58" s="68">
        <f t="shared" si="0"/>
        <v>10600</v>
      </c>
      <c r="I58" s="31"/>
      <c r="J58" s="32"/>
      <c r="K58" s="33"/>
      <c r="L58" s="34"/>
      <c r="M58" s="31"/>
      <c r="N58" s="32"/>
      <c r="O58" s="33"/>
      <c r="P58" s="35"/>
      <c r="Q58" s="31">
        <v>4770</v>
      </c>
      <c r="R58" s="32"/>
      <c r="S58" s="33"/>
      <c r="T58" s="34"/>
      <c r="U58" s="31"/>
      <c r="V58" s="32"/>
      <c r="W58" s="33"/>
      <c r="X58" s="33"/>
      <c r="Y58" s="31"/>
      <c r="Z58" s="32"/>
      <c r="AA58" s="33"/>
      <c r="AB58" s="34"/>
      <c r="AC58" s="31"/>
      <c r="AD58" s="32"/>
      <c r="AE58" s="33"/>
      <c r="AF58" s="34"/>
      <c r="AG58" s="31"/>
      <c r="AH58" s="32"/>
      <c r="AI58" s="33"/>
      <c r="AJ58" s="34"/>
      <c r="AK58" s="69">
        <f t="shared" si="1"/>
        <v>4770</v>
      </c>
      <c r="AL58" s="70">
        <f t="shared" si="2"/>
        <v>5830</v>
      </c>
      <c r="AM58" s="71">
        <f t="shared" si="3"/>
        <v>0</v>
      </c>
      <c r="AN58" s="4"/>
      <c r="AO58" s="4"/>
      <c r="AP58" s="4"/>
    </row>
    <row r="59" spans="1:42">
      <c r="A59" s="65">
        <v>54</v>
      </c>
      <c r="B59" s="16" t="s">
        <v>67</v>
      </c>
      <c r="C59" s="17">
        <v>29440</v>
      </c>
      <c r="D59" s="73">
        <v>79240</v>
      </c>
      <c r="E59" s="66">
        <f t="shared" si="4"/>
        <v>108680</v>
      </c>
      <c r="F59" s="67">
        <v>200</v>
      </c>
      <c r="G59" s="30">
        <v>0</v>
      </c>
      <c r="H59" s="68">
        <f t="shared" si="0"/>
        <v>108480</v>
      </c>
      <c r="I59" s="31">
        <v>40250</v>
      </c>
      <c r="J59" s="32">
        <v>39000</v>
      </c>
      <c r="K59" s="33"/>
      <c r="L59" s="34"/>
      <c r="M59" s="31"/>
      <c r="N59" s="32"/>
      <c r="O59" s="33"/>
      <c r="P59" s="35"/>
      <c r="Q59" s="31"/>
      <c r="R59" s="32"/>
      <c r="S59" s="33"/>
      <c r="T59" s="34"/>
      <c r="U59" s="31"/>
      <c r="V59" s="32"/>
      <c r="W59" s="33"/>
      <c r="X59" s="33"/>
      <c r="Y59" s="31"/>
      <c r="Z59" s="32"/>
      <c r="AA59" s="33"/>
      <c r="AB59" s="34"/>
      <c r="AC59" s="31"/>
      <c r="AD59" s="32"/>
      <c r="AE59" s="33"/>
      <c r="AF59" s="34"/>
      <c r="AG59" s="31"/>
      <c r="AH59" s="32"/>
      <c r="AI59" s="33"/>
      <c r="AJ59" s="34"/>
      <c r="AK59" s="69">
        <f t="shared" si="1"/>
        <v>79250</v>
      </c>
      <c r="AL59" s="70">
        <f t="shared" si="2"/>
        <v>29230</v>
      </c>
      <c r="AM59" s="71">
        <f t="shared" si="3"/>
        <v>0</v>
      </c>
      <c r="AN59" s="4"/>
      <c r="AO59" s="4"/>
      <c r="AP59" s="4"/>
    </row>
    <row r="60" spans="1:42">
      <c r="A60" s="65">
        <v>55</v>
      </c>
      <c r="B60" s="16" t="s">
        <v>83</v>
      </c>
      <c r="C60" s="17">
        <v>51270</v>
      </c>
      <c r="D60" s="73">
        <v>980</v>
      </c>
      <c r="E60" s="66">
        <f t="shared" si="4"/>
        <v>52250</v>
      </c>
      <c r="F60" s="67">
        <v>450</v>
      </c>
      <c r="G60" s="30">
        <v>0</v>
      </c>
      <c r="H60" s="68">
        <f t="shared" si="0"/>
        <v>51800</v>
      </c>
      <c r="I60" s="31"/>
      <c r="J60" s="32"/>
      <c r="K60" s="33"/>
      <c r="L60" s="34"/>
      <c r="M60" s="31"/>
      <c r="N60" s="32"/>
      <c r="O60" s="33"/>
      <c r="P60" s="35"/>
      <c r="Q60" s="31"/>
      <c r="R60" s="32"/>
      <c r="S60" s="33"/>
      <c r="T60" s="34"/>
      <c r="U60" s="31"/>
      <c r="V60" s="32"/>
      <c r="W60" s="33"/>
      <c r="X60" s="33"/>
      <c r="Y60" s="31"/>
      <c r="Z60" s="32"/>
      <c r="AA60" s="33"/>
      <c r="AB60" s="34"/>
      <c r="AC60" s="31"/>
      <c r="AD60" s="32"/>
      <c r="AE60" s="33"/>
      <c r="AF60" s="34"/>
      <c r="AG60" s="31">
        <v>41800</v>
      </c>
      <c r="AH60" s="32">
        <v>10000</v>
      </c>
      <c r="AI60" s="33"/>
      <c r="AJ60" s="34"/>
      <c r="AK60" s="69">
        <f t="shared" si="1"/>
        <v>51800</v>
      </c>
      <c r="AL60" s="70">
        <f t="shared" si="2"/>
        <v>0</v>
      </c>
      <c r="AM60" s="71">
        <f t="shared" si="3"/>
        <v>0</v>
      </c>
      <c r="AN60" s="4"/>
      <c r="AO60" s="4"/>
      <c r="AP60" s="4"/>
    </row>
    <row r="61" spans="1:42">
      <c r="A61" s="65">
        <v>56</v>
      </c>
      <c r="B61" s="16" t="s">
        <v>69</v>
      </c>
      <c r="C61" s="17">
        <v>222680</v>
      </c>
      <c r="D61" s="73">
        <v>160520</v>
      </c>
      <c r="E61" s="66">
        <f t="shared" si="4"/>
        <v>383200</v>
      </c>
      <c r="F61" s="67">
        <v>1150</v>
      </c>
      <c r="G61" s="30">
        <v>0</v>
      </c>
      <c r="H61" s="68">
        <f t="shared" si="0"/>
        <v>382050</v>
      </c>
      <c r="I61" s="31">
        <v>110000</v>
      </c>
      <c r="J61" s="32">
        <v>38590</v>
      </c>
      <c r="K61" s="33"/>
      <c r="L61" s="34"/>
      <c r="M61" s="31"/>
      <c r="N61" s="32"/>
      <c r="O61" s="33"/>
      <c r="P61" s="35"/>
      <c r="Q61" s="31">
        <v>10000</v>
      </c>
      <c r="R61" s="32"/>
      <c r="S61" s="33"/>
      <c r="T61" s="34"/>
      <c r="U61" s="31"/>
      <c r="V61" s="32"/>
      <c r="W61" s="33"/>
      <c r="X61" s="33"/>
      <c r="Y61" s="31"/>
      <c r="Z61" s="32"/>
      <c r="AA61" s="33"/>
      <c r="AB61" s="34"/>
      <c r="AC61" s="31"/>
      <c r="AD61" s="32"/>
      <c r="AE61" s="33"/>
      <c r="AF61" s="34"/>
      <c r="AG61" s="31"/>
      <c r="AH61" s="32"/>
      <c r="AI61" s="33"/>
      <c r="AJ61" s="34"/>
      <c r="AK61" s="69">
        <f t="shared" si="1"/>
        <v>158590</v>
      </c>
      <c r="AL61" s="70">
        <f t="shared" si="2"/>
        <v>223460</v>
      </c>
      <c r="AM61" s="71">
        <f t="shared" si="3"/>
        <v>0</v>
      </c>
      <c r="AN61" s="4"/>
      <c r="AO61" s="4"/>
      <c r="AP61" s="4"/>
    </row>
    <row r="62" spans="1:42">
      <c r="A62" s="65">
        <v>57</v>
      </c>
      <c r="B62" s="16" t="s">
        <v>70</v>
      </c>
      <c r="C62" s="17">
        <v>0</v>
      </c>
      <c r="D62" s="73">
        <v>37350</v>
      </c>
      <c r="E62" s="66">
        <f t="shared" si="4"/>
        <v>37350</v>
      </c>
      <c r="F62" s="67">
        <v>0</v>
      </c>
      <c r="G62" s="30">
        <v>0</v>
      </c>
      <c r="H62" s="68">
        <f t="shared" si="0"/>
        <v>37350</v>
      </c>
      <c r="I62" s="39"/>
      <c r="J62" s="40"/>
      <c r="K62" s="41"/>
      <c r="L62" s="42"/>
      <c r="M62" s="39"/>
      <c r="N62" s="40"/>
      <c r="O62" s="41"/>
      <c r="P62" s="43"/>
      <c r="Q62" s="39"/>
      <c r="R62" s="40"/>
      <c r="S62" s="41"/>
      <c r="T62" s="42"/>
      <c r="U62" s="44"/>
      <c r="V62" s="40"/>
      <c r="W62" s="41"/>
      <c r="X62" s="41"/>
      <c r="Y62" s="40"/>
      <c r="Z62" s="40"/>
      <c r="AA62" s="41"/>
      <c r="AB62" s="43"/>
      <c r="AC62" s="40"/>
      <c r="AD62" s="40"/>
      <c r="AE62" s="41"/>
      <c r="AF62" s="43"/>
      <c r="AG62" s="40"/>
      <c r="AH62" s="40"/>
      <c r="AI62" s="41"/>
      <c r="AJ62" s="43"/>
      <c r="AK62" s="69">
        <f t="shared" si="1"/>
        <v>0</v>
      </c>
      <c r="AL62" s="70">
        <f t="shared" si="2"/>
        <v>37350</v>
      </c>
      <c r="AM62" s="71">
        <f t="shared" si="3"/>
        <v>0</v>
      </c>
      <c r="AN62" s="4"/>
      <c r="AO62" s="4"/>
      <c r="AP62" s="4"/>
    </row>
    <row r="63" spans="1:42" ht="30.75" customHeight="1" thickBot="1">
      <c r="A63" s="74" t="s">
        <v>71</v>
      </c>
      <c r="B63" s="75"/>
      <c r="C63" s="46">
        <v>3110200</v>
      </c>
      <c r="D63" s="46">
        <f>SUM(D4:D62)</f>
        <v>1737338</v>
      </c>
      <c r="E63" s="46">
        <v>3961980</v>
      </c>
      <c r="F63" s="45">
        <v>69300</v>
      </c>
      <c r="G63" s="64">
        <f>SUM(G4:G62)</f>
        <v>16890</v>
      </c>
      <c r="H63" s="47">
        <v>4460810</v>
      </c>
      <c r="I63" s="48">
        <v>181200</v>
      </c>
      <c r="J63" s="48">
        <v>105860</v>
      </c>
      <c r="K63" s="48">
        <v>71650</v>
      </c>
      <c r="L63" s="49">
        <v>0</v>
      </c>
      <c r="M63" s="48">
        <v>53950</v>
      </c>
      <c r="N63" s="48">
        <v>27000</v>
      </c>
      <c r="O63" s="50">
        <v>0</v>
      </c>
      <c r="P63" s="51">
        <v>0</v>
      </c>
      <c r="Q63" s="48">
        <v>402770</v>
      </c>
      <c r="R63" s="48">
        <v>1700</v>
      </c>
      <c r="S63" s="50">
        <v>5000</v>
      </c>
      <c r="T63" s="49">
        <v>0</v>
      </c>
      <c r="U63" s="49">
        <v>20750</v>
      </c>
      <c r="V63" s="48">
        <v>0</v>
      </c>
      <c r="W63" s="50">
        <v>0</v>
      </c>
      <c r="X63" s="50">
        <v>0</v>
      </c>
      <c r="Y63" s="50">
        <v>0</v>
      </c>
      <c r="Z63" s="50">
        <v>0</v>
      </c>
      <c r="AA63" s="50">
        <v>0</v>
      </c>
      <c r="AB63" s="50">
        <v>0</v>
      </c>
      <c r="AC63" s="50">
        <v>0</v>
      </c>
      <c r="AD63" s="50">
        <v>0</v>
      </c>
      <c r="AE63" s="50">
        <v>0</v>
      </c>
      <c r="AF63" s="50">
        <v>0</v>
      </c>
      <c r="AG63" s="50">
        <v>0</v>
      </c>
      <c r="AH63" s="50">
        <v>0</v>
      </c>
      <c r="AI63" s="50">
        <v>0</v>
      </c>
      <c r="AJ63" s="50">
        <v>0</v>
      </c>
      <c r="AK63" s="52">
        <v>1912180</v>
      </c>
      <c r="AL63" s="52">
        <v>2528170</v>
      </c>
      <c r="AM63" s="53">
        <v>-16890</v>
      </c>
      <c r="AN63" s="4"/>
      <c r="AO63" s="4"/>
      <c r="AP63" s="4"/>
    </row>
    <row r="64" spans="1:42">
      <c r="AN64" s="4"/>
      <c r="AO64" s="4"/>
      <c r="AP64" s="4"/>
    </row>
    <row r="65" spans="6:42">
      <c r="AN65" s="4"/>
      <c r="AO65" s="4"/>
      <c r="AP65" s="4"/>
    </row>
    <row r="66" spans="6:42">
      <c r="AN66" s="4"/>
      <c r="AO66" s="4"/>
      <c r="AP66" s="4"/>
    </row>
    <row r="67" spans="6:42">
      <c r="AN67" s="4"/>
      <c r="AO67" s="4"/>
      <c r="AP67" s="4"/>
    </row>
    <row r="78" spans="6:42" ht="15.75" thickBot="1"/>
    <row r="79" spans="6:42">
      <c r="F79" s="54" t="s">
        <v>72</v>
      </c>
      <c r="G79" s="55" t="s">
        <v>73</v>
      </c>
      <c r="H79" s="55" t="s">
        <v>8</v>
      </c>
      <c r="I79" s="55" t="s">
        <v>9</v>
      </c>
      <c r="J79" s="55" t="s">
        <v>10</v>
      </c>
      <c r="K79" s="55" t="s">
        <v>43</v>
      </c>
      <c r="L79" s="56" t="s">
        <v>74</v>
      </c>
    </row>
    <row r="80" spans="6:42">
      <c r="F80" s="57">
        <v>45817</v>
      </c>
      <c r="G80" s="16">
        <v>0</v>
      </c>
      <c r="H80" s="16">
        <v>0</v>
      </c>
      <c r="I80" s="16">
        <v>0</v>
      </c>
      <c r="J80" s="16"/>
      <c r="K80" s="16"/>
      <c r="L80" s="58"/>
    </row>
    <row r="81" spans="6:12">
      <c r="F81" s="57">
        <v>45847</v>
      </c>
      <c r="G81" s="16">
        <v>0</v>
      </c>
      <c r="H81" s="16">
        <v>0</v>
      </c>
      <c r="I81" s="16"/>
      <c r="J81" s="16"/>
      <c r="K81" s="16"/>
      <c r="L81" s="58"/>
    </row>
    <row r="82" spans="6:12">
      <c r="F82" s="57">
        <v>45878</v>
      </c>
      <c r="G82" s="16">
        <v>0</v>
      </c>
      <c r="H82" s="16">
        <v>0</v>
      </c>
      <c r="I82" s="16"/>
      <c r="J82" s="16"/>
      <c r="K82" s="16"/>
      <c r="L82" s="58"/>
    </row>
    <row r="83" spans="6:12">
      <c r="F83" s="57">
        <v>45909</v>
      </c>
      <c r="G83" s="16">
        <v>0</v>
      </c>
      <c r="H83" s="16">
        <v>0</v>
      </c>
      <c r="I83" s="16"/>
      <c r="J83" s="16"/>
      <c r="K83" s="16"/>
      <c r="L83" s="58"/>
    </row>
    <row r="84" spans="6:12">
      <c r="F84" s="57">
        <v>45939</v>
      </c>
      <c r="G84" s="16">
        <v>0</v>
      </c>
      <c r="H84" s="16">
        <v>0</v>
      </c>
      <c r="I84" s="16"/>
      <c r="J84" s="16"/>
      <c r="K84" s="16"/>
      <c r="L84" s="58"/>
    </row>
    <row r="85" spans="6:12">
      <c r="F85" s="57">
        <v>45970</v>
      </c>
      <c r="G85" s="16">
        <v>0</v>
      </c>
      <c r="H85" s="16">
        <v>0</v>
      </c>
      <c r="I85" s="16"/>
      <c r="J85" s="16"/>
      <c r="K85" s="16"/>
      <c r="L85" s="58"/>
    </row>
    <row r="86" spans="6:12">
      <c r="F86" s="57">
        <v>46000</v>
      </c>
      <c r="G86" s="16">
        <v>0</v>
      </c>
      <c r="H86" s="16">
        <v>0</v>
      </c>
      <c r="I86" s="16"/>
      <c r="J86" s="16"/>
      <c r="K86" s="16"/>
      <c r="L86" s="58"/>
    </row>
    <row r="87" spans="6:12">
      <c r="F87" s="59"/>
      <c r="G87" s="16"/>
      <c r="H87" s="16"/>
      <c r="I87" s="16"/>
      <c r="J87" s="16"/>
      <c r="K87" s="16"/>
      <c r="L87" s="58"/>
    </row>
    <row r="88" spans="6:12" ht="15.75" thickBot="1">
      <c r="F88" s="60"/>
      <c r="G88" s="61"/>
      <c r="H88" s="61"/>
      <c r="I88" s="61"/>
      <c r="J88" s="61"/>
      <c r="K88" s="61"/>
      <c r="L88" s="62"/>
    </row>
    <row r="102" spans="3:3">
      <c r="C102" s="17">
        <v>35740</v>
      </c>
    </row>
    <row r="103" spans="3:3">
      <c r="C103" s="17">
        <v>11140</v>
      </c>
    </row>
    <row r="104" spans="3:3">
      <c r="C104" s="17">
        <v>46520</v>
      </c>
    </row>
    <row r="105" spans="3:3">
      <c r="C105" s="17">
        <v>0</v>
      </c>
    </row>
    <row r="106" spans="3:3">
      <c r="C106" s="17">
        <v>0</v>
      </c>
    </row>
    <row r="107" spans="3:3">
      <c r="C107" s="17">
        <v>57460</v>
      </c>
    </row>
    <row r="108" spans="3:3">
      <c r="C108" s="17">
        <v>13740</v>
      </c>
    </row>
    <row r="109" spans="3:3">
      <c r="C109" s="17">
        <v>0</v>
      </c>
    </row>
    <row r="110" spans="3:3">
      <c r="C110" s="17">
        <v>7020</v>
      </c>
    </row>
    <row r="111" spans="3:3">
      <c r="C111" s="17">
        <v>42250</v>
      </c>
    </row>
    <row r="112" spans="3:3">
      <c r="C112" s="17">
        <v>82970</v>
      </c>
    </row>
    <row r="113" spans="3:3">
      <c r="C113" s="17">
        <v>0</v>
      </c>
    </row>
    <row r="114" spans="3:3">
      <c r="C114" s="17">
        <v>14870</v>
      </c>
    </row>
    <row r="115" spans="3:3">
      <c r="C115" s="17">
        <v>24560</v>
      </c>
    </row>
    <row r="116" spans="3:3">
      <c r="C116" s="17">
        <v>30400</v>
      </c>
    </row>
    <row r="117" spans="3:3">
      <c r="C117" s="17">
        <v>0</v>
      </c>
    </row>
    <row r="118" spans="3:3">
      <c r="C118" s="17">
        <v>26980</v>
      </c>
    </row>
    <row r="119" spans="3:3">
      <c r="C119" s="17">
        <v>0</v>
      </c>
    </row>
    <row r="120" spans="3:3">
      <c r="C120" s="17">
        <v>57900</v>
      </c>
    </row>
    <row r="121" spans="3:3">
      <c r="C121" s="17">
        <v>7130</v>
      </c>
    </row>
    <row r="122" spans="3:3">
      <c r="C122" s="17">
        <v>13450</v>
      </c>
    </row>
    <row r="123" spans="3:3">
      <c r="C123" s="17">
        <v>246440</v>
      </c>
    </row>
    <row r="124" spans="3:3">
      <c r="C124" s="17">
        <v>134560</v>
      </c>
    </row>
    <row r="125" spans="3:3">
      <c r="C125" s="17">
        <v>0</v>
      </c>
    </row>
    <row r="126" spans="3:3">
      <c r="C126" s="17">
        <v>0</v>
      </c>
    </row>
    <row r="127" spans="3:3">
      <c r="C127" s="17">
        <v>72390</v>
      </c>
    </row>
    <row r="128" spans="3:3">
      <c r="C128" s="17">
        <v>14820</v>
      </c>
    </row>
    <row r="129" spans="3:3">
      <c r="C129" s="17">
        <v>0</v>
      </c>
    </row>
    <row r="130" spans="3:3">
      <c r="C130" s="17">
        <v>114770</v>
      </c>
    </row>
    <row r="131" spans="3:3">
      <c r="C131" s="17">
        <v>10830</v>
      </c>
    </row>
    <row r="132" spans="3:3">
      <c r="C132" s="17">
        <v>568180</v>
      </c>
    </row>
    <row r="133" spans="3:3">
      <c r="C133" s="17">
        <v>43190</v>
      </c>
    </row>
    <row r="134" spans="3:3">
      <c r="C134" s="17">
        <v>77150</v>
      </c>
    </row>
    <row r="135" spans="3:3">
      <c r="C135" s="17">
        <v>28230</v>
      </c>
    </row>
    <row r="136" spans="3:3">
      <c r="C136" s="17">
        <v>0</v>
      </c>
    </row>
    <row r="137" spans="3:3">
      <c r="C137" s="17">
        <v>52830</v>
      </c>
    </row>
    <row r="138" spans="3:3">
      <c r="C138" s="17">
        <v>13970</v>
      </c>
    </row>
    <row r="139" spans="3:3">
      <c r="C139" s="17">
        <v>218000</v>
      </c>
    </row>
    <row r="140" spans="3:3">
      <c r="C140" s="17">
        <v>105620</v>
      </c>
    </row>
    <row r="141" spans="3:3">
      <c r="C141" s="17">
        <v>117190</v>
      </c>
    </row>
    <row r="142" spans="3:3">
      <c r="C142" s="17">
        <v>185330</v>
      </c>
    </row>
    <row r="143" spans="3:3">
      <c r="C143" s="17">
        <v>29870</v>
      </c>
    </row>
    <row r="144" spans="3:3">
      <c r="C144" s="17">
        <v>0</v>
      </c>
    </row>
    <row r="145" spans="3:3">
      <c r="C145" s="17">
        <v>0</v>
      </c>
    </row>
    <row r="146" spans="3:3">
      <c r="C146" s="17">
        <v>109530</v>
      </c>
    </row>
    <row r="147" spans="3:3">
      <c r="C147" s="17">
        <v>0</v>
      </c>
    </row>
    <row r="148" spans="3:3">
      <c r="C148" s="17">
        <v>26570</v>
      </c>
    </row>
    <row r="149" spans="3:3">
      <c r="C149" s="17">
        <v>14310</v>
      </c>
    </row>
    <row r="150" spans="3:3">
      <c r="C150" s="17">
        <v>0</v>
      </c>
    </row>
    <row r="151" spans="3:3">
      <c r="C151" s="17">
        <v>0</v>
      </c>
    </row>
    <row r="152" spans="3:3">
      <c r="C152" s="17">
        <v>0</v>
      </c>
    </row>
    <row r="153" spans="3:3">
      <c r="C153" s="17">
        <v>4870</v>
      </c>
    </row>
    <row r="154" spans="3:3">
      <c r="C154" s="17">
        <v>79750</v>
      </c>
    </row>
    <row r="155" spans="3:3">
      <c r="C155" s="17">
        <v>0</v>
      </c>
    </row>
    <row r="156" spans="3:3">
      <c r="C156" s="17">
        <v>162070</v>
      </c>
    </row>
    <row r="157" spans="3:3">
      <c r="C157" s="17">
        <v>0</v>
      </c>
    </row>
  </sheetData>
  <mergeCells count="9">
    <mergeCell ref="AC2:AF2"/>
    <mergeCell ref="AG2:AJ2"/>
    <mergeCell ref="A63:B63"/>
    <mergeCell ref="A1:H1"/>
    <mergeCell ref="I2:L2"/>
    <mergeCell ref="M2:P2"/>
    <mergeCell ref="Q2:T2"/>
    <mergeCell ref="U2:X2"/>
    <mergeCell ref="Y2:AB2"/>
  </mergeCells>
  <pageMargins left="0.7" right="0.7" top="0.75" bottom="0.75" header="0.3" footer="0.3"/>
  <ignoredErrors>
    <ignoredError sqref="AL3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dcterms:created xsi:type="dcterms:W3CDTF">2025-09-17T11:07:27Z</dcterms:created>
  <dcterms:modified xsi:type="dcterms:W3CDTF">2025-10-04T00:47:46Z</dcterms:modified>
</cp:coreProperties>
</file>