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K25" i="1" l="1"/>
  <c r="K24" i="1"/>
  <c r="K23" i="1"/>
  <c r="K22" i="1"/>
  <c r="J25" i="1"/>
  <c r="J24" i="1"/>
  <c r="J23" i="1"/>
  <c r="J22" i="1"/>
  <c r="I25" i="1"/>
  <c r="I24" i="1"/>
  <c r="I23" i="1"/>
  <c r="I22" i="1"/>
  <c r="H25" i="1"/>
  <c r="H24" i="1"/>
  <c r="H23" i="1"/>
  <c r="H22" i="1"/>
  <c r="F25" i="1"/>
  <c r="F24" i="1"/>
  <c r="F23" i="1"/>
  <c r="F22" i="1"/>
  <c r="E25" i="1"/>
  <c r="E2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E24" i="1"/>
  <c r="E23" i="1"/>
  <c r="E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F7" i="1"/>
  <c r="J7" i="1" s="1"/>
  <c r="K7" i="1" s="1"/>
  <c r="F8" i="1"/>
  <c r="J8" i="1" s="1"/>
  <c r="K8" i="1" s="1"/>
  <c r="F9" i="1"/>
  <c r="J9" i="1" s="1"/>
  <c r="K9" i="1" s="1"/>
  <c r="F10" i="1"/>
  <c r="J10" i="1" s="1"/>
  <c r="K10" i="1" s="1"/>
  <c r="F11" i="1"/>
  <c r="J11" i="1" s="1"/>
  <c r="K11" i="1" s="1"/>
  <c r="F12" i="1"/>
  <c r="J12" i="1" s="1"/>
  <c r="K12" i="1" s="1"/>
  <c r="F13" i="1"/>
  <c r="J13" i="1" s="1"/>
  <c r="K13" i="1" s="1"/>
  <c r="F14" i="1"/>
  <c r="J14" i="1" s="1"/>
  <c r="K14" i="1" s="1"/>
  <c r="F15" i="1"/>
  <c r="J15" i="1" s="1"/>
  <c r="K15" i="1" s="1"/>
  <c r="F16" i="1"/>
  <c r="J16" i="1" s="1"/>
  <c r="K16" i="1" s="1"/>
  <c r="F17" i="1"/>
  <c r="J17" i="1" s="1"/>
  <c r="K17" i="1" s="1"/>
  <c r="F18" i="1"/>
  <c r="J18" i="1" s="1"/>
  <c r="K18" i="1" s="1"/>
  <c r="F19" i="1"/>
  <c r="J19" i="1" s="1"/>
  <c r="K19" i="1" s="1"/>
  <c r="F20" i="1"/>
  <c r="J20" i="1" s="1"/>
  <c r="K20" i="1" s="1"/>
  <c r="F21" i="1"/>
  <c r="J21" i="1" s="1"/>
  <c r="K21" i="1" s="1"/>
  <c r="F6" i="1"/>
  <c r="J6" i="1" s="1"/>
  <c r="K6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6" i="1"/>
</calcChain>
</file>

<file path=xl/sharedStrings.xml><?xml version="1.0" encoding="utf-8"?>
<sst xmlns="http://schemas.openxmlformats.org/spreadsheetml/2006/main" count="61" uniqueCount="55">
  <si>
    <t>Empresas Simul &amp; Ação Ltda. - Folha de Pagamento</t>
  </si>
  <si>
    <t>Salário mínimo</t>
  </si>
  <si>
    <t>Funcionário</t>
  </si>
  <si>
    <t>Cód.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</si>
  <si>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</si>
  <si>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</si>
  <si>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</si>
  <si>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</si>
  <si>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</si>
  <si>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</si>
  <si>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</si>
  <si>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</si>
  <si>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</si>
  <si>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Menor Salário Pago</t>
  </si>
  <si>
    <t xml:space="preserve">Maior Salário Pago </t>
  </si>
  <si>
    <t>Média de Salários Pagos</t>
  </si>
  <si>
    <t>José Carlos de Almeida</t>
  </si>
  <si>
    <t>Marisa de Abreu e Silva</t>
  </si>
  <si>
    <t>Pedro de Almeida</t>
  </si>
  <si>
    <t>Vera de Jesus</t>
  </si>
  <si>
    <t>Mario Paulo de Simões</t>
  </si>
  <si>
    <t>Sheila Maria de Souza</t>
  </si>
  <si>
    <t>Maria de Lourdes Garcia</t>
  </si>
  <si>
    <t>Juliana da Silva</t>
  </si>
  <si>
    <t>Mario Antonio de Abreu</t>
  </si>
  <si>
    <t>Wanda da Silva Juliano</t>
  </si>
  <si>
    <t>Antonio da Silva</t>
  </si>
  <si>
    <t>Cezar Pedro de Jesus</t>
  </si>
  <si>
    <t>Abel de Souza</t>
  </si>
  <si>
    <t>Antonia de Marinho</t>
  </si>
  <si>
    <t>Josefa de Malaquias</t>
  </si>
  <si>
    <t>Sonia Silva</t>
  </si>
  <si>
    <t>Código</t>
  </si>
  <si>
    <t>Salário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</si>
  <si>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</si>
  <si>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</si>
  <si>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</si>
  <si>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</si>
  <si>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</si>
  <si>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</si>
  <si>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</si>
  <si>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</si>
  <si>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</si>
  <si>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</si>
  <si>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</si>
  <si>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</si>
  <si>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</si>
  <si>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</si>
  <si>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</si>
  <si>
    <t>Salários</t>
  </si>
  <si>
    <t>De</t>
  </si>
  <si>
    <t>Até</t>
  </si>
  <si>
    <t>Aliquota</t>
  </si>
  <si>
    <t>em diante</t>
  </si>
  <si>
    <t>Total de Salários Pagos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</si>
</sst>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/>
  </sheetViews>
  <sheetFormatPr defaultRowHeight="15" x14ac:dyDescent="0.25"/>
  <cols>
    <col min="1" max="1" width="23.7109375" customWidth="1"/>
    <col min="2" max="2" width="7.7109375" customWidth="1"/>
    <col min="3" max="3" width="27.140625" bestFit="1" customWidth="1"/>
    <col min="4" max="4" width="7.7109375" customWidth="1"/>
    <col min="5" max="5" width="10.7109375" customWidth="1"/>
    <col min="6" max="6" width="9.7109375" customWidth="1"/>
    <col min="7" max="7" width="5.7109375" customWidth="1"/>
    <col min="8" max="8" width="10.7109375" customWidth="1"/>
    <col min="9" max="9" width="9.7109375" customWidth="1"/>
    <col min="10" max="10" width="10.7109375" customWidth="1"/>
    <col min="14" max="14" width="27.140625" bestFit="1" customWidth="1"/>
    <col min="17" max="19" width="10.7109375" customWidth="1"/>
  </cols>
  <sheetData>
    <row r="1" spans="1:23" x14ac:dyDescent="0.25">
      <c r="A1" s="2" t="s">
        <v>0</v>
      </c>
    </row>
    <row r="3" spans="1:23" x14ac:dyDescent="0.25">
      <c r="A3" t="s">
        <v>1</v>
      </c>
      <c r="B3" s="3">
        <v>545</v>
      </c>
    </row>
    <row r="5" spans="1:23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M5" s="1" t="s">
        <v>32</v>
      </c>
      <c r="N5" s="1" t="s">
        <v>4</v>
      </c>
      <c r="O5" s="1" t="s">
        <v>33</v>
      </c>
      <c r="Q5" s="6" t="s">
        <v>49</v>
      </c>
      <c r="R5" s="6"/>
      <c r="S5" s="7" t="s">
        <v>52</v>
      </c>
      <c r="U5" s="6" t="s">
        <v>49</v>
      </c>
      <c r="V5" s="6"/>
      <c r="W5" s="7" t="s">
        <v>52</v>
      </c>
    </row>
    <row r="6" spans="1:23" x14ac:dyDescent="0.25">
      <c r="A6" t="s">
        <v>16</v>
      </c>
      <c r="B6">
        <v>1</v>
      </c>
      <c r="C6" t="str">
        <f>IF(OR(B6&lt;1,B6&gt;15),"ERRO!!!", VLOOKUP(B6, M$6:O$20,2))</f>
        <v>Análista de Salários</v>
      </c>
      <c r="D6">
        <f>IF(C6="ERRO!!!",0,VLOOKUP(B6,M$6:O$20,3))</f>
        <v>10</v>
      </c>
      <c r="E6" s="3">
        <f>IF(D6=0,"",D6*B$3)</f>
        <v>5450</v>
      </c>
      <c r="F6" s="3">
        <f>VLOOKUP(D6,Q$7:S$10,3)*E6</f>
        <v>463.25000000000006</v>
      </c>
      <c r="G6">
        <v>1</v>
      </c>
      <c r="H6" s="3">
        <f>IF(C6="ERRO!!!",0,B$3/8*G6)</f>
        <v>68.125</v>
      </c>
      <c r="I6" s="3">
        <f>VLOOKUP(D6,U$7:W$14,3)*E6</f>
        <v>654</v>
      </c>
      <c r="J6" s="3">
        <f>F6+I6</f>
        <v>1117.25</v>
      </c>
      <c r="K6" s="3">
        <f>E6+H6-J6</f>
        <v>4400.875</v>
      </c>
      <c r="M6">
        <v>1</v>
      </c>
      <c r="N6" t="s">
        <v>34</v>
      </c>
      <c r="O6">
        <v>10</v>
      </c>
      <c r="Q6" s="4" t="s">
        <v>50</v>
      </c>
      <c r="R6" s="4" t="s">
        <v>51</v>
      </c>
      <c r="S6" s="7"/>
      <c r="U6" s="4" t="s">
        <v>50</v>
      </c>
      <c r="V6" s="4" t="s">
        <v>51</v>
      </c>
      <c r="W6" s="7"/>
    </row>
    <row r="7" spans="1:23" x14ac:dyDescent="0.25">
      <c r="A7" t="s">
        <v>17</v>
      </c>
      <c r="B7">
        <v>2</v>
      </c>
      <c r="C7" t="str">
        <f t="shared" ref="C7:C21" si="0">IF(OR(B7&lt;1,B7&gt;15),"ERRO!!!", VLOOKUP(B7, M$6:O$20,2))</f>
        <v>Auxiliar de Contabilidade</v>
      </c>
      <c r="D7">
        <f t="shared" ref="D7:D21" si="1">IF(C7="ERRO!!!",0,VLOOKUP(B7,M$6:O$20,3))</f>
        <v>6</v>
      </c>
      <c r="E7" s="3">
        <f t="shared" ref="E7:E21" si="2">D7*B$3</f>
        <v>3270</v>
      </c>
      <c r="F7" s="3">
        <f t="shared" ref="F7:F21" si="3">VLOOKUP(D7,Q$7:S$10,3)*E7</f>
        <v>228.90000000000003</v>
      </c>
      <c r="G7">
        <v>2</v>
      </c>
      <c r="H7" s="3">
        <f t="shared" ref="H7:H21" si="4">IF(C7="ERRO!!!",0,B$3/8*G7)</f>
        <v>136.25</v>
      </c>
      <c r="I7" s="3">
        <f t="shared" ref="I7:I21" si="5">VLOOKUP(D7,U$7:W$14,3)*E7</f>
        <v>261.60000000000002</v>
      </c>
      <c r="J7" s="3">
        <f t="shared" ref="J7:J21" si="6">F7+I7</f>
        <v>490.50000000000006</v>
      </c>
      <c r="K7" s="3">
        <f t="shared" ref="K7:K21" si="7">E7+H7-J7</f>
        <v>2915.75</v>
      </c>
      <c r="M7">
        <v>2</v>
      </c>
      <c r="N7" t="s">
        <v>35</v>
      </c>
      <c r="O7">
        <v>6</v>
      </c>
      <c r="Q7" s="5">
        <v>0</v>
      </c>
      <c r="R7" s="5">
        <v>4</v>
      </c>
      <c r="S7" s="8">
        <v>5.5E-2</v>
      </c>
      <c r="U7" s="5">
        <v>0</v>
      </c>
      <c r="V7" s="5">
        <v>1</v>
      </c>
      <c r="W7" s="8">
        <v>0.02</v>
      </c>
    </row>
    <row r="8" spans="1:23" x14ac:dyDescent="0.25">
      <c r="A8" t="s">
        <v>18</v>
      </c>
      <c r="B8">
        <v>3</v>
      </c>
      <c r="C8" t="str">
        <f t="shared" si="0"/>
        <v>Chefe de Cobrança</v>
      </c>
      <c r="D8">
        <f t="shared" si="1"/>
        <v>7</v>
      </c>
      <c r="E8" s="3">
        <f t="shared" si="2"/>
        <v>3815</v>
      </c>
      <c r="F8" s="3">
        <f t="shared" si="3"/>
        <v>267.05</v>
      </c>
      <c r="G8">
        <v>3</v>
      </c>
      <c r="H8" s="3">
        <f t="shared" si="4"/>
        <v>204.375</v>
      </c>
      <c r="I8" s="3">
        <f t="shared" si="5"/>
        <v>305.2</v>
      </c>
      <c r="J8" s="3">
        <f t="shared" si="6"/>
        <v>572.25</v>
      </c>
      <c r="K8" s="3">
        <f t="shared" si="7"/>
        <v>3447.125</v>
      </c>
      <c r="M8">
        <v>3</v>
      </c>
      <c r="N8" t="s">
        <v>36</v>
      </c>
      <c r="O8">
        <v>7</v>
      </c>
      <c r="Q8" s="5">
        <v>5</v>
      </c>
      <c r="R8" s="5">
        <v>7</v>
      </c>
      <c r="S8" s="8">
        <v>7.0000000000000007E-2</v>
      </c>
      <c r="U8" s="5">
        <v>2</v>
      </c>
      <c r="V8" s="5">
        <v>3</v>
      </c>
      <c r="W8" s="8">
        <v>0.04</v>
      </c>
    </row>
    <row r="9" spans="1:23" x14ac:dyDescent="0.25">
      <c r="A9" t="s">
        <v>19</v>
      </c>
      <c r="B9">
        <v>4</v>
      </c>
      <c r="C9" t="str">
        <f t="shared" si="0"/>
        <v>Chefe de Expedição</v>
      </c>
      <c r="D9">
        <f t="shared" si="1"/>
        <v>7</v>
      </c>
      <c r="E9" s="3">
        <f t="shared" si="2"/>
        <v>3815</v>
      </c>
      <c r="F9" s="3">
        <f t="shared" si="3"/>
        <v>267.05</v>
      </c>
      <c r="G9">
        <v>0</v>
      </c>
      <c r="H9" s="3">
        <f t="shared" si="4"/>
        <v>0</v>
      </c>
      <c r="I9" s="3">
        <f t="shared" si="5"/>
        <v>305.2</v>
      </c>
      <c r="J9" s="3">
        <f t="shared" si="6"/>
        <v>572.25</v>
      </c>
      <c r="K9" s="3">
        <f t="shared" si="7"/>
        <v>3242.75</v>
      </c>
      <c r="M9">
        <v>4</v>
      </c>
      <c r="N9" t="s">
        <v>37</v>
      </c>
      <c r="O9">
        <v>7</v>
      </c>
      <c r="Q9" s="5">
        <v>8</v>
      </c>
      <c r="R9" s="5">
        <v>10</v>
      </c>
      <c r="S9" s="8">
        <v>8.5000000000000006E-2</v>
      </c>
      <c r="U9" s="5">
        <v>4</v>
      </c>
      <c r="V9" s="5">
        <v>5</v>
      </c>
      <c r="W9" s="8">
        <v>0.06</v>
      </c>
    </row>
    <row r="10" spans="1:23" x14ac:dyDescent="0.25">
      <c r="A10" t="s">
        <v>20</v>
      </c>
      <c r="B10">
        <v>5</v>
      </c>
      <c r="C10" t="str">
        <f t="shared" si="0"/>
        <v>Contador</v>
      </c>
      <c r="D10">
        <f t="shared" si="1"/>
        <v>13</v>
      </c>
      <c r="E10" s="3">
        <f t="shared" si="2"/>
        <v>7085</v>
      </c>
      <c r="F10" s="3">
        <f t="shared" si="3"/>
        <v>708.5</v>
      </c>
      <c r="G10">
        <v>0</v>
      </c>
      <c r="H10" s="3">
        <f t="shared" si="4"/>
        <v>0</v>
      </c>
      <c r="I10" s="3">
        <f t="shared" si="5"/>
        <v>991.90000000000009</v>
      </c>
      <c r="J10" s="3">
        <f t="shared" si="6"/>
        <v>1700.4</v>
      </c>
      <c r="K10" s="3">
        <f t="shared" si="7"/>
        <v>5384.6</v>
      </c>
      <c r="M10">
        <v>5</v>
      </c>
      <c r="N10" t="s">
        <v>38</v>
      </c>
      <c r="O10">
        <v>13</v>
      </c>
      <c r="Q10" s="5">
        <v>11</v>
      </c>
      <c r="R10" s="5" t="s">
        <v>53</v>
      </c>
      <c r="S10" s="8">
        <v>0.1</v>
      </c>
      <c r="U10" s="5">
        <v>6</v>
      </c>
      <c r="V10" s="5">
        <v>7</v>
      </c>
      <c r="W10" s="8">
        <v>0.08</v>
      </c>
    </row>
    <row r="11" spans="1:23" x14ac:dyDescent="0.25">
      <c r="A11" t="s">
        <v>21</v>
      </c>
      <c r="B11">
        <v>6</v>
      </c>
      <c r="C11" t="str">
        <f t="shared" si="0"/>
        <v>Diretor de Divisão</v>
      </c>
      <c r="D11">
        <f t="shared" si="1"/>
        <v>20</v>
      </c>
      <c r="E11" s="3">
        <f t="shared" si="2"/>
        <v>10900</v>
      </c>
      <c r="F11" s="3">
        <f t="shared" si="3"/>
        <v>1090</v>
      </c>
      <c r="G11">
        <v>3</v>
      </c>
      <c r="H11" s="3">
        <f t="shared" si="4"/>
        <v>204.375</v>
      </c>
      <c r="I11" s="3">
        <f t="shared" si="5"/>
        <v>1744</v>
      </c>
      <c r="J11" s="3">
        <f t="shared" si="6"/>
        <v>2834</v>
      </c>
      <c r="K11" s="3">
        <f t="shared" si="7"/>
        <v>8270.375</v>
      </c>
      <c r="M11">
        <v>6</v>
      </c>
      <c r="N11" t="s">
        <v>39</v>
      </c>
      <c r="O11">
        <v>20</v>
      </c>
      <c r="U11" s="5">
        <v>8</v>
      </c>
      <c r="V11" s="5">
        <v>9</v>
      </c>
      <c r="W11" s="8">
        <v>0.1</v>
      </c>
    </row>
    <row r="12" spans="1:23" x14ac:dyDescent="0.25">
      <c r="A12" t="s">
        <v>22</v>
      </c>
      <c r="B12">
        <v>7</v>
      </c>
      <c r="C12" t="str">
        <f t="shared" si="0"/>
        <v>Auxiliar de Escritório</v>
      </c>
      <c r="D12">
        <f t="shared" si="1"/>
        <v>4</v>
      </c>
      <c r="E12" s="3">
        <f t="shared" si="2"/>
        <v>2180</v>
      </c>
      <c r="F12" s="3">
        <f t="shared" si="3"/>
        <v>119.9</v>
      </c>
      <c r="G12">
        <v>4</v>
      </c>
      <c r="H12" s="3">
        <f t="shared" si="4"/>
        <v>272.5</v>
      </c>
      <c r="I12" s="3">
        <f t="shared" si="5"/>
        <v>130.79999999999998</v>
      </c>
      <c r="J12" s="3">
        <f t="shared" si="6"/>
        <v>250.7</v>
      </c>
      <c r="K12" s="3">
        <f t="shared" si="7"/>
        <v>2201.8000000000002</v>
      </c>
      <c r="M12">
        <v>7</v>
      </c>
      <c r="N12" t="s">
        <v>40</v>
      </c>
      <c r="O12">
        <v>4</v>
      </c>
      <c r="U12" s="5">
        <v>10</v>
      </c>
      <c r="V12" s="5">
        <v>11</v>
      </c>
      <c r="W12" s="8">
        <v>0.12</v>
      </c>
    </row>
    <row r="13" spans="1:23" x14ac:dyDescent="0.25">
      <c r="A13" t="s">
        <v>23</v>
      </c>
      <c r="B13">
        <v>8</v>
      </c>
      <c r="C13" t="str">
        <f t="shared" si="0"/>
        <v>Gerente Comercial</v>
      </c>
      <c r="D13">
        <f t="shared" si="1"/>
        <v>11</v>
      </c>
      <c r="E13" s="3">
        <f t="shared" si="2"/>
        <v>5995</v>
      </c>
      <c r="F13" s="3">
        <f t="shared" si="3"/>
        <v>599.5</v>
      </c>
      <c r="G13">
        <v>0</v>
      </c>
      <c r="H13" s="3">
        <f t="shared" si="4"/>
        <v>0</v>
      </c>
      <c r="I13" s="3">
        <f t="shared" si="5"/>
        <v>719.4</v>
      </c>
      <c r="J13" s="3">
        <f t="shared" si="6"/>
        <v>1318.9</v>
      </c>
      <c r="K13" s="3">
        <f t="shared" si="7"/>
        <v>4676.1000000000004</v>
      </c>
      <c r="M13">
        <v>8</v>
      </c>
      <c r="N13" t="s">
        <v>41</v>
      </c>
      <c r="O13">
        <v>11</v>
      </c>
      <c r="U13" s="5">
        <v>12</v>
      </c>
      <c r="V13" s="5">
        <v>13</v>
      </c>
      <c r="W13" s="8">
        <v>0.14000000000000001</v>
      </c>
    </row>
    <row r="14" spans="1:23" x14ac:dyDescent="0.25">
      <c r="A14" t="s">
        <v>24</v>
      </c>
      <c r="B14">
        <v>9</v>
      </c>
      <c r="C14" t="str">
        <f t="shared" si="0"/>
        <v>Gerente de Pessoal</v>
      </c>
      <c r="D14">
        <f t="shared" si="1"/>
        <v>11</v>
      </c>
      <c r="E14" s="3">
        <f t="shared" si="2"/>
        <v>5995</v>
      </c>
      <c r="F14" s="3">
        <f t="shared" si="3"/>
        <v>599.5</v>
      </c>
      <c r="G14">
        <v>2</v>
      </c>
      <c r="H14" s="3">
        <f t="shared" si="4"/>
        <v>136.25</v>
      </c>
      <c r="I14" s="3">
        <f t="shared" si="5"/>
        <v>719.4</v>
      </c>
      <c r="J14" s="3">
        <f t="shared" si="6"/>
        <v>1318.9</v>
      </c>
      <c r="K14" s="3">
        <f t="shared" si="7"/>
        <v>4812.3500000000004</v>
      </c>
      <c r="M14">
        <v>9</v>
      </c>
      <c r="N14" t="s">
        <v>42</v>
      </c>
      <c r="O14">
        <v>11</v>
      </c>
      <c r="U14" s="5">
        <v>14</v>
      </c>
      <c r="V14" s="5" t="s">
        <v>53</v>
      </c>
      <c r="W14" s="8">
        <v>0.16</v>
      </c>
    </row>
    <row r="15" spans="1:23" x14ac:dyDescent="0.25">
      <c r="A15" t="s">
        <v>25</v>
      </c>
      <c r="B15">
        <v>10</v>
      </c>
      <c r="C15" t="str">
        <f t="shared" si="0"/>
        <v>Gerente de Treinamento</v>
      </c>
      <c r="D15">
        <f t="shared" si="1"/>
        <v>11</v>
      </c>
      <c r="E15" s="3">
        <f t="shared" si="2"/>
        <v>5995</v>
      </c>
      <c r="F15" s="3">
        <f t="shared" si="3"/>
        <v>599.5</v>
      </c>
      <c r="G15">
        <v>1</v>
      </c>
      <c r="H15" s="3">
        <f t="shared" si="4"/>
        <v>68.125</v>
      </c>
      <c r="I15" s="3">
        <f t="shared" si="5"/>
        <v>719.4</v>
      </c>
      <c r="J15" s="3">
        <f t="shared" si="6"/>
        <v>1318.9</v>
      </c>
      <c r="K15" s="3">
        <f t="shared" si="7"/>
        <v>4744.2250000000004</v>
      </c>
      <c r="M15">
        <v>10</v>
      </c>
      <c r="N15" t="s">
        <v>43</v>
      </c>
      <c r="O15">
        <v>11</v>
      </c>
    </row>
    <row r="16" spans="1:23" x14ac:dyDescent="0.25">
      <c r="A16" t="s">
        <v>26</v>
      </c>
      <c r="B16">
        <v>11</v>
      </c>
      <c r="C16" t="str">
        <f t="shared" si="0"/>
        <v>Gerente Financeiro</v>
      </c>
      <c r="D16">
        <f t="shared" si="1"/>
        <v>11</v>
      </c>
      <c r="E16" s="3">
        <f t="shared" si="2"/>
        <v>5995</v>
      </c>
      <c r="F16" s="3">
        <f t="shared" si="3"/>
        <v>599.5</v>
      </c>
      <c r="G16">
        <v>1</v>
      </c>
      <c r="H16" s="3">
        <f t="shared" si="4"/>
        <v>68.125</v>
      </c>
      <c r="I16" s="3">
        <f t="shared" si="5"/>
        <v>719.4</v>
      </c>
      <c r="J16" s="3">
        <f t="shared" si="6"/>
        <v>1318.9</v>
      </c>
      <c r="K16" s="3">
        <f t="shared" si="7"/>
        <v>4744.2250000000004</v>
      </c>
      <c r="M16">
        <v>11</v>
      </c>
      <c r="N16" t="s">
        <v>44</v>
      </c>
      <c r="O16">
        <v>11</v>
      </c>
    </row>
    <row r="17" spans="1:15" x14ac:dyDescent="0.25">
      <c r="A17" t="s">
        <v>27</v>
      </c>
      <c r="B17">
        <v>12</v>
      </c>
      <c r="C17" t="str">
        <f t="shared" si="0"/>
        <v>Contínuo</v>
      </c>
      <c r="D17">
        <f t="shared" si="1"/>
        <v>2</v>
      </c>
      <c r="E17" s="3">
        <f t="shared" si="2"/>
        <v>1090</v>
      </c>
      <c r="F17" s="3">
        <f t="shared" si="3"/>
        <v>59.95</v>
      </c>
      <c r="G17">
        <v>0</v>
      </c>
      <c r="H17" s="3">
        <f t="shared" si="4"/>
        <v>0</v>
      </c>
      <c r="I17" s="3">
        <f t="shared" si="5"/>
        <v>43.6</v>
      </c>
      <c r="J17" s="3">
        <f t="shared" si="6"/>
        <v>103.55000000000001</v>
      </c>
      <c r="K17" s="3">
        <f t="shared" si="7"/>
        <v>986.45</v>
      </c>
      <c r="M17">
        <v>12</v>
      </c>
      <c r="N17" t="s">
        <v>45</v>
      </c>
      <c r="O17">
        <v>2</v>
      </c>
    </row>
    <row r="18" spans="1:15" x14ac:dyDescent="0.25">
      <c r="A18" t="s">
        <v>28</v>
      </c>
      <c r="B18">
        <v>13</v>
      </c>
      <c r="C18" t="str">
        <f t="shared" si="0"/>
        <v>Operador de Computador</v>
      </c>
      <c r="D18">
        <f t="shared" si="1"/>
        <v>3</v>
      </c>
      <c r="E18" s="3">
        <f t="shared" si="2"/>
        <v>1635</v>
      </c>
      <c r="F18" s="3">
        <f t="shared" si="3"/>
        <v>89.924999999999997</v>
      </c>
      <c r="G18">
        <v>3</v>
      </c>
      <c r="H18" s="3">
        <f t="shared" si="4"/>
        <v>204.375</v>
      </c>
      <c r="I18" s="3">
        <f t="shared" si="5"/>
        <v>65.400000000000006</v>
      </c>
      <c r="J18" s="3">
        <f t="shared" si="6"/>
        <v>155.32499999999999</v>
      </c>
      <c r="K18" s="3">
        <f t="shared" si="7"/>
        <v>1684.05</v>
      </c>
      <c r="M18">
        <v>13</v>
      </c>
      <c r="N18" t="s">
        <v>46</v>
      </c>
      <c r="O18">
        <v>3</v>
      </c>
    </row>
    <row r="19" spans="1:15" x14ac:dyDescent="0.25">
      <c r="A19" t="s">
        <v>29</v>
      </c>
      <c r="B19">
        <v>14</v>
      </c>
      <c r="C19" t="str">
        <f t="shared" si="0"/>
        <v>Programador de Computador</v>
      </c>
      <c r="D19">
        <f t="shared" si="1"/>
        <v>6</v>
      </c>
      <c r="E19" s="3">
        <f t="shared" si="2"/>
        <v>3270</v>
      </c>
      <c r="F19" s="3">
        <f t="shared" si="3"/>
        <v>228.90000000000003</v>
      </c>
      <c r="G19">
        <v>2</v>
      </c>
      <c r="H19" s="3">
        <f t="shared" si="4"/>
        <v>136.25</v>
      </c>
      <c r="I19" s="3">
        <f t="shared" si="5"/>
        <v>261.60000000000002</v>
      </c>
      <c r="J19" s="3">
        <f t="shared" si="6"/>
        <v>490.50000000000006</v>
      </c>
      <c r="K19" s="3">
        <f t="shared" si="7"/>
        <v>2915.75</v>
      </c>
      <c r="M19">
        <v>14</v>
      </c>
      <c r="N19" t="s">
        <v>47</v>
      </c>
      <c r="O19">
        <v>6</v>
      </c>
    </row>
    <row r="20" spans="1:15" x14ac:dyDescent="0.25">
      <c r="A20" t="s">
        <v>30</v>
      </c>
      <c r="B20">
        <v>15</v>
      </c>
      <c r="C20" t="str">
        <f t="shared" si="0"/>
        <v>Analista de Sistemas</v>
      </c>
      <c r="D20">
        <f t="shared" si="1"/>
        <v>12</v>
      </c>
      <c r="E20" s="3">
        <f t="shared" si="2"/>
        <v>6540</v>
      </c>
      <c r="F20" s="3">
        <f t="shared" si="3"/>
        <v>654</v>
      </c>
      <c r="G20">
        <v>0</v>
      </c>
      <c r="H20" s="3">
        <f t="shared" si="4"/>
        <v>0</v>
      </c>
      <c r="I20" s="3">
        <f t="shared" si="5"/>
        <v>915.60000000000014</v>
      </c>
      <c r="J20" s="3">
        <f t="shared" si="6"/>
        <v>1569.6000000000001</v>
      </c>
      <c r="K20" s="3">
        <f t="shared" si="7"/>
        <v>4970.3999999999996</v>
      </c>
      <c r="M20">
        <v>15</v>
      </c>
      <c r="N20" t="s">
        <v>48</v>
      </c>
      <c r="O20">
        <v>12</v>
      </c>
    </row>
    <row r="21" spans="1:15" x14ac:dyDescent="0.25">
      <c r="A21" t="s">
        <v>31</v>
      </c>
      <c r="B21">
        <v>16</v>
      </c>
      <c r="C21" t="str">
        <f t="shared" si="0"/>
        <v>ERRO!!!</v>
      </c>
      <c r="D21">
        <f t="shared" si="1"/>
        <v>0</v>
      </c>
      <c r="E21" s="3">
        <f t="shared" si="2"/>
        <v>0</v>
      </c>
      <c r="F21" s="3">
        <f t="shared" si="3"/>
        <v>0</v>
      </c>
      <c r="G21">
        <v>1</v>
      </c>
      <c r="H21" s="3">
        <f t="shared" si="4"/>
        <v>0</v>
      </c>
      <c r="I21" s="3">
        <f t="shared" si="5"/>
        <v>0</v>
      </c>
      <c r="J21" s="3">
        <f t="shared" si="6"/>
        <v>0</v>
      </c>
      <c r="K21" s="3">
        <f t="shared" si="7"/>
        <v>0</v>
      </c>
    </row>
    <row r="22" spans="1:15" x14ac:dyDescent="0.25">
      <c r="A22" s="1" t="s">
        <v>54</v>
      </c>
      <c r="E22" s="3">
        <f>SUM(E6:E21)</f>
        <v>73030</v>
      </c>
      <c r="F22" s="3">
        <f>SUM(F6:F21)</f>
        <v>6575.4249999999993</v>
      </c>
      <c r="H22" s="3">
        <f>SUM(H6:H21)</f>
        <v>1498.75</v>
      </c>
      <c r="I22" s="3">
        <f>SUM(I6:I21)</f>
        <v>8556.4999999999982</v>
      </c>
      <c r="J22" s="3">
        <f>SUM(J6:J21)</f>
        <v>15131.924999999999</v>
      </c>
      <c r="K22" s="3">
        <f>SUM(K6:K21)</f>
        <v>59396.824999999997</v>
      </c>
    </row>
    <row r="23" spans="1:15" x14ac:dyDescent="0.25">
      <c r="A23" s="1" t="s">
        <v>15</v>
      </c>
      <c r="E23" s="3">
        <f>AVERAGE(E6:E21)</f>
        <v>4564.375</v>
      </c>
      <c r="F23" s="3">
        <f>AVERAGE(F6:F21)</f>
        <v>410.96406249999995</v>
      </c>
      <c r="H23" s="3">
        <f>AVERAGE(H6:H21)</f>
        <v>93.671875</v>
      </c>
      <c r="I23" s="3">
        <f>AVERAGE(I6:I21)</f>
        <v>534.78124999999989</v>
      </c>
      <c r="J23" s="3">
        <f>AVERAGE(J6:J21)</f>
        <v>945.74531249999995</v>
      </c>
      <c r="K23" s="3">
        <f>AVERAGE(K6:K21)</f>
        <v>3712.3015624999998</v>
      </c>
    </row>
    <row r="24" spans="1:15" x14ac:dyDescent="0.25">
      <c r="A24" s="1" t="s">
        <v>14</v>
      </c>
      <c r="E24" s="3">
        <f>MAX(E6:E21)</f>
        <v>10900</v>
      </c>
      <c r="F24" s="3">
        <f>MAX(F6:F21)</f>
        <v>1090</v>
      </c>
      <c r="H24" s="3">
        <f>MAX(H6:H21)</f>
        <v>272.5</v>
      </c>
      <c r="I24" s="3">
        <f>MAX(I6:I21)</f>
        <v>1744</v>
      </c>
      <c r="J24" s="3">
        <f>MAX(J6:J21)</f>
        <v>2834</v>
      </c>
      <c r="K24" s="3">
        <f>MAX(K6:K21)</f>
        <v>8270.375</v>
      </c>
    </row>
    <row r="25" spans="1:15" x14ac:dyDescent="0.25">
      <c r="A25" s="1" t="s">
        <v>13</v>
      </c>
      <c r="E25" s="3">
        <f>MIN(E6:E21)</f>
        <v>0</v>
      </c>
      <c r="F25" s="3">
        <f>MIN(F6:F21)</f>
        <v>0</v>
      </c>
      <c r="H25" s="3">
        <f>MIN(H6:H21)</f>
        <v>0</v>
      </c>
      <c r="I25" s="3">
        <f>MIN(I6:I21)</f>
        <v>0</v>
      </c>
      <c r="J25" s="3">
        <f>MIN(J6:J21)</f>
        <v>0</v>
      </c>
      <c r="K25" s="3">
        <f>MIN(K6:K21)</f>
        <v>0</v>
      </c>
    </row>
  </sheetData>
  <mergeCells count="4">
    <mergeCell ref="Q5:R5"/>
    <mergeCell ref="S5:S6"/>
    <mergeCell ref="U5:V5"/>
    <mergeCell ref="W5:W6"/>
  </mergeCells>
  <pageMargins left="0.511811024" right="0.511811024" top="0.78740157499999996" bottom="0.78740157499999996" header="0.31496062000000002" footer="0.31496062000000002"/>
  <pageSetup paperSize="136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2010-05-23T02:29:10Z</dcterms:created>
  <dcterms:modified xsi:type="dcterms:W3CDTF">2010-05-23T05:51:34Z</dcterms:modified>
</cp:coreProperties>
</file>