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F275FF6E-34EF-469C-9D2B-E01D85D2363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OLE_LINK1" localSheetId="0">Plan1!$C$6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H22" i="1" l="1"/>
  <c r="H23" i="1"/>
  <c r="H24" i="1"/>
  <c r="H25" i="1"/>
  <c r="E25" i="1" l="1"/>
  <c r="E24" i="1"/>
  <c r="E23" i="1"/>
  <c r="E22" i="1"/>
  <c r="I25" i="1" l="1"/>
  <c r="I24" i="1"/>
  <c r="I23" i="1"/>
  <c r="I22" i="1"/>
  <c r="F25" i="1"/>
  <c r="F24" i="1"/>
  <c r="F23" i="1"/>
  <c r="F22" i="1"/>
  <c r="J25" i="1" l="1"/>
  <c r="J24" i="1"/>
  <c r="J23" i="1"/>
  <c r="J22" i="1"/>
  <c r="K25" i="1" l="1"/>
  <c r="K24" i="1"/>
  <c r="K23" i="1"/>
  <c r="K22" i="1"/>
</calcChain>
</file>

<file path=xl/sharedStrings.xml><?xml version="1.0" encoding="utf-8"?>
<sst xmlns="http://schemas.openxmlformats.org/spreadsheetml/2006/main" count="61" uniqueCount="55">
  <si>
    <t>Empresas Simul &amp; Ação Ltda. - Folha de Pagamento</t>
  </si>
  <si>
    <t>Salário mínimo</t>
  </si>
  <si>
    <t>Funcionário</t>
  </si>
  <si>
    <t>Cód.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</si>
  <si>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</si>
  <si>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</si>
  <si>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</si>
  <si>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</si>
  <si>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</si>
  <si>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</si>
  <si>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</si>
  <si>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</si>
  <si>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</si>
  <si>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Código</t>
  </si>
  <si>
    <t>Salário</t>
  </si>
  <si>
    <t>Total de Salários Pagos</t>
  </si>
  <si>
    <t>Média de Salários Pagos</t>
  </si>
  <si>
    <t xml:space="preserve">Maior Salário Pago </t>
  </si>
  <si>
    <t>Menor Salário Pago</t>
  </si>
  <si>
    <t>José Carlos de Almeida</t>
  </si>
  <si>
    <t>Marisa de Abreu e Silva</t>
  </si>
  <si>
    <t>Pedro de Almeida</t>
  </si>
  <si>
    <t>Vera de Jesus</t>
  </si>
  <si>
    <t>Mario Paulo de Simões</t>
  </si>
  <si>
    <t>Sheila Maria de Souza</t>
  </si>
  <si>
    <t>Maria de Lourdes Garcia</t>
  </si>
  <si>
    <t>Juliana da Silva</t>
  </si>
  <si>
    <t>Mario Antonio de Abreu</t>
  </si>
  <si>
    <t>Wanda da Silva Juliano</t>
  </si>
  <si>
    <t>Antonio da Silva</t>
  </si>
  <si>
    <t>Cezar Pedro de Jesus</t>
  </si>
  <si>
    <t>Abel de Souza</t>
  </si>
  <si>
    <t>Antonia de Marinho</t>
  </si>
  <si>
    <t>Josefa de Malaquias</t>
  </si>
  <si>
    <t>Sonia Silva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</si>
  <si>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</si>
  <si>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</si>
  <si>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</si>
  <si>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</si>
  <si>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</si>
  <si>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</si>
  <si>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</si>
  <si>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</si>
  <si>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</si>
  <si>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</si>
  <si>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</si>
  <si>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</si>
  <si>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</si>
  <si>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</si>
  <si>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</si>
  <si>
    <t>Salários</t>
  </si>
  <si>
    <t>Aliquota</t>
  </si>
  <si>
    <t>De</t>
  </si>
  <si>
    <t>Até</t>
  </si>
  <si>
    <t>em 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</si>
</sst>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/>
  </sheetViews>
  <sheetFormatPr defaultRowHeight="15" x14ac:dyDescent="0.25"/>
  <cols>
    <col min="1" max="1" width="23.7109375" customWidth="1"/>
    <col min="2" max="2" width="7.7109375" customWidth="1"/>
    <col min="3" max="3" width="27.7109375" customWidth="1"/>
    <col min="4" max="4" width="7.7109375" customWidth="1"/>
    <col min="5" max="5" width="10.7109375" customWidth="1"/>
    <col min="6" max="6" width="9.7109375" customWidth="1"/>
    <col min="7" max="7" width="5.7109375" customWidth="1"/>
    <col min="8" max="8" width="10.7109375" customWidth="1"/>
    <col min="9" max="9" width="9.7109375" customWidth="1"/>
    <col min="10" max="11" width="10.7109375" customWidth="1"/>
    <col min="13" max="13" width="7.140625" bestFit="1" customWidth="1"/>
    <col min="14" max="14" width="27.140625" bestFit="1" customWidth="1"/>
    <col min="15" max="15" width="7" bestFit="1" customWidth="1"/>
    <col min="18" max="18" width="10" bestFit="1" customWidth="1"/>
    <col min="22" max="22" width="10" bestFit="1" customWidth="1"/>
  </cols>
  <sheetData>
    <row r="1" spans="1: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3" x14ac:dyDescent="0.25">
      <c r="A3" s="1" t="s">
        <v>1</v>
      </c>
      <c r="B3" s="6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/>
      <c r="M5" s="1" t="s">
        <v>13</v>
      </c>
      <c r="N5" s="1" t="s">
        <v>4</v>
      </c>
      <c r="O5" s="1" t="s">
        <v>14</v>
      </c>
      <c r="R5" s="2" t="s">
        <v>50</v>
      </c>
      <c r="V5" s="2" t="s">
        <v>50</v>
      </c>
    </row>
    <row r="6" spans="1:23" x14ac:dyDescent="0.25">
      <c r="A6" t="s">
        <v>19</v>
      </c>
      <c r="B6">
        <v>1</v>
      </c>
      <c r="C6" t="str">
        <f>IF(OR(B6&lt;1, B6&gt;15), "ERRO!!!", VLOOKUP(B6, M$6:O$20, 2))</f>
        <v>Análista de Salários</v>
      </c>
      <c r="D6">
        <f>IF(C6="ERRO!!!", 0, VLOOKUP(B6, M$6:O$20, 3))</f>
        <v>10</v>
      </c>
      <c r="E6" s="7">
        <f>D6 * B$3</f>
        <v>6780</v>
      </c>
      <c r="F6" s="7">
        <f>VLOOKUP(D6, Q$7:S$10, 3) * E6</f>
        <v>576.30000000000007</v>
      </c>
      <c r="G6">
        <v>1</v>
      </c>
      <c r="H6" s="7">
        <f>IF(C6 = "ERRO!!!", 0, B$3 / 8 * G6)</f>
        <v>84.75</v>
      </c>
      <c r="I6" s="7">
        <f>VLOOKUP(D6, U$7:W$14, 3) * E6</f>
        <v>813.6</v>
      </c>
      <c r="J6" s="7">
        <f>F6 + I6</f>
        <v>1389.9</v>
      </c>
      <c r="K6" s="7">
        <f>E6 + H6 - J6</f>
        <v>5474.85</v>
      </c>
      <c r="M6">
        <v>1</v>
      </c>
      <c r="N6" t="s">
        <v>35</v>
      </c>
      <c r="O6">
        <v>10</v>
      </c>
      <c r="Q6" s="2" t="s">
        <v>52</v>
      </c>
      <c r="R6" s="2" t="s">
        <v>53</v>
      </c>
      <c r="S6" s="5" t="s">
        <v>51</v>
      </c>
      <c r="U6" s="2" t="s">
        <v>52</v>
      </c>
      <c r="V6" s="2" t="s">
        <v>53</v>
      </c>
      <c r="W6" s="5" t="s">
        <v>51</v>
      </c>
    </row>
    <row r="7" spans="1:23" x14ac:dyDescent="0.25">
      <c r="A7" t="s">
        <v>20</v>
      </c>
      <c r="B7">
        <v>2</v>
      </c>
      <c r="C7" t="str">
        <f t="shared" ref="C7:C21" si="0">IF(OR(B7&lt;1, B7&gt;15), "ERRO!!!", VLOOKUP(B7, M$6:O$20, 2))</f>
        <v>Auxiliar de Contabilidade</v>
      </c>
      <c r="D7">
        <f t="shared" ref="D7:D21" si="1">IF(C7="ERRO!!!", 0, VLOOKUP(B7, M$6:O$20, 3))</f>
        <v>6</v>
      </c>
      <c r="E7" s="7">
        <f t="shared" ref="E7:E21" si="2">D7 * B$3</f>
        <v>4068</v>
      </c>
      <c r="F7" s="7">
        <f t="shared" ref="F7:F21" si="3">VLOOKUP(D7, Q$7:S$10, 3) * E7</f>
        <v>284.76000000000005</v>
      </c>
      <c r="G7">
        <v>2</v>
      </c>
      <c r="H7" s="7">
        <f t="shared" ref="H7:H21" si="4">IF(C7 = "ERRO!!!", 0, B$3 / 8 * G7)</f>
        <v>169.5</v>
      </c>
      <c r="I7" s="7">
        <f t="shared" ref="I7:I21" si="5">VLOOKUP(D7, U$7:W$14, 3) * E7</f>
        <v>325.44</v>
      </c>
      <c r="J7" s="7">
        <f t="shared" ref="J7:J21" si="6">F7 + I7</f>
        <v>610.20000000000005</v>
      </c>
      <c r="K7" s="7">
        <f t="shared" ref="K7:K21" si="7">E7 + H7 - J7</f>
        <v>3627.3</v>
      </c>
      <c r="M7">
        <v>2</v>
      </c>
      <c r="N7" t="s">
        <v>36</v>
      </c>
      <c r="O7">
        <v>6</v>
      </c>
      <c r="Q7" s="3">
        <v>0</v>
      </c>
      <c r="R7" s="3">
        <v>4</v>
      </c>
      <c r="S7" s="4">
        <v>5.5E-2</v>
      </c>
      <c r="U7" s="3">
        <v>0</v>
      </c>
      <c r="V7" s="3">
        <v>1</v>
      </c>
      <c r="W7" s="4">
        <v>0.02</v>
      </c>
    </row>
    <row r="8" spans="1:23" x14ac:dyDescent="0.25">
      <c r="A8" t="s">
        <v>21</v>
      </c>
      <c r="B8">
        <v>3</v>
      </c>
      <c r="C8" t="str">
        <f t="shared" si="0"/>
        <v>Chefe de Cobrança</v>
      </c>
      <c r="D8">
        <f t="shared" si="1"/>
        <v>7</v>
      </c>
      <c r="E8" s="7">
        <f t="shared" si="2"/>
        <v>4746</v>
      </c>
      <c r="F8" s="7">
        <f t="shared" si="3"/>
        <v>332.22</v>
      </c>
      <c r="G8">
        <v>3</v>
      </c>
      <c r="H8" s="7">
        <f t="shared" si="4"/>
        <v>254.25</v>
      </c>
      <c r="I8" s="7">
        <f t="shared" si="5"/>
        <v>379.68</v>
      </c>
      <c r="J8" s="7">
        <f t="shared" si="6"/>
        <v>711.90000000000009</v>
      </c>
      <c r="K8" s="7">
        <f t="shared" si="7"/>
        <v>4288.3500000000004</v>
      </c>
      <c r="M8">
        <v>3</v>
      </c>
      <c r="N8" t="s">
        <v>37</v>
      </c>
      <c r="O8">
        <v>7</v>
      </c>
      <c r="Q8" s="3">
        <v>5</v>
      </c>
      <c r="R8" s="3">
        <v>7</v>
      </c>
      <c r="S8" s="4">
        <v>7.0000000000000007E-2</v>
      </c>
      <c r="U8" s="3">
        <v>2</v>
      </c>
      <c r="V8" s="3">
        <v>3</v>
      </c>
      <c r="W8" s="4">
        <v>0.04</v>
      </c>
    </row>
    <row r="9" spans="1:23" x14ac:dyDescent="0.25">
      <c r="A9" t="s">
        <v>22</v>
      </c>
      <c r="B9">
        <v>4</v>
      </c>
      <c r="C9" t="str">
        <f t="shared" si="0"/>
        <v>Chefe de Expedição</v>
      </c>
      <c r="D9">
        <f t="shared" si="1"/>
        <v>7</v>
      </c>
      <c r="E9" s="7">
        <f t="shared" si="2"/>
        <v>4746</v>
      </c>
      <c r="F9" s="7">
        <f t="shared" si="3"/>
        <v>332.22</v>
      </c>
      <c r="G9">
        <v>0</v>
      </c>
      <c r="H9" s="7">
        <f t="shared" si="4"/>
        <v>0</v>
      </c>
      <c r="I9" s="7">
        <f t="shared" si="5"/>
        <v>379.68</v>
      </c>
      <c r="J9" s="7">
        <f t="shared" si="6"/>
        <v>711.90000000000009</v>
      </c>
      <c r="K9" s="7">
        <f t="shared" si="7"/>
        <v>4034.1</v>
      </c>
      <c r="M9">
        <v>4</v>
      </c>
      <c r="N9" t="s">
        <v>38</v>
      </c>
      <c r="O9">
        <v>7</v>
      </c>
      <c r="Q9" s="3">
        <v>8</v>
      </c>
      <c r="R9" s="3">
        <v>10</v>
      </c>
      <c r="S9" s="4">
        <v>8.5000000000000006E-2</v>
      </c>
      <c r="U9" s="3">
        <v>4</v>
      </c>
      <c r="V9" s="3">
        <v>5</v>
      </c>
      <c r="W9" s="4">
        <v>0.06</v>
      </c>
    </row>
    <row r="10" spans="1:23" x14ac:dyDescent="0.25">
      <c r="A10" t="s">
        <v>23</v>
      </c>
      <c r="B10">
        <v>5</v>
      </c>
      <c r="C10" t="str">
        <f t="shared" si="0"/>
        <v>Contador</v>
      </c>
      <c r="D10">
        <f t="shared" si="1"/>
        <v>13</v>
      </c>
      <c r="E10" s="7">
        <f t="shared" si="2"/>
        <v>8814</v>
      </c>
      <c r="F10" s="7">
        <f t="shared" si="3"/>
        <v>881.40000000000009</v>
      </c>
      <c r="G10">
        <v>0</v>
      </c>
      <c r="H10" s="7">
        <f t="shared" si="4"/>
        <v>0</v>
      </c>
      <c r="I10" s="7">
        <f t="shared" si="5"/>
        <v>1233.96</v>
      </c>
      <c r="J10" s="7">
        <f t="shared" si="6"/>
        <v>2115.36</v>
      </c>
      <c r="K10" s="7">
        <f t="shared" si="7"/>
        <v>6698.6399999999994</v>
      </c>
      <c r="M10">
        <v>5</v>
      </c>
      <c r="N10" t="s">
        <v>39</v>
      </c>
      <c r="O10">
        <v>13</v>
      </c>
      <c r="Q10" s="3">
        <v>11</v>
      </c>
      <c r="R10" s="3" t="s">
        <v>54</v>
      </c>
      <c r="S10" s="4">
        <v>0.1</v>
      </c>
      <c r="U10" s="3">
        <v>6</v>
      </c>
      <c r="V10" s="3">
        <v>7</v>
      </c>
      <c r="W10" s="4">
        <v>0.08</v>
      </c>
    </row>
    <row r="11" spans="1:23" x14ac:dyDescent="0.25">
      <c r="A11" t="s">
        <v>24</v>
      </c>
      <c r="B11">
        <v>6</v>
      </c>
      <c r="C11" t="str">
        <f t="shared" si="0"/>
        <v>Diretor de Divisão</v>
      </c>
      <c r="D11">
        <f t="shared" si="1"/>
        <v>20</v>
      </c>
      <c r="E11" s="7">
        <f t="shared" si="2"/>
        <v>13560</v>
      </c>
      <c r="F11" s="7">
        <f t="shared" si="3"/>
        <v>1356</v>
      </c>
      <c r="G11">
        <v>3</v>
      </c>
      <c r="H11" s="7">
        <f t="shared" si="4"/>
        <v>254.25</v>
      </c>
      <c r="I11" s="7">
        <f t="shared" si="5"/>
        <v>2169.6</v>
      </c>
      <c r="J11" s="7">
        <f t="shared" si="6"/>
        <v>3525.6</v>
      </c>
      <c r="K11" s="7">
        <f t="shared" si="7"/>
        <v>10288.65</v>
      </c>
      <c r="M11">
        <v>6</v>
      </c>
      <c r="N11" t="s">
        <v>40</v>
      </c>
      <c r="O11">
        <v>20</v>
      </c>
      <c r="U11" s="3">
        <v>8</v>
      </c>
      <c r="V11" s="3">
        <v>9</v>
      </c>
      <c r="W11" s="4">
        <v>0.1</v>
      </c>
    </row>
    <row r="12" spans="1:23" x14ac:dyDescent="0.25">
      <c r="A12" t="s">
        <v>25</v>
      </c>
      <c r="B12">
        <v>7</v>
      </c>
      <c r="C12" t="str">
        <f t="shared" si="0"/>
        <v>Auxiliar de Escritório</v>
      </c>
      <c r="D12">
        <f t="shared" si="1"/>
        <v>4</v>
      </c>
      <c r="E12" s="7">
        <f t="shared" si="2"/>
        <v>2712</v>
      </c>
      <c r="F12" s="7">
        <f t="shared" si="3"/>
        <v>149.16</v>
      </c>
      <c r="G12">
        <v>4</v>
      </c>
      <c r="H12" s="7">
        <f t="shared" si="4"/>
        <v>339</v>
      </c>
      <c r="I12" s="7">
        <f t="shared" si="5"/>
        <v>162.72</v>
      </c>
      <c r="J12" s="7">
        <f t="shared" si="6"/>
        <v>311.88</v>
      </c>
      <c r="K12" s="7">
        <f t="shared" si="7"/>
        <v>2739.12</v>
      </c>
      <c r="M12">
        <v>7</v>
      </c>
      <c r="N12" t="s">
        <v>41</v>
      </c>
      <c r="O12">
        <v>4</v>
      </c>
      <c r="U12" s="3">
        <v>10</v>
      </c>
      <c r="V12" s="3">
        <v>11</v>
      </c>
      <c r="W12" s="4">
        <v>0.12</v>
      </c>
    </row>
    <row r="13" spans="1:23" x14ac:dyDescent="0.25">
      <c r="A13" t="s">
        <v>26</v>
      </c>
      <c r="B13">
        <v>8</v>
      </c>
      <c r="C13" t="str">
        <f t="shared" si="0"/>
        <v>Gerente Comercial</v>
      </c>
      <c r="D13">
        <f t="shared" si="1"/>
        <v>11</v>
      </c>
      <c r="E13" s="7">
        <f t="shared" si="2"/>
        <v>7458</v>
      </c>
      <c r="F13" s="7">
        <f t="shared" si="3"/>
        <v>745.80000000000007</v>
      </c>
      <c r="G13">
        <v>0</v>
      </c>
      <c r="H13" s="7">
        <f t="shared" si="4"/>
        <v>0</v>
      </c>
      <c r="I13" s="7">
        <f t="shared" si="5"/>
        <v>894.95999999999992</v>
      </c>
      <c r="J13" s="7">
        <f t="shared" si="6"/>
        <v>1640.76</v>
      </c>
      <c r="K13" s="7">
        <f t="shared" si="7"/>
        <v>5817.24</v>
      </c>
      <c r="M13">
        <v>8</v>
      </c>
      <c r="N13" t="s">
        <v>42</v>
      </c>
      <c r="O13">
        <v>11</v>
      </c>
      <c r="U13" s="3">
        <v>12</v>
      </c>
      <c r="V13" s="3">
        <v>13</v>
      </c>
      <c r="W13" s="4">
        <v>0.14000000000000001</v>
      </c>
    </row>
    <row r="14" spans="1:23" x14ac:dyDescent="0.25">
      <c r="A14" t="s">
        <v>27</v>
      </c>
      <c r="B14">
        <v>9</v>
      </c>
      <c r="C14" t="str">
        <f t="shared" si="0"/>
        <v>Gerente de Pessoal</v>
      </c>
      <c r="D14">
        <f t="shared" si="1"/>
        <v>11</v>
      </c>
      <c r="E14" s="7">
        <f t="shared" si="2"/>
        <v>7458</v>
      </c>
      <c r="F14" s="7">
        <f t="shared" si="3"/>
        <v>745.80000000000007</v>
      </c>
      <c r="G14">
        <v>2</v>
      </c>
      <c r="H14" s="7">
        <f t="shared" si="4"/>
        <v>169.5</v>
      </c>
      <c r="I14" s="7">
        <f t="shared" si="5"/>
        <v>894.95999999999992</v>
      </c>
      <c r="J14" s="7">
        <f t="shared" si="6"/>
        <v>1640.76</v>
      </c>
      <c r="K14" s="7">
        <f t="shared" si="7"/>
        <v>5986.74</v>
      </c>
      <c r="M14">
        <v>9</v>
      </c>
      <c r="N14" t="s">
        <v>43</v>
      </c>
      <c r="O14">
        <v>11</v>
      </c>
      <c r="U14" s="3">
        <v>14</v>
      </c>
      <c r="V14" s="3" t="s">
        <v>54</v>
      </c>
      <c r="W14" s="4">
        <v>0.16</v>
      </c>
    </row>
    <row r="15" spans="1:23" x14ac:dyDescent="0.25">
      <c r="A15" t="s">
        <v>28</v>
      </c>
      <c r="B15">
        <v>10</v>
      </c>
      <c r="C15" t="str">
        <f t="shared" si="0"/>
        <v>Gerente de Treinamento</v>
      </c>
      <c r="D15">
        <f t="shared" si="1"/>
        <v>11</v>
      </c>
      <c r="E15" s="7">
        <f t="shared" si="2"/>
        <v>7458</v>
      </c>
      <c r="F15" s="7">
        <f t="shared" si="3"/>
        <v>745.80000000000007</v>
      </c>
      <c r="G15">
        <v>1</v>
      </c>
      <c r="H15" s="7">
        <f t="shared" si="4"/>
        <v>84.75</v>
      </c>
      <c r="I15" s="7">
        <f t="shared" si="5"/>
        <v>894.95999999999992</v>
      </c>
      <c r="J15" s="7">
        <f t="shared" si="6"/>
        <v>1640.76</v>
      </c>
      <c r="K15" s="7">
        <f t="shared" si="7"/>
        <v>5901.99</v>
      </c>
      <c r="M15">
        <v>10</v>
      </c>
      <c r="N15" t="s">
        <v>44</v>
      </c>
      <c r="O15">
        <v>11</v>
      </c>
    </row>
    <row r="16" spans="1:23" x14ac:dyDescent="0.25">
      <c r="A16" t="s">
        <v>29</v>
      </c>
      <c r="B16">
        <v>11</v>
      </c>
      <c r="C16" t="str">
        <f t="shared" si="0"/>
        <v>Gerente Financeiro</v>
      </c>
      <c r="D16">
        <f t="shared" si="1"/>
        <v>11</v>
      </c>
      <c r="E16" s="7">
        <f t="shared" si="2"/>
        <v>7458</v>
      </c>
      <c r="F16" s="7">
        <f t="shared" si="3"/>
        <v>745.80000000000007</v>
      </c>
      <c r="G16">
        <v>1</v>
      </c>
      <c r="H16" s="7">
        <f t="shared" si="4"/>
        <v>84.75</v>
      </c>
      <c r="I16" s="7">
        <f t="shared" si="5"/>
        <v>894.95999999999992</v>
      </c>
      <c r="J16" s="7">
        <f t="shared" si="6"/>
        <v>1640.76</v>
      </c>
      <c r="K16" s="7">
        <f t="shared" si="7"/>
        <v>5901.99</v>
      </c>
      <c r="M16">
        <v>11</v>
      </c>
      <c r="N16" t="s">
        <v>45</v>
      </c>
      <c r="O16">
        <v>11</v>
      </c>
    </row>
    <row r="17" spans="1:15" x14ac:dyDescent="0.25">
      <c r="A17" t="s">
        <v>30</v>
      </c>
      <c r="B17">
        <v>12</v>
      </c>
      <c r="C17" t="str">
        <f t="shared" si="0"/>
        <v>Contínuo</v>
      </c>
      <c r="D17">
        <f t="shared" si="1"/>
        <v>2</v>
      </c>
      <c r="E17" s="7">
        <f t="shared" si="2"/>
        <v>1356</v>
      </c>
      <c r="F17" s="7">
        <f t="shared" si="3"/>
        <v>74.58</v>
      </c>
      <c r="G17">
        <v>0</v>
      </c>
      <c r="H17" s="7">
        <f t="shared" si="4"/>
        <v>0</v>
      </c>
      <c r="I17" s="7">
        <f t="shared" si="5"/>
        <v>54.24</v>
      </c>
      <c r="J17" s="7">
        <f t="shared" si="6"/>
        <v>128.82</v>
      </c>
      <c r="K17" s="7">
        <f t="shared" si="7"/>
        <v>1227.18</v>
      </c>
      <c r="M17">
        <v>12</v>
      </c>
      <c r="N17" t="s">
        <v>46</v>
      </c>
      <c r="O17">
        <v>2</v>
      </c>
    </row>
    <row r="18" spans="1:15" x14ac:dyDescent="0.25">
      <c r="A18" t="s">
        <v>31</v>
      </c>
      <c r="B18">
        <v>13</v>
      </c>
      <c r="C18" t="str">
        <f t="shared" si="0"/>
        <v>Operador de Computador</v>
      </c>
      <c r="D18">
        <f t="shared" si="1"/>
        <v>3</v>
      </c>
      <c r="E18" s="7">
        <f t="shared" si="2"/>
        <v>2034</v>
      </c>
      <c r="F18" s="7">
        <f t="shared" si="3"/>
        <v>111.87</v>
      </c>
      <c r="G18">
        <v>3</v>
      </c>
      <c r="H18" s="7">
        <f t="shared" si="4"/>
        <v>254.25</v>
      </c>
      <c r="I18" s="7">
        <f t="shared" si="5"/>
        <v>81.36</v>
      </c>
      <c r="J18" s="7">
        <f t="shared" si="6"/>
        <v>193.23000000000002</v>
      </c>
      <c r="K18" s="7">
        <f t="shared" si="7"/>
        <v>2095.02</v>
      </c>
      <c r="M18">
        <v>13</v>
      </c>
      <c r="N18" t="s">
        <v>47</v>
      </c>
      <c r="O18">
        <v>3</v>
      </c>
    </row>
    <row r="19" spans="1:15" x14ac:dyDescent="0.25">
      <c r="A19" t="s">
        <v>32</v>
      </c>
      <c r="B19">
        <v>14</v>
      </c>
      <c r="C19" t="str">
        <f t="shared" si="0"/>
        <v>Programador de Computador</v>
      </c>
      <c r="D19">
        <f t="shared" si="1"/>
        <v>6</v>
      </c>
      <c r="E19" s="7">
        <f t="shared" si="2"/>
        <v>4068</v>
      </c>
      <c r="F19" s="7">
        <f t="shared" si="3"/>
        <v>284.76000000000005</v>
      </c>
      <c r="G19">
        <v>2</v>
      </c>
      <c r="H19" s="7">
        <f t="shared" si="4"/>
        <v>169.5</v>
      </c>
      <c r="I19" s="7">
        <f t="shared" si="5"/>
        <v>325.44</v>
      </c>
      <c r="J19" s="7">
        <f t="shared" si="6"/>
        <v>610.20000000000005</v>
      </c>
      <c r="K19" s="7">
        <f t="shared" si="7"/>
        <v>3627.3</v>
      </c>
      <c r="M19">
        <v>14</v>
      </c>
      <c r="N19" t="s">
        <v>48</v>
      </c>
      <c r="O19">
        <v>6</v>
      </c>
    </row>
    <row r="20" spans="1:15" x14ac:dyDescent="0.25">
      <c r="A20" t="s">
        <v>33</v>
      </c>
      <c r="B20">
        <v>15</v>
      </c>
      <c r="C20" t="str">
        <f t="shared" si="0"/>
        <v>Analista de Sistemas</v>
      </c>
      <c r="D20">
        <f t="shared" si="1"/>
        <v>12</v>
      </c>
      <c r="E20" s="7">
        <f t="shared" si="2"/>
        <v>8136</v>
      </c>
      <c r="F20" s="7">
        <f t="shared" si="3"/>
        <v>813.6</v>
      </c>
      <c r="G20">
        <v>0</v>
      </c>
      <c r="H20" s="7">
        <f t="shared" si="4"/>
        <v>0</v>
      </c>
      <c r="I20" s="7">
        <f t="shared" si="5"/>
        <v>1139.0400000000002</v>
      </c>
      <c r="J20" s="7">
        <f t="shared" si="6"/>
        <v>1952.6400000000003</v>
      </c>
      <c r="K20" s="7">
        <f t="shared" si="7"/>
        <v>6183.36</v>
      </c>
      <c r="M20">
        <v>15</v>
      </c>
      <c r="N20" t="s">
        <v>49</v>
      </c>
      <c r="O20">
        <v>12</v>
      </c>
    </row>
    <row r="21" spans="1:15" x14ac:dyDescent="0.25">
      <c r="A21" t="s">
        <v>34</v>
      </c>
      <c r="B21">
        <v>16</v>
      </c>
      <c r="C21" t="str">
        <f t="shared" si="0"/>
        <v>ERRO!!!</v>
      </c>
      <c r="D21">
        <f t="shared" si="1"/>
        <v>0</v>
      </c>
      <c r="E21" s="7">
        <f t="shared" si="2"/>
        <v>0</v>
      </c>
      <c r="F21" s="7">
        <f t="shared" si="3"/>
        <v>0</v>
      </c>
      <c r="G21">
        <v>1</v>
      </c>
      <c r="H21" s="7">
        <f t="shared" si="4"/>
        <v>0</v>
      </c>
      <c r="I21" s="7">
        <f t="shared" si="5"/>
        <v>0</v>
      </c>
      <c r="J21" s="7">
        <f t="shared" si="6"/>
        <v>0</v>
      </c>
      <c r="K21" s="7">
        <f t="shared" si="7"/>
        <v>0</v>
      </c>
    </row>
    <row r="22" spans="1:15" x14ac:dyDescent="0.25">
      <c r="A22" s="1" t="s">
        <v>15</v>
      </c>
      <c r="E22" s="7">
        <f>SUM(E6:E21)</f>
        <v>90852</v>
      </c>
      <c r="F22" s="7">
        <f>SUM(F6:F21)</f>
        <v>8180.0700000000015</v>
      </c>
      <c r="H22" s="7">
        <f>SUM(H6:H21)</f>
        <v>1864.5</v>
      </c>
      <c r="I22" s="7">
        <f>SUM(I6:I21)</f>
        <v>10644.600000000002</v>
      </c>
      <c r="J22" s="7">
        <f>SUM(J6:J21)</f>
        <v>18824.669999999998</v>
      </c>
      <c r="K22" s="7">
        <f>SUM(K6:K21)</f>
        <v>73891.829999999987</v>
      </c>
    </row>
    <row r="23" spans="1:15" x14ac:dyDescent="0.25">
      <c r="A23" s="1" t="s">
        <v>16</v>
      </c>
      <c r="E23" s="7">
        <f>AVERAGE(E6:E21)</f>
        <v>5678.25</v>
      </c>
      <c r="F23" s="7">
        <f>AVERAGE(F6:F21)</f>
        <v>511.2543750000001</v>
      </c>
      <c r="H23" s="7">
        <f>AVERAGE(H6:H21)</f>
        <v>116.53125</v>
      </c>
      <c r="I23" s="7">
        <f>AVERAGE(I6:I21)</f>
        <v>665.28750000000014</v>
      </c>
      <c r="J23" s="7">
        <f>AVERAGE(J6:J21)</f>
        <v>1176.5418749999999</v>
      </c>
      <c r="K23" s="7">
        <f>AVERAGE(K6:K21)</f>
        <v>4618.2393749999992</v>
      </c>
    </row>
    <row r="24" spans="1:15" x14ac:dyDescent="0.25">
      <c r="A24" s="1" t="s">
        <v>17</v>
      </c>
      <c r="E24" s="7">
        <f>MAX(E6:E21)</f>
        <v>13560</v>
      </c>
      <c r="F24" s="7">
        <f>MAX(F6:F21)</f>
        <v>1356</v>
      </c>
      <c r="H24" s="7">
        <f>MAX(H6:H21)</f>
        <v>339</v>
      </c>
      <c r="I24" s="7">
        <f>MAX(I6:I21)</f>
        <v>2169.6</v>
      </c>
      <c r="J24" s="7">
        <f>MAX(J6:J21)</f>
        <v>3525.6</v>
      </c>
      <c r="K24" s="7">
        <f>MAX(K6:K21)</f>
        <v>10288.65</v>
      </c>
    </row>
    <row r="25" spans="1:15" x14ac:dyDescent="0.25">
      <c r="A25" s="1" t="s">
        <v>18</v>
      </c>
      <c r="E25" s="7">
        <f>MIN(E6:E21)</f>
        <v>0</v>
      </c>
      <c r="F25" s="7">
        <f>MIN(F6:F21)</f>
        <v>0</v>
      </c>
      <c r="H25" s="7">
        <f>MIN(H6:H21)</f>
        <v>0</v>
      </c>
      <c r="I25" s="7">
        <f>MIN(I6:I21)</f>
        <v>0</v>
      </c>
      <c r="J25" s="7">
        <f>MIN(J6:J21)</f>
        <v>0</v>
      </c>
      <c r="K25" s="7">
        <f>MIN(K6:K21)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2013-01-06T16:28:31Z</dcterms:created>
  <dcterms:modified xsi:type="dcterms:W3CDTF">2019-02-16T22:42:05Z</dcterms:modified>
</cp:coreProperties>
</file>