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8C5480D9-A581-49AD-B272-3509DE2D9AE7}" xr6:coauthVersionLast="40" xr6:coauthVersionMax="40" xr10:uidLastSave="{00000000-0000-0000-0000-000000000000}"/>
  <bookViews>
    <workbookView xWindow="-120" yWindow="-120" windowWidth="29040" windowHeight="15840" xr2:uid="{29B537D0-23F3-4B36-8261-372266964692}"/>
  </bookViews>
  <sheets>
    <sheet name="Planilha1" sheetId="1" r:id="rId1"/>
  </sheets>
  <definedNames>
    <definedName name="solver_adj" localSheetId="0" hidden="1">Planilha1!$B$4:$B$9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Planilha1!$H$4:$H$9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Planilha1!$H$11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4%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9" i="1"/>
  <c r="F8" i="1"/>
  <c r="F7" i="1"/>
  <c r="F6" i="1"/>
  <c r="F5" i="1"/>
  <c r="D5" i="1"/>
  <c r="D6" i="1"/>
  <c r="D7" i="1"/>
  <c r="D8" i="1"/>
  <c r="D9" i="1"/>
  <c r="F4" i="1"/>
  <c r="D4" i="1"/>
  <c r="I9" i="1" l="1"/>
  <c r="H9" i="1" s="1"/>
  <c r="I8" i="1"/>
  <c r="H8" i="1" s="1"/>
  <c r="I7" i="1"/>
  <c r="H7" i="1" s="1"/>
  <c r="I6" i="1"/>
  <c r="H6" i="1" s="1"/>
  <c r="I5" i="1"/>
  <c r="H5" i="1" s="1"/>
  <c r="I4" i="1"/>
  <c r="H4" i="1" s="1"/>
  <c r="H11" i="1" l="1"/>
</calcChain>
</file>

<file path=xl/sharedStrings.xml><?xml version="1.0" encoding="utf-8"?>
<sst xmlns="http://schemas.openxmlformats.org/spreadsheetml/2006/main" count="17" uniqueCount="17">
  <si>
    <t>Lucratividade por Unidade</t>
  </si>
  <si>
    <t>Categoria</t>
  </si>
  <si>
    <t>Compra</t>
  </si>
  <si>
    <t>Revenda</t>
  </si>
  <si>
    <t>Lucro Bruto</t>
  </si>
  <si>
    <t>Impostos</t>
  </si>
  <si>
    <t>Valor dos Impostos</t>
  </si>
  <si>
    <t>Custo e Despesas</t>
  </si>
  <si>
    <t>Margem de Lucro</t>
  </si>
  <si>
    <t>Lucro Líquido</t>
  </si>
  <si>
    <t>SUV</t>
  </si>
  <si>
    <t>Sedan Compacto</t>
  </si>
  <si>
    <t>Sedan Premium</t>
  </si>
  <si>
    <t>Coupe</t>
  </si>
  <si>
    <t>Minivan</t>
  </si>
  <si>
    <t>Hatch</t>
  </si>
  <si>
    <t xml:space="preserve">Objetivo: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</si>
</sst>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141E-1BEE-4EC2-AB1E-1237B6F9C201}">
  <dimension ref="A1:I11"/>
  <sheetViews>
    <sheetView tabSelected="1" workbookViewId="0">
      <selection sqref="A1:I1"/>
    </sheetView>
  </sheetViews>
  <sheetFormatPr defaultRowHeight="15" x14ac:dyDescent="0.25"/>
  <cols>
    <col min="1" max="1" width="17.140625" customWidth="1"/>
    <col min="2" max="4" width="19.5703125" customWidth="1"/>
    <col min="5" max="5" width="11.5703125" customWidth="1"/>
    <col min="6" max="9" width="19.5703125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t="s">
        <v>10</v>
      </c>
      <c r="B4" s="2">
        <v>58613.86482823464</v>
      </c>
      <c r="C4" s="2">
        <v>80000</v>
      </c>
      <c r="D4" s="2">
        <f>C4 - B4</f>
        <v>21386.13517176536</v>
      </c>
      <c r="E4" s="3">
        <v>0.21</v>
      </c>
      <c r="F4" s="2">
        <f>E4 * C4</f>
        <v>16800</v>
      </c>
      <c r="G4" s="2">
        <f>(1% * B4) + (1% * C4)</f>
        <v>1386.1386482823464</v>
      </c>
      <c r="H4" s="4">
        <f>I4 / C4</f>
        <v>3.9999956543537669E-2</v>
      </c>
      <c r="I4" s="2">
        <f>D4 - F4 - G4</f>
        <v>3199.9965234830133</v>
      </c>
    </row>
    <row r="5" spans="1:9" x14ac:dyDescent="0.25">
      <c r="A5" t="s">
        <v>11</v>
      </c>
      <c r="B5" s="2">
        <v>56435.643564356433</v>
      </c>
      <c r="C5" s="2">
        <v>75000</v>
      </c>
      <c r="D5" s="2">
        <f t="shared" ref="D5:D9" si="0">C5 - B5</f>
        <v>18564.356435643567</v>
      </c>
      <c r="E5" s="3">
        <v>0.19</v>
      </c>
      <c r="F5" s="2">
        <f t="shared" ref="F5:F9" si="1">E5 * C5</f>
        <v>14250</v>
      </c>
      <c r="G5" s="2">
        <f t="shared" ref="G5:G9" si="2">(1% * B5) + (1% * C5)</f>
        <v>1314.3564356435645</v>
      </c>
      <c r="H5" s="4">
        <f t="shared" ref="H5:H9" si="3">I5 / C5</f>
        <v>4.0000000000000036E-2</v>
      </c>
      <c r="I5" s="2">
        <f t="shared" ref="I5:I9" si="4">D5 - F5 - G5</f>
        <v>3000.0000000000027</v>
      </c>
    </row>
    <row r="6" spans="1:9" x14ac:dyDescent="0.25">
      <c r="A6" t="s">
        <v>12</v>
      </c>
      <c r="B6" s="2">
        <v>63490.099009901132</v>
      </c>
      <c r="C6" s="2">
        <v>85500</v>
      </c>
      <c r="D6" s="2">
        <f t="shared" si="0"/>
        <v>22009.900990098868</v>
      </c>
      <c r="E6" s="3">
        <v>0.2</v>
      </c>
      <c r="F6" s="2">
        <f t="shared" si="1"/>
        <v>17100</v>
      </c>
      <c r="G6" s="2">
        <f t="shared" si="2"/>
        <v>1489.9009900990113</v>
      </c>
      <c r="H6" s="4">
        <f t="shared" si="3"/>
        <v>3.9999999999998322E-2</v>
      </c>
      <c r="I6" s="2">
        <f t="shared" si="4"/>
        <v>3419.9999999998563</v>
      </c>
    </row>
    <row r="7" spans="1:9" x14ac:dyDescent="0.25">
      <c r="A7" t="s">
        <v>13</v>
      </c>
      <c r="B7" s="2">
        <v>68663.364292889106</v>
      </c>
      <c r="C7" s="2">
        <v>95000</v>
      </c>
      <c r="D7" s="2">
        <f t="shared" si="0"/>
        <v>26336.635707110894</v>
      </c>
      <c r="E7" s="3">
        <v>0.22</v>
      </c>
      <c r="F7" s="2">
        <f t="shared" si="1"/>
        <v>20900</v>
      </c>
      <c r="G7" s="2">
        <f t="shared" si="2"/>
        <v>1636.633642928891</v>
      </c>
      <c r="H7" s="4">
        <f t="shared" si="3"/>
        <v>4.0000021728231611E-2</v>
      </c>
      <c r="I7" s="2">
        <f t="shared" si="4"/>
        <v>3800.0020641820029</v>
      </c>
    </row>
    <row r="8" spans="1:9" x14ac:dyDescent="0.25">
      <c r="A8" t="s">
        <v>14</v>
      </c>
      <c r="B8" s="2">
        <v>64832.671337601612</v>
      </c>
      <c r="C8" s="2">
        <v>89700</v>
      </c>
      <c r="D8" s="2">
        <f t="shared" si="0"/>
        <v>24867.328662398388</v>
      </c>
      <c r="E8" s="3">
        <v>0.22</v>
      </c>
      <c r="F8" s="2">
        <f t="shared" si="1"/>
        <v>19734</v>
      </c>
      <c r="G8" s="2">
        <f t="shared" si="2"/>
        <v>1545.3267133760162</v>
      </c>
      <c r="H8" s="4">
        <f t="shared" si="3"/>
        <v>4.0000021728231562E-2</v>
      </c>
      <c r="I8" s="2">
        <f t="shared" si="4"/>
        <v>3588.0019490223713</v>
      </c>
    </row>
    <row r="9" spans="1:9" x14ac:dyDescent="0.25">
      <c r="A9" t="s">
        <v>15</v>
      </c>
      <c r="B9" s="2">
        <v>25504.950495049507</v>
      </c>
      <c r="C9" s="2">
        <v>32200</v>
      </c>
      <c r="D9" s="2">
        <f t="shared" si="0"/>
        <v>6695.0495049504934</v>
      </c>
      <c r="E9" s="3">
        <v>0.15</v>
      </c>
      <c r="F9" s="2">
        <f t="shared" si="1"/>
        <v>4830</v>
      </c>
      <c r="G9" s="2">
        <f t="shared" si="2"/>
        <v>577.04950495049502</v>
      </c>
      <c r="H9" s="4">
        <f t="shared" si="3"/>
        <v>3.9999999999999952E-2</v>
      </c>
      <c r="I9" s="2">
        <f t="shared" si="4"/>
        <v>1287.9999999999984</v>
      </c>
    </row>
    <row r="11" spans="1:9" x14ac:dyDescent="0.25">
      <c r="G11" s="6" t="s">
        <v>16</v>
      </c>
      <c r="H11" s="4">
        <f>AVERAGE(H4:H9)</f>
        <v>3.9999999999999855E-2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Manzano</dc:creator>
  <cp:lastModifiedBy>Manzano</cp:lastModifiedBy>
  <dcterms:created xsi:type="dcterms:W3CDTF">2019-03-03T19:43:42Z</dcterms:created>
  <dcterms:modified xsi:type="dcterms:W3CDTF">2019-03-03T22:28:09Z</dcterms:modified>
</cp:coreProperties>
</file>