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7E444FDC-E754-4C1C-AF14-25436B18A0A4}" xr6:coauthVersionLast="47" xr6:coauthVersionMax="47" xr10:uidLastSave="{00000000-0000-0000-0000-000000000000}"/>
  <bookViews>
    <workbookView xWindow="28692" yWindow="-108" windowWidth="29016" windowHeight="15696"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<sst xmlns="http://schemas.openxmlformats.org/spreadsheetml/2006/main" count="1491" uniqueCount="599">
  <si>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</si>
  <si>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</si>
  <si>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</si>
  <si>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</si>
  <si>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</si>
  <si>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</si>
  <si>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</si>
  <si>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</si>
  <si>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</si>
  <si>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</si>
  <si>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</si>
  <si>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</si>
  <si>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</si>
  <si>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</si>
  <si>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</si>
  <si>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</si>
  <si>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</si>
  <si>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</si>
  <si>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</si>
  <si>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</si>
  <si>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</si>
  <si>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</si>
  <si>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</si>
  <si>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</si>
  <si>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</si>
  <si>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</si>
  <si>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</si>
  <si>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</si>
  <si>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</si>
  <si>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</si>
  <si>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</si>
  <si>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</si>
  <si>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</si>
  <si>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</si>
  <si>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</si>
  <si>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</si>
  <si>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</si>
  <si>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</si>
  <si>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</si>
  <si>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</si>
  <si>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</si>
  <si>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</si>
  <si>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</si>
  <si>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</si>
  <si>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</si>
  <si>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</si>
  <si>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</si>
  <si>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</si>
  <si>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</si>
  <si>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</si>
  <si>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</si>
  <si>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</si>
  <si>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</si>
  <si>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</si>
  <si>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</si>
  <si>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</si>
  <si>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</si>
  <si>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</si>
  <si>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</si>
  <si>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</si>
  <si>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</si>
  <si>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</si>
  <si>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</si>
  <si>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</si>
  <si>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</si>
  <si>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</si>
  <si>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</si>
  <si>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</si>
  <si>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</si>
  <si>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</si>
  <si>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</si>
  <si>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</si>
  <si>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</si>
  <si>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</si>
  <si>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</si>
  <si>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</si>
  <si>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</si>
  <si>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</si>
  <si>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</si>
  <si>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</si>
  <si>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</si>
  <si>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</si>
  <si>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</si>
  <si>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</si>
  <si>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</si>
  <si>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</si>
  <si>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</si>
  <si>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</si>
  <si>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</si>
  <si>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</si>
  <si>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</si>
  <si>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</si>
  <si>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</si>
  <si>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</si>
  <si>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</si>
  <si>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</si>
  <si>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</si>
  <si>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</si>
  <si>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</si>
  <si>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</si>
  <si>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</si>
  <si>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</si>
  <si>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</si>
  <si>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</si>
  <si>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</si>
  <si>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</si>
  <si>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</si>
  <si>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</si>
  <si>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</si>
  <si>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</si>
  <si>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</si>
  <si>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</si>
  <si>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</si>
  <si>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</si>
  <si>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</si>
  <si>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</si>
  <si>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</si>
  <si>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</si>
  <si>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</si>
  <si>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</si>
  <si>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</si>
  <si>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</si>
  <si>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</si>
  <si>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</si>
  <si>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</si>
  <si>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</si>
  <si>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</si>
  <si>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</si>
  <si>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</si>
  <si>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</si>
  <si>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</si>
  <si>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</si>
  <si>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</si>
  <si>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</si>
  <si>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</si>
  <si>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</si>
  <si>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</si>
  <si>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</si>
  <si>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</si>
  <si>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</si>
  <si>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</si>
  <si>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</si>
  <si>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</si>
  <si>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</si>
  <si>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</si>
  <si>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</si>
  <si>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</si>
  <si>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</si>
  <si>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</si>
  <si>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</si>
  <si>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</si>
  <si>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</si>
  <si>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</si>
  <si>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</si>
  <si>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</si>
  <si>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</si>
  <si>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</si>
  <si>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</si>
  <si>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</si>
  <si>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</si>
  <si>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</si>
  <si>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</si>
  <si>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</si>
  <si>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</si>
  <si>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</si>
  <si>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</si>
  <si>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</si>
  <si>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</si>
  <si>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</si>
  <si>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</si>
  <si>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</si>
  <si>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</si>
  <si>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</si>
  <si>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</si>
  <si>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</si>
  <si>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</si>
  <si>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</si>
  <si>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</si>
  <si>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</si>
  <si>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</si>
  <si>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</si>
  <si>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</si>
  <si>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</si>
  <si>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</si>
  <si>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</si>
  <si>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</si>
  <si>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</si>
  <si>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</si>
  <si>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</si>
  <si>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</si>
  <si>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</si>
  <si>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</si>
  <si>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</si>
  <si>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</si>
  <si>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</si>
  <si>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</si>
  <si>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</si>
  <si>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</si>
  <si>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</si>
  <si>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</si>
  <si>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</si>
  <si>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</si>
  <si>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</si>
  <si>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</si>
  <si>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</si>
  <si>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</si>
  <si>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</si>
  <si>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</si>
  <si>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</si>
  <si>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</si>
  <si>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</si>
  <si>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</si>
  <si>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</si>
  <si>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</si>
  <si>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</si>
  <si>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</si>
  <si>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</si>
  <si>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</si>
  <si>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</si>
  <si>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</si>
  <si>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</si>
  <si>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</si>
  <si>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</si>
  <si>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</si>
  <si>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</si>
  <si>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</si>
  <si>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</si>
  <si>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</si>
  <si>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</si>
  <si>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</si>
  <si>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</si>
  <si>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</si>
  <si>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</si>
  <si>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</si>
  <si>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</si>
  <si>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</si>
  <si>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</si>
  <si>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</si>
  <si>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</si>
  <si>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</si>
  <si>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</si>
  <si>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</si>
  <si>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</si>
  <si>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</si>
  <si>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</si>
  <si>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</si>
  <si>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</si>
  <si>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</si>
  <si>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</si>
  <si>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</si>
  <si>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</si>
  <si>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</si>
  <si>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</si>
  <si>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</si>
  <si>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</si>
  <si>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</si>
  <si>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</si>
  <si>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</si>
  <si>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</si>
  <si>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</si>
  <si>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</si>
  <si>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</si>
  <si>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</si>
  <si>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</si>
  <si>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</si>
  <si>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</si>
  <si>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</si>
  <si>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</si>
  <si>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</si>
  <si>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</si>
  <si>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</si>
  <si>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</si>
  <si>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</si>
  <si>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</si>
  <si>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</si>
  <si>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</si>
  <si>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</si>
  <si>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</si>
  <si>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</si>
  <si>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</si>
  <si>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</si>
  <si>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</si>
  <si>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</si>
  <si>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</si>
  <si>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</si>
  <si>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</si>
  <si>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</si>
  <si>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</si>
  <si>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</si>
  <si>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</si>
  <si>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</si>
  <si>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</si>
  <si>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</si>
  <si>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</si>
  <si>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</si>
  <si>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</si>
  <si>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</si>
  <si>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</si>
  <si>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</si>
  <si>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</si>
  <si>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</si>
  <si>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</si>
  <si>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</si>
  <si>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</si>
  <si>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</si>
  <si>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</si>
  <si>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</si>
  <si>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</si>
  <si>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</si>
  <si>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</si>
  <si>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</si>
  <si>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</si>
  <si>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</si>
  <si>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</si>
  <si>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</si>
  <si>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</si>
  <si>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</si>
  <si>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</si>
  <si>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</si>
  <si>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</si>
  <si>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</si>
  <si>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</si>
  <si>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</si>
  <si>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</si>
  <si>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</si>
  <si>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</si>
  <si>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</si>
  <si>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</si>
  <si>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</si>
  <si>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</si>
  <si>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</si>
  <si>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</si>
  <si>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</si>
  <si>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</si>
  <si>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</si>
  <si>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</si>
  <si>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</si>
  <si>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</si>
  <si>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</si>
  <si>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</si>
  <si>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</si>
  <si>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O:\Offshore\34_Geometry_Databases\RNAs.db</t>
  </si>
  <si>
    <t>24A525_pre-FEED-p1_DP-A2_L0_G2_S1</t>
  </si>
  <si>
    <t>24A525</t>
  </si>
  <si>
    <t>Dreekant</t>
  </si>
  <si>
    <t>24A525_FEED_JBO-DRLECD-1002</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</si>
  <si>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</si>
  <si>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</si>
  <si>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</si>
  <si>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</si>
  <si>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</si>
  <si>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</si>
  <si>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</si>
  <si>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</si>
  <si>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</si>
  <si>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</si>
  <si>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</si>
  <si>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</si>
  <si>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</si>
  <si>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</si>
  <si>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</si>
  <si>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</si>
  <si>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</si>
  <si>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</si>
  <si>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</si>
  <si>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</si>
  <si>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</si>
  <si>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</si>
  <si>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</si>
  <si>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</si>
  <si>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</si>
  <si>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</si>
  <si>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</si>
  <si>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</si>
  <si>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</si>
  <si>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</si>
  <si>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</si>
  <si>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</si>
  <si>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</si>
  <si>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</si>
  <si>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</si>
  <si>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</si>
  <si>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C:\Users\aaron.lange\Desktop\Projekte\Geometrie_Converter\_archive\TP_Less_test\ghost_TP</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</si>
  <si>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</si>
  <si>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</si>
  <si>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</si>
  <si>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</si>
  <si>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</si>
  <si>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</si>
  <si>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</si>
  <si>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</si>
  <si>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</si>
  <si>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</si>
  <si>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</si>
  <si>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</si>
  <si>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</si>
  <si>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Damper module - secondary containment</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</si>
  <si>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</si>
  <si>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</si>
  <si>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</si>
  <si>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</si>
  <si>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</si>
  <si>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</si>
  <si>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</si>
  <si>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</si>
  <si>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</si>
  <si>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</si>
  <si>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</si>
  <si>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</si>
  <si>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</si>
  <si>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</si>
  <si>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</si>
  <si>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</si>
  <si>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</si>
  <si>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</si>
  <si>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</si>
  <si>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</si>
  <si>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</si>
  <si>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</si>
  <si>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</si>
  <si>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</si>
  <si>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</si>
  <si>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</si>
  <si>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</si>
  <si>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</si>
  <si>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</si>
  <si>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</si>
  <si>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</si>
  <si>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</si>
  <si>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</si>
  <si>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</si>
  <si>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</si>
  <si>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</si>
  <si>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</si>
  <si>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</si>
  <si>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</si>
  <si>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</si>
  <si>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</si>
  <si>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</si>
  <si>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</si>
  <si>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</si>
  <si>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</si>
  <si>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</si>
  <si>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</si>
  <si>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</si>
  <si>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</si>
  <si>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</si>
  <si>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</si>
  <si>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</si>
  <si>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</si>
  <si>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</si>
  <si>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</si>
  <si>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</si>
  <si>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</si>
  <si>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</si>
  <si>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</si>
  <si>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</si>
  <si>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</si>
  <si>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</si>
  <si>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C:\Users\aaron.lange\Desktop\Projekte\Geometrie_Converter\Database_reformating\new\MP.db</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</si>
  <si>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</si>
  <si>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</si>
  <si>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</si>
  <si>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</si>
  <si>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</si>
  <si>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</si>
  <si>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</si>
  <si>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</si>
  <si>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</si>
  <si>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</si>
  <si>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</si>
  <si>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</si>
  <si>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</si>
  <si>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</si>
  <si>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</si>
  <si>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</si>
  <si>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</si>
  <si>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</si>
  <si>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</si>
  <si>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</si>
  <si>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</si>
  <si>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</si>
  <si>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</si>
  <si>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</si>
  <si>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</si>
  <si>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</si>
  <si>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Bolting platform</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</si>
  <si>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</si>
  <si>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</si>
  <si>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</si>
  <si>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</si>
  <si>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</si>
  <si>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</si>
  <si>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</si>
  <si>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</si>
  <si>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</si>
  <si>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</si>
  <si>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</si>
  <si>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</si>
  <si>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</si>
  <si>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</si>
  <si>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</si>
  <si>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</si>
  <si>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</si>
  <si>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</si>
  <si>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</si>
  <si>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</si>
  <si>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</si>
  <si>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</si>
  <si>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</si>
  <si>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</si>
  <si>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</si>
  <si>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</si>
  <si>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</si>
  <si>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</si>
  <si>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</si>
  <si>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</si>
  <si>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MP-TP flange</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</si>
  <si>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</si>
  <si>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</si>
  <si>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</si>
  <si>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</si>
  <si>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</si>
  <si>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</si>
  <si>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</si>
  <si>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</si>
  <si>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</si>
  <si>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</si>
  <si>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</si>
  <si>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</si>
  <si>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</si>
  <si>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</si>
  <si>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</si>
  <si>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</si>
  <si>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C:\Users\aaron.lange\Desktop\Projekte\Geometrie_Converter\Database_reformating\new\TP.db</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</si>
  <si>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</si>
  <si>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</si>
  <si>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</si>
  <si>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</si>
  <si>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</si>
  <si>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</si>
  <si>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</si>
  <si>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</si>
  <si>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</si>
  <si>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</si>
  <si>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</si>
  <si>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</si>
  <si>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</si>
  <si>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</si>
  <si>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TP top flange</t>
  </si>
  <si>
    <t>Maintenance platform</t>
  </si>
  <si>
    <t>Upper Ladder (left and right)</t>
  </si>
  <si>
    <t>E-module</t>
  </si>
  <si>
    <t>Resting Platform (equivalent)</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</si>
  <si>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</si>
  <si>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</si>
  <si>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</si>
  <si>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</si>
  <si>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</si>
  <si>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</si>
  <si>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</si>
  <si>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</si>
  <si>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C:\Users\aaron.lange\Desktop\Projekte\Geometrie_Converter\Database_reformating\new\TOWER.db</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</si>
  <si>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</si>
  <si>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</si>
  <si>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</si>
  <si>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</si>
  <si>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</si>
  <si>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</si>
  <si>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</si>
  <si>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</si>
  <si>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</si>
  <si>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</si>
  <si>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</si>
  <si>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</si>
  <si>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</si>
  <si>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</si>
  <si>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</si>
  <si>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</si>
  <si>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</si>
  <si>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</si>
  <si>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</si>
  <si>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</si>
  <si>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</si>
  <si>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</si>
  <si>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</si>
  <si>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</si>
  <si>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</si>
  <si>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</si>
  <si>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</si>
  <si>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</si>
  <si>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</si>
  <si>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</si>
  <si>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</si>
  <si>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 xml:space="preserve"> "-" </t>
  </si>
  <si>
    <t>empty</t>
  </si>
  <si>
    <t>"-"</t>
  </si>
  <si>
    <t>251105UZV_25A505_FEED____DP-C__L1_G1_S2</t>
  </si>
  <si>
    <t>251105FZH_25A505_FEED____DP-C__L1_G1_S2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</si>
</sst>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6">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90">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2" fillId="0" borderId="9" xfId="0" applyFont="1" applyBorder="1" applyAlignment="1">
      <alignment horizontal="lef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2" fontId="57" fillId="0" borderId="0" xfId="0" applyNumberFormat="1" applyFont="1" applyAlignment="1">
      <alignment horizontal="left"/>
    </xf>
    <xf numFmtId="1" fontId="18" fillId="0" borderId="0" xfId="0" applyNumberFormat="1" applyFont="1" applyBorder="1" applyAlignment="1" applyProtection="1">
      <alignment horizontal="center"/>
      <protection locked="0"/>
    </xf>
    <xf numFmtId="1" fontId="57" fillId="0" borderId="0" xfId="0" applyNumberFormat="1" applyFont="1" applyAlignment="1">
      <alignment horizontal="left"/>
    </xf>
    <xf numFmtId="0" fontId="57" fillId="0" borderId="0" xfId="0" applyFont="1" applyAlignment="1">
      <alignment horizontal="left"/>
    </xf>
    <xf numFmtId="0" fontId="13" fillId="0" borderId="0" xfId="0" applyFont="1" applyBorder="1" applyAlignment="1">
      <alignment horizontal="left"/>
    </xf>
    <xf numFmtId="0" fontId="54" fillId="26" borderId="0" xfId="0" applyFont="1" applyFill="1" applyBorder="1" applyAlignment="1">
      <alignment horizontal="center"/>
    </xf>
    <xf numFmtId="0" fontId="0" fillId="0" borderId="0" xfId="0" applyBorder="1"/>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1" fontId="5" fillId="0" borderId="0" xfId="0" applyNumberFormat="1" applyFont="1" applyFill="1" applyAlignment="1">
      <alignment horizontal="left"/>
    </xf>
    <xf numFmtId="2" fontId="0" fillId="0" borderId="0" xfId="0" applyNumberFormat="1" applyFill="1" applyAlignment="1">
      <alignment horizontal="center"/>
    </xf>
    <xf numFmtId="0" fontId="0" fillId="0" borderId="0" xfId="0" applyFill="1" applyAlignment="1">
      <alignment horizontal="center"/>
    </xf>
    <xf numFmtId="1" fontId="0" fillId="0" borderId="0" xfId="0" applyNumberFormat="1" applyFill="1" applyAlignment="1">
      <alignment horizontal="center"/>
    </xf>
    <xf numFmtId="0" fontId="0" fillId="0" borderId="0" xfId="0" applyFill="1" applyAlignment="1">
      <alignment horizontal="left"/>
    </xf>
    <xf numFmtId="0" fontId="0" fillId="0" borderId="0" xfId="0" applyFill="1"/>
    <xf numFmtId="0" fontId="0" fillId="0" borderId="0" xfId="0" applyFont="1" applyFill="1" applyAlignment="1">
      <alignment horizontal="left" vertical="center"/>
    </xf>
    <xf numFmtId="1" fontId="0" fillId="0" borderId="0" xfId="0" applyNumberFormat="1" applyFont="1" applyFill="1" applyAlignment="1">
      <alignment horizontal="left" vertical="center"/>
    </xf>
    <xf numFmtId="0" fontId="0" fillId="0" borderId="0" xfId="0" applyFont="1" applyFill="1" applyAlignment="1">
      <alignment horizontal="center" vertical="center"/>
    </xf>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1" fontId="18" fillId="0" borderId="0" xfId="0" applyNumberFormat="1" applyFont="1" applyFill="1" applyAlignment="1">
      <alignment horizontal="center"/>
    </xf>
    <xf numFmtId="0" fontId="0" fillId="0" borderId="0" xfId="0" applyFont="1" applyFill="1" applyAlignment="1">
      <alignment horizontal="left"/>
    </xf>
    <xf numFmtId="2" fontId="0" fillId="0" borderId="0" xfId="0" applyNumberFormat="1" applyFont="1" applyFill="1" applyAlignment="1">
      <alignment horizontal="center"/>
    </xf>
    <xf numFmtId="1" fontId="0" fillId="0" borderId="0" xfId="0" applyNumberFormat="1" applyFont="1" applyFill="1" applyAlignment="1">
      <alignment horizontal="center"/>
    </xf>
    <xf numFmtId="168" fontId="0" fillId="0" borderId="0" xfId="0" applyNumberFormat="1" applyFont="1" applyFill="1" applyAlignment="1">
      <alignment horizontal="center"/>
    </xf>
    <xf numFmtId="0" fontId="0" fillId="0" borderId="0" xfId="0" applyFont="1" applyFill="1"/>
    <xf numFmtId="0" fontId="0" fillId="0" borderId="0" xfId="0" applyFont="1" applyFill="1" applyAlignment="1">
      <alignment horizontal="center"/>
    </xf>
    <xf numFmtId="1" fontId="18" fillId="0" borderId="9" xfId="0" applyNumberFormat="1" applyFont="1" applyFill="1" applyBorder="1" applyAlignment="1">
      <alignment horizontal="center"/>
    </xf>
    <xf numFmtId="2" fontId="0" fillId="0" borderId="0" xfId="0" applyNumberFormat="1" applyFont="1" applyFill="1" applyAlignment="1">
      <alignment horizontal="left"/>
    </xf>
    <xf numFmtId="0" fontId="0" fillId="17" borderId="0" xfId="0" applyFont="1" applyFill="1" applyAlignment="1">
      <alignment horizontal="center"/>
    </xf>
    <xf numFmtId="1" fontId="0" fillId="0" borderId="9" xfId="0" applyNumberFormat="1" applyFont="1" applyFill="1" applyBorder="1" applyAlignment="1">
      <alignment horizontal="left" vertical="center"/>
    </xf>
    <xf numFmtId="0" fontId="2" fillId="0" borderId="0" xfId="0" applyFont="1" applyFill="1" applyAlignment="1">
      <alignment horizontal="left"/>
    </xf>
    <xf numFmtId="0" fontId="0" fillId="0" borderId="0" xfId="0" applyAlignment="1">
      <alignment horizontal="center" wrapText="1"/>
    </xf>
    <xf numFmtId="167" fontId="0" fillId="0" borderId="0" xfId="0" applyNumberFormat="1" applyFont="1" applyFill="1" applyAlignment="1">
      <alignment horizontal="center"/>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Fill="1" applyAlignment="1">
      <alignment wrapText="1"/>
    </xf>
    <xf numFmtId="0" fontId="0" fillId="0" borderId="0" xfId="0" applyFont="1" applyFill="1" applyAlignment="1">
      <alignment horizontal="left" vertical="center" wrapText="1"/>
    </xf>
    <xf numFmtId="0" fontId="0" fillId="0" borderId="0" xfId="0" applyAlignment="1">
      <alignment horizontal="center" vertical="center" wrapText="1"/>
    </xf>
    <xf numFmtId="1" fontId="0" fillId="0" borderId="0" xfId="0" applyNumberFormat="1" applyAlignment="1">
      <alignment horizontal="center" vertical="center"/>
    </xf>
    <xf numFmtId="1" fontId="0" fillId="0" borderId="0" xfId="0" applyNumberFormat="1" applyFont="1" applyFill="1" applyAlignment="1">
      <alignment horizontal="center" vertical="center"/>
    </xf>
    <xf numFmtId="0" fontId="2" fillId="0" borderId="0" xfId="0" applyFont="1" applyAlignment="1">
      <alignment horizontal="center" vertical="center"/>
    </xf>
    <xf numFmtId="1" fontId="58" fillId="15" borderId="0" xfId="0" applyNumberFormat="1" applyFont="1" applyFill="1" applyBorder="1" applyAlignment="1">
      <alignment horizontal="center"/>
    </xf>
    <xf numFmtId="0" fontId="0" fillId="0" borderId="0" xfId="0" applyFont="1" applyFill="1" applyBorder="1" applyAlignment="1">
      <alignment horizontal="left" wrapText="1"/>
    </xf>
    <xf numFmtId="2" fontId="0" fillId="0" borderId="0" xfId="0" applyNumberFormat="1" applyBorder="1" applyAlignment="1">
      <alignment horizontal="center"/>
    </xf>
    <xf numFmtId="0" fontId="54" fillId="15" borderId="0" xfId="0" applyFont="1" applyFill="1" applyBorder="1" applyAlignment="1">
      <alignment horizontal="center"/>
    </xf>
    <xf numFmtId="2" fontId="0" fillId="0" borderId="0" xfId="0" applyNumberFormat="1" applyFont="1" applyFill="1" applyBorder="1" applyAlignment="1">
      <alignment horizontal="center"/>
    </xf>
    <xf numFmtId="1" fontId="5" fillId="0" borderId="0" xfId="0" applyNumberFormat="1" applyFont="1" applyFill="1" applyBorder="1" applyAlignment="1">
      <alignment horizontal="left"/>
    </xf>
    <xf numFmtId="0" fontId="13" fillId="0" borderId="0" xfId="0" applyFont="1" applyBorder="1"/>
    <xf numFmtId="1" fontId="5" fillId="0" borderId="0" xfId="0" applyNumberFormat="1" applyFont="1" applyFill="1" applyBorder="1" applyAlignment="1">
      <alignment horizontal="center"/>
    </xf>
    <xf numFmtId="1" fontId="0" fillId="0" borderId="0" xfId="0" applyNumberFormat="1" applyBorder="1" applyAlignment="1">
      <alignment horizontal="center"/>
    </xf>
    <xf numFmtId="0" fontId="0" fillId="0" borderId="0" xfId="0" applyFont="1" applyFill="1" applyBorder="1" applyAlignment="1">
      <alignment horizontal="center"/>
    </xf>
    <xf numFmtId="0" fontId="0" fillId="0" borderId="0" xfId="0" applyBorder="1" applyAlignment="1">
      <alignment horizontal="center"/>
    </xf>
    <xf numFmtId="2" fontId="3" fillId="0" borderId="10" xfId="0" applyNumberFormat="1" applyFont="1" applyBorder="1" applyAlignment="1">
      <alignment horizontal="left"/>
    </xf>
    <xf numFmtId="1" fontId="0" fillId="0" borderId="0" xfId="0" applyNumberFormat="1" applyFont="1" applyFill="1" applyBorder="1" applyAlignment="1">
      <alignment horizontal="center"/>
    </xf>
    <xf numFmtId="0" fontId="0" fillId="0" borderId="0" xfId="0" applyFill="1" applyBorder="1" applyAlignment="1">
      <alignment horizontal="left"/>
    </xf>
    <xf numFmtId="0" fontId="9" fillId="0" borderId="0" xfId="0" applyFont="1"/>
    <xf numFmtId="0" fontId="0" fillId="15" borderId="9" xfId="0" applyFill="1" applyBorder="1"/>
    <xf numFmtId="0" fontId="16" fillId="0" borderId="0" xfId="0" applyFont="1"/>
    <xf numFmtId="49" fontId="9" fillId="15" borderId="30" xfId="0" applyNumberFormat="1" applyFont="1" applyFill="1" applyBorder="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0" fontId="0" fillId="0" borderId="0" xfId="0" applyFill="1"/>
    <xf numFmtId="2" fontId="0" fillId="0" borderId="0" xfId="0" applyNumberFormat="1" applyFont="1" applyFill="1" applyAlignment="1">
      <alignment horizontal="center" vertical="center"/>
    </xf>
    <xf numFmtId="2" fontId="0" fillId="0" borderId="0" xfId="0" applyNumberFormat="1" applyFont="1" applyFill="1" applyAlignment="1">
      <alignment horizontal="left" vertical="center"/>
    </xf>
    <xf numFmtId="0" fontId="0" fillId="0" borderId="0" xfId="0" applyFont="1" applyFill="1" applyAlignment="1">
      <alignment horizontal="left" vertical="center"/>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1" fontId="18" fillId="0" borderId="9" xfId="0" applyNumberFormat="1" applyFont="1" applyFill="1" applyBorder="1" applyAlignment="1">
      <alignment horizontal="center"/>
    </xf>
    <xf numFmtId="0" fontId="0" fillId="0" borderId="0" xfId="0" applyFont="1" applyFill="1" applyAlignment="1">
      <alignment horizontal="center"/>
    </xf>
    <xf numFmtId="0" fontId="0" fillId="0" borderId="10" xfId="0" applyFont="1" applyFill="1" applyBorder="1" applyAlignment="1">
      <alignment horizontal="center"/>
    </xf>
    <xf numFmtId="0" fontId="0" fillId="0" borderId="0" xfId="0" applyFill="1" applyBorder="1" applyAlignment="1">
      <alignment horizontal="center"/>
    </xf>
    <xf numFmtId="1" fontId="0" fillId="0" borderId="0" xfId="0" applyNumberFormat="1"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left" vertical="center"/>
    </xf>
    <xf numFmtId="0" fontId="14" fillId="0" borderId="0" xfId="0" applyFont="1" applyFill="1" applyBorder="1" applyAlignment="1">
      <alignment horizontal="center"/>
    </xf>
    <xf numFmtId="0" fontId="0" fillId="0" borderId="0" xfId="0" applyFill="1" applyBorder="1"/>
    <xf numFmtId="168" fontId="0" fillId="0" borderId="0" xfId="0" applyNumberFormat="1" applyBorder="1" applyAlignment="1">
      <alignment horizontal="center" vertical="center"/>
    </xf>
    <xf numFmtId="168" fontId="0" fillId="0" borderId="0" xfId="0" applyNumberFormat="1" applyBorder="1" applyAlignment="1">
      <alignment horizontal="left" vertical="center"/>
    </xf>
    <xf numFmtId="168" fontId="0" fillId="0" borderId="0" xfId="0" applyNumberFormat="1" applyBorder="1" applyAlignment="1">
      <alignment horizontal="center"/>
    </xf>
    <xf numFmtId="168" fontId="0" fillId="0" borderId="0" xfId="0" applyNumberFormat="1" applyBorder="1" applyAlignment="1">
      <alignment horizontal="left"/>
    </xf>
    <xf numFmtId="0" fontId="15" fillId="0" borderId="0" xfId="0" applyFont="1" applyBorder="1" applyAlignment="1">
      <alignment horizontal="left"/>
    </xf>
    <xf numFmtId="0" fontId="2" fillId="0" borderId="0" xfId="0" applyFont="1" applyBorder="1" applyAlignment="1">
      <alignment horizontal="center"/>
    </xf>
    <xf numFmtId="1" fontId="18" fillId="0" borderId="0" xfId="0" applyNumberFormat="1" applyFont="1" applyFill="1" applyBorder="1" applyAlignment="1" applyProtection="1">
      <alignment horizontal="center"/>
      <protection locked="0"/>
    </xf>
    <xf numFmtId="166" fontId="0" fillId="0" borderId="0" xfId="0" applyNumberFormat="1" applyBorder="1" applyAlignment="1">
      <alignment horizontal="center"/>
    </xf>
    <xf numFmtId="167" fontId="0" fillId="0" borderId="0" xfId="0" applyNumberFormat="1" applyBorder="1" applyAlignment="1">
      <alignment horizontal="center"/>
    </xf>
    <xf numFmtId="0" fontId="0" fillId="0" borderId="0" xfId="0" applyFont="1" applyFill="1" applyBorder="1" applyAlignment="1">
      <alignment horizontal="left"/>
    </xf>
    <xf numFmtId="0" fontId="0" fillId="0" borderId="0" xfId="0" applyBorder="1" applyAlignment="1">
      <alignment horizontal="left"/>
    </xf>
    <xf numFmtId="1" fontId="0" fillId="0" borderId="0" xfId="0" applyNumberFormat="1" applyBorder="1" applyAlignment="1">
      <alignment horizontal="left"/>
    </xf>
    <xf numFmtId="2" fontId="60" fillId="0" borderId="0" xfId="0" applyNumberFormat="1" applyFont="1" applyAlignment="1">
      <alignment horizontal="left"/>
    </xf>
    <xf numFmtId="1" fontId="57" fillId="0" borderId="0" xfId="0" applyNumberFormat="1" applyFont="1" applyBorder="1" applyAlignment="1">
      <alignment horizontal="left"/>
    </xf>
    <xf numFmtId="0" fontId="57" fillId="0" borderId="0" xfId="0" applyFont="1" applyBorder="1" applyAlignment="1">
      <alignment horizontal="left"/>
    </xf>
    <xf numFmtId="2" fontId="57" fillId="0" borderId="0" xfId="0" applyNumberFormat="1" applyFont="1" applyBorder="1" applyAlignment="1">
      <alignment horizontal="left"/>
    </xf>
    <xf numFmtId="0" fontId="27" fillId="0" borderId="0" xfId="0" applyFont="1" applyBorder="1" applyAlignment="1">
      <alignment horizontal="left"/>
    </xf>
    <xf numFmtId="2" fontId="60" fillId="0" borderId="0" xfId="0" applyNumberFormat="1" applyFont="1" applyBorder="1" applyAlignment="1">
      <alignment horizontal="left"/>
    </xf>
    <xf numFmtId="1" fontId="55" fillId="26" borderId="0" xfId="0" applyNumberFormat="1" applyFont="1" applyFill="1" applyBorder="1" applyAlignment="1">
      <alignment horizontal="center"/>
    </xf>
    <xf numFmtId="0" fontId="0" fillId="17" borderId="0" xfId="0" applyFont="1" applyFill="1" applyBorder="1" applyAlignment="1">
      <alignment horizontal="left"/>
    </xf>
    <xf numFmtId="1" fontId="0" fillId="17" borderId="0" xfId="0" applyNumberFormat="1" applyFont="1" applyFill="1" applyBorder="1" applyAlignment="1">
      <alignment horizontal="left"/>
    </xf>
    <xf numFmtId="0" fontId="0" fillId="0" borderId="10" xfId="0" applyFont="1" applyBorder="1"/>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8">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sz val="11"/>
        <color theme="1"/>
        <name val="Aptos Narrow"/>
        <family val="2"/>
        <scheme val="minor"/>
      </font>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7"/>
      <tableStyleElement type="headerRow" dxfId="476"/>
      <tableStyleElement type="firstRowStripe" dxfId="475"/>
      <tableStyleElement type="secondRowStripe" dxfId="474"/>
    </tableStyle>
    <tableStyle name="MySqlDefault" pivot="0" table="0" count="2" xr9:uid="{D5D904E1-2A2C-42D4-AF54-2F4144BE2919}">
      <tableStyleElement type="wholeTable" dxfId="473"/>
      <tableStyleElement type="headerRow" dxfId="47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3" val="2">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05YFK_25A518_pFEED___VESTAS_119p6_7p5_15MW"/>
    <item val="251105EJC_25A518_pFEED___VESTAS_119p61_7p5_15MW"/>
    <item val="251105UWY_25A518_pLILA___VESTAS_142p61_7p5_15MW"/>
    <item val="1_EMPTY_STRUCTURE"/>
  </itemLst>
</formControlPr>
</file>

<file path=xl/ctrlProps/ctrlProp50.xml><?xml version="1.0" encoding="utf-8"?>
<formControlPr xmlns="http://schemas.microsoft.com/office/spreadsheetml/2009/9/main" objectType="Drop" dropStyle="combo" dx="26" noThreeD="1" sel="12" val="7">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FZH_25A505_FEED____DP-C__L1_G1_S2"/>
    <item val="251105UZV_25A505_FEED____DP-C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25" val="17">
  <itemLst>
    <item val="251105PCY_24A523_CD______DP-___L0_G0_S0_SGRE"/>
    <item val="251105CIM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05UXH_25A518_pFEED___DP-A__L2_G2_S2_VESTAS"/>
    <item val="251105ISB_25A518_pFEED___DP-A__L3_G4_S3_SGRE"/>
    <item val="251105YMY_25A518_pFEED___DP-B__L2_G2_S2_VESTAS"/>
    <item val="251105ZNR_25A518_pFEED___DP-B__L3_G4_S3_SGRE"/>
    <item val="251105SQP_25A518_pFEED___DP-C__L2_G2_S2_VESTAS"/>
    <item val="251105AVY_25A518_pFEED___DP-C__L3_G4_S3_SGRE"/>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0"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205740</xdr:colOff>
          <xdr:row>68</xdr:row>
          <xdr:rowOff>68580</xdr:rowOff>
        </xdr:from>
        <xdr:to>
          <xdr:col>1</xdr:col>
          <xdr:colOff>2354580</xdr:colOff>
          <xdr:row>71</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167640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891540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967740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53340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37204</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91440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167640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891540</xdr:colOff>
          <xdr:row>21</xdr:row>
          <xdr:rowOff>175260</xdr:rowOff>
        </xdr:from>
        <xdr:to>
          <xdr:col>48</xdr:col>
          <xdr:colOff>1653540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53340</xdr:rowOff>
        </xdr:from>
        <xdr:to>
          <xdr:col>42</xdr:col>
          <xdr:colOff>3672840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53340</xdr:rowOff>
        </xdr:from>
        <xdr:to>
          <xdr:col>51</xdr:col>
          <xdr:colOff>975360</xdr:colOff>
          <xdr:row>3</xdr:row>
          <xdr:rowOff>167640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167640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853440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53340</xdr:colOff>
          <xdr:row>22</xdr:row>
          <xdr:rowOff>53340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167640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243840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62030</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49</xdr:col>
      <xdr:colOff>343382</xdr:colOff>
      <xdr:row>23</xdr:row>
      <xdr:rowOff>200025</xdr:rowOff>
    </xdr:to>
    <xdr:pic>
      <xdr:nvPicPr>
        <xdr:cNvPr id="4" name="Graphic 3" hidden="1">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668878</xdr:colOff>
          <xdr:row>8</xdr:row>
          <xdr:rowOff>167640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53340</xdr:rowOff>
        </xdr:from>
        <xdr:to>
          <xdr:col>45</xdr:col>
          <xdr:colOff>1377844</xdr:colOff>
          <xdr:row>8</xdr:row>
          <xdr:rowOff>167640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53340</xdr:rowOff>
        </xdr:from>
        <xdr:to>
          <xdr:col>43</xdr:col>
          <xdr:colOff>1616927</xdr:colOff>
          <xdr:row>8</xdr:row>
          <xdr:rowOff>167640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624861</xdr:colOff>
          <xdr:row>21</xdr:row>
          <xdr:rowOff>15240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0</xdr:colOff>
      <xdr:row>2</xdr:row>
      <xdr:rowOff>0</xdr:rowOff>
    </xdr:from>
    <xdr:to>
      <xdr:col>157</xdr:col>
      <xdr:colOff>1046391</xdr:colOff>
      <xdr:row>23</xdr:row>
      <xdr:rowOff>200025</xdr:rowOff>
    </xdr:to>
    <xdr:pic>
      <xdr:nvPicPr>
        <xdr:cNvPr id="4384" name="Fig_TOWER_plot" hidden="1">
          <a:extLst>
            <a:ext uri="{FF2B5EF4-FFF2-40B4-BE49-F238E27FC236}">
              <a16:creationId xmlns:a16="http://schemas.microsoft.com/office/drawing/2014/main" id="{F7EC235A-8AF6-F153-8708-907EB8FBEA7E}"/>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6576000" y="2773680"/>
          <a:ext cx="16720731" cy="5335905"/>
        </a:xfrm>
        <a:prstGeom prst="rect">
          <a:avLst/>
        </a:prstGeom>
      </xdr:spPr>
    </xdr:pic>
    <xdr:clientData/>
  </xdr:twoCellAnchor>
  <xdr:twoCellAnchor editAs="oneCell">
    <xdr:from>
      <xdr:col>13</xdr:col>
      <xdr:colOff>1074419</xdr:colOff>
      <xdr:row>2</xdr:row>
      <xdr:rowOff>0</xdr:rowOff>
    </xdr:from>
    <xdr:to>
      <xdr:col>48</xdr:col>
      <xdr:colOff>1521228</xdr:colOff>
      <xdr:row>23</xdr:row>
      <xdr:rowOff>207645</xdr:rowOff>
    </xdr:to>
    <xdr:pic>
      <xdr:nvPicPr>
        <xdr:cNvPr id="4386" name="Fig_MP_plot" hidden="1">
          <a:extLst>
            <a:ext uri="{FF2B5EF4-FFF2-40B4-BE49-F238E27FC236}">
              <a16:creationId xmlns:a16="http://schemas.microsoft.com/office/drawing/2014/main" id="{CB1F55D6-BF58-0606-E4A8-FFF8594A488F}"/>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0876239" y="2773680"/>
          <a:ext cx="16312504" cy="5343525"/>
        </a:xfrm>
        <a:prstGeom prst="rect">
          <a:avLst/>
        </a:prstGeom>
      </xdr:spPr>
    </xdr:pic>
    <xdr:clientData/>
  </xdr:twoCellAnchor>
  <xdr:twoCellAnchor editAs="oneCell">
    <xdr:from>
      <xdr:col>51</xdr:col>
      <xdr:colOff>1047746</xdr:colOff>
      <xdr:row>2</xdr:row>
      <xdr:rowOff>0</xdr:rowOff>
    </xdr:from>
    <xdr:to>
      <xdr:col>60</xdr:col>
      <xdr:colOff>40820</xdr:colOff>
      <xdr:row>23</xdr:row>
      <xdr:rowOff>200025</xdr:rowOff>
    </xdr:to>
    <xdr:pic>
      <xdr:nvPicPr>
        <xdr:cNvPr id="4392" name="Fig_TP_plot">
          <a:extLst>
            <a:ext uri="{FF2B5EF4-FFF2-40B4-BE49-F238E27FC236}">
              <a16:creationId xmlns:a16="http://schemas.microsoft.com/office/drawing/2014/main" id="{3C782542-EC81-3274-EC9E-632C0D708C99}"/>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2426" y="2773680"/>
          <a:ext cx="16656234" cy="53359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71" dataDxfId="198">
  <autoFilter ref="E13:L14" xr:uid="{51AF5F9E-A6E5-4BA1-83BE-2546351DAE06}"/>
  <tableColumns count="8">
    <tableColumn id="8" xr3:uid="{D8E7188F-4B6E-47C9-B812-934BBA8BB09F}" name="Name" dataDxfId="206"/>
    <tableColumn id="1" xr3:uid="{8004DE55-01A0-4AB5-A007-D379F8ED184F}" name="Project ID" dataDxfId="205"/>
    <tableColumn id="2" xr3:uid="{73AEE22B-B9CF-4401-B31E-64902257C6A9}" name="Phase" dataDxfId="204"/>
    <tableColumn id="3" xr3:uid="{6CD7BEF9-707B-4F7D-A334-46DB51B6F454}" name="Structure ID" dataDxfId="203"/>
    <tableColumn id="4" xr3:uid="{5572AB9F-884A-4001-85E7-5E708A2DFC71}" name="Author" dataDxfId="202"/>
    <tableColumn id="5" xr3:uid="{AFCB5F1D-C5C1-4D21-A7C0-310C0D52F9E4}" name="Water Depth [m]" dataDxfId="201"/>
    <tableColumn id="6" xr3:uid="{149EEBB8-62A5-42C4-97FD-484848DB0825}" name="Height Reference" dataDxfId="200"/>
    <tableColumn id="7" xr3:uid="{82ECC3EB-0382-490B-8CE7-963B13E4D1A1}" name="Comments" dataDxfId="199"/>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238" dataDxfId="236">
  <autoFilter ref="E18:L19" xr:uid="{58117B73-5FCA-4002-A528-31B3F83BDE75}"/>
  <tableColumns count="8">
    <tableColumn id="1" xr3:uid="{5C484AAB-AA0F-4FBD-9543-28D80EB7F84D}" name="Name" dataDxfId="237"/>
    <tableColumn id="2" xr3:uid="{87603448-795E-499B-8754-D6455D5FF52F}" name="Project ID" dataDxfId="235"/>
    <tableColumn id="3" xr3:uid="{51EA6487-4EF3-43A9-B440-34893EEEEAB2}" name="Phase" dataDxfId="234"/>
    <tableColumn id="4" xr3:uid="{4AC48BB5-6D2E-492F-89B1-5662010991A8}" name="Structure ID" dataDxfId="233"/>
    <tableColumn id="5" xr3:uid="{2AE3ED2D-7CAB-45B8-AA43-6197A5DBB9C2}" name="Author" dataDxfId="232"/>
    <tableColumn id="6" xr3:uid="{BC0E3E2E-DE67-4FD9-94E9-5C112B52D3FD}" name="Water Depth [m]" dataDxfId="231"/>
    <tableColumn id="7" xr3:uid="{16928D7F-3DB7-43BD-BCF5-5C279A3E16F5}" name="Height Reference" dataDxfId="230"/>
    <tableColumn id="8" xr3:uid="{1B5280CC-AB0D-434E-A63A-CAC42F67BB4D}" name="Comments" dataDxfId="229"/>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70" dataDxfId="220">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226"/>
    <tableColumn id="2" xr3:uid="{01B5124C-F6E1-40D2-9236-F2D6BE941DD3}" name="Top [m]" dataDxfId="225"/>
    <tableColumn id="3" xr3:uid="{0537C90E-D320-4AC4-8392-2A7C45CE31A1}" name="Bottom [m]" dataDxfId="224"/>
    <tableColumn id="4" xr3:uid="{3F0DC3DB-26F8-4D70-A358-70EF5E1596F5}" name="D, top [m]" dataDxfId="223"/>
    <tableColumn id="5" xr3:uid="{25F6B1D8-AC49-468F-BDCD-72AC07BB3CD0}" name="D, bottom [m]" dataDxfId="222"/>
    <tableColumn id="6" xr3:uid="{3ED99EE5-BCA8-4244-A3E5-81C6F22A9AB2}" name="t [mm]" dataDxfId="221"/>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69" dataDxfId="189">
  <autoFilter ref="Z12:AG13" xr:uid="{F46B677D-4D25-4464-BE0D-6A1E644518C5}"/>
  <tableColumns count="8">
    <tableColumn id="1" xr3:uid="{ECD0389F-015D-412B-9FF1-D5BEAAD27FC1}" name="Identifier" dataDxfId="197"/>
    <tableColumn id="2" xr3:uid="{90794316-AE1E-4D40-A728-B5B995A9CF65}" name="Phase" dataDxfId="196"/>
    <tableColumn id="3" xr3:uid="{B8C9242D-AC32-4E57-A861-DB7E615D6A1C}" name="Structure ID" dataDxfId="195"/>
    <tableColumn id="4" xr3:uid="{1EEB510B-3010-431D-B8C6-870D9180A629}" name="Water Depth [m]" dataDxfId="194"/>
    <tableColumn id="5" xr3:uid="{B6F5C20C-83C1-4B16-B4D3-933D066BB6A0}" name="Height Reference" dataDxfId="193"/>
    <tableColumn id="6" xr3:uid="{26EA3A2D-14E0-4809-9795-74592B4984AD}" name="Comments" dataDxfId="192"/>
    <tableColumn id="7" xr3:uid="{9AC62F3C-D12C-40A1-8AF4-F7C9B043F1FB}" name="Column1" dataDxfId="191"/>
    <tableColumn id="8" xr3:uid="{3E080D4B-C5E2-4330-9305-E6C23BBD7273}" name="Column2" dataDxfId="19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3" totalsRowShown="0" headerRowDxfId="468" dataDxfId="182">
  <autoFilter ref="Z18:AE43" xr:uid="{186CFF05-2CD9-405C-829A-5AD7B62A8ACE}"/>
  <sortState xmlns:xlrd2="http://schemas.microsoft.com/office/spreadsheetml/2017/richdata2" ref="Z19:AJ43">
    <sortCondition ref="Z18:Z43"/>
  </sortState>
  <tableColumns count="6">
    <tableColumn id="1" xr3:uid="{66D6C4E1-74CA-4A30-A085-277EA5E62B3C}" name="Section" dataDxfId="188"/>
    <tableColumn id="2" xr3:uid="{D0F6ECD2-6414-48B2-9B47-1C3B8BAC860B}" name="Top [m]" dataDxfId="187"/>
    <tableColumn id="3" xr3:uid="{575FC20A-0259-4081-83F8-71040557AEA8}" name="Bottom [m]" dataDxfId="186"/>
    <tableColumn id="4" xr3:uid="{529E5CD0-69F2-4E59-86A7-A3E6F1B39E96}" name="D, top [m]" dataDxfId="185"/>
    <tableColumn id="5" xr3:uid="{7F90AAFA-52D7-47DB-A99D-3E3E0AEE6541}" name="D, bottom [m]" dataDxfId="184"/>
    <tableColumn id="6" xr3:uid="{1B01547B-4485-4B79-8DB3-FCEA1C806B60}" name="t [mm]" dataDxfId="18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467" dataDxfId="210">
  <autoFilter ref="P112:X113" xr:uid="{C2F2D263-B298-4967-B7BA-2043D2636A28}"/>
  <tableColumns count="9">
    <tableColumn id="9" xr3:uid="{983AA3EE-D554-4611-9143-CB18ADA5BC06}" name="Name" dataDxfId="219"/>
    <tableColumn id="2" xr3:uid="{365B74CD-D14D-4F75-ABA6-B5CBD126E6F2}" name="Top [m]" dataDxfId="218"/>
    <tableColumn id="12" xr3:uid="{3CC0B321-8A95-4AEE-8DFB-77DAE8FAB528}" name="Bottom [m]" dataDxfId="217"/>
    <tableColumn id="1" xr3:uid="{7FB591EB-274F-4F3E-B74A-6F28CC328DE4}" name="Mass [kg]" dataDxfId="216"/>
    <tableColumn id="3" xr3:uid="{A784A254-7F89-4432-A825-189B7ECA8E65}" name="Diameter [m]" dataDxfId="215"/>
    <tableColumn id="4" xr3:uid="{F8C96D7F-B5D1-4BBA-AAC1-5DD28CDDAB83}" name="Orientation [°]" dataDxfId="214"/>
    <tableColumn id="5" xr3:uid="{8A748228-8297-4696-9641-35315BDA533B}" name="Distance Axis to Axis [m]" dataDxfId="213"/>
    <tableColumn id="6" xr3:uid="{B67665FB-C840-474D-8316-B278CF74897C}" name="Gap between surfaces [m]" dataDxfId="212"/>
    <tableColumn id="8" xr3:uid="{F25FB915-DF95-48AD-A31E-E1F612E013F8}" name="Surface roughness [m]" dataDxfId="21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7" totalsRowShown="0" dataDxfId="172">
  <autoFilter ref="AG18:AO27" xr:uid="{BDE973CA-C8D2-4A67-ACE1-6BE97A1FF0C7}"/>
  <tableColumns count="9">
    <tableColumn id="9" xr3:uid="{55BF990C-941A-438C-86DE-D99A5424D8A4}" name="Name" dataDxfId="181"/>
    <tableColumn id="2" xr3:uid="{D2CC7DEA-1AC5-4558-B6A8-7A00324F8731}" name="Top [m]" dataDxfId="180"/>
    <tableColumn id="12" xr3:uid="{63B7643C-B71B-4F75-B941-E84BE173CC9A}" name="Bottom [m]" dataDxfId="179"/>
    <tableColumn id="1" xr3:uid="{0CF10764-8502-40DE-A7D1-8C4A349A8579}" name="Mass [kg]" dataDxfId="178"/>
    <tableColumn id="3" xr3:uid="{6AD7EABF-97C4-4AEA-B0AC-DE90F01EB468}" name="Diameter [m]" dataDxfId="177"/>
    <tableColumn id="4" xr3:uid="{BFB95885-457B-4D4B-89F6-AA13FDEA9F79}" name="Orientation [°]" dataDxfId="176"/>
    <tableColumn id="5" xr3:uid="{9B1D150A-1A8C-4C66-AB77-616A58B247DE}" name="Distance Axis to Axis" dataDxfId="175"/>
    <tableColumn id="6" xr3:uid="{DB6D9C23-B49D-42B3-8F2A-AC0E2EF73BFC}" name="Gap between surfaces" dataDxfId="174"/>
    <tableColumn id="10" xr3:uid="{728CC840-0A89-4FB8-9043-F90088D45FD9}" name="Surface roughness [m]" dataDxfId="17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52" totalsRowShown="0" headerRowDxfId="466" dataDxfId="465">
  <autoFilter ref="E27:L52" xr:uid="{46FD7C67-BF9C-41F4-B134-682EDE7A007C}"/>
  <sortState xmlns:xlrd2="http://schemas.microsoft.com/office/spreadsheetml/2017/richdata2" ref="E28:I29">
    <sortCondition descending="1" ref="G27:G29"/>
  </sortState>
  <tableColumns count="8">
    <tableColumn id="1" xr3:uid="{43AB1C43-FBC5-42AE-8DFA-4651B77C56A0}" name="Name" dataDxfId="464"/>
    <tableColumn id="2" xr3:uid="{75FB6F15-9784-4F9D-9947-41C8E7DD1CC9}" name="Project ID" dataDxfId="463"/>
    <tableColumn id="3" xr3:uid="{DF3379D9-9371-4EDE-B715-A6A40C072275}" name="Phase" dataDxfId="462"/>
    <tableColumn id="4" xr3:uid="{B2F66CA1-64D8-49D4-A1DA-28FD14EC75C2}" name="Structure ID" dataDxfId="461"/>
    <tableColumn id="5" xr3:uid="{E0EC4989-22E7-49A3-8DAC-034A87568E19}" name="Author" dataDxfId="460"/>
    <tableColumn id="6" xr3:uid="{9873A46F-D488-4AA7-BC64-C1E65C65D808}" name="Water Depth [m]" dataDxfId="459"/>
    <tableColumn id="7" xr3:uid="{CD60E691-17C5-40B2-9E26-571B6CB0C11D}" name="Height Reference" dataDxfId="458"/>
    <tableColumn id="8" xr3:uid="{BE63F67B-A499-43CA-8496-D50515A1122F}" name="Comments" dataDxfId="457"/>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56" dataDxfId="43">
  <autoFilter ref="AQ13:AX14" xr:uid="{4C688CB2-0B79-4AE2-B2DC-6850E0999F22}"/>
  <tableColumns count="8">
    <tableColumn id="1" xr3:uid="{4F627CE6-59C4-4523-A98C-81FD64443B88}" name="Name"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Author" dataDxfId="47"/>
    <tableColumn id="6" xr3:uid="{A1DB5BD8-96E9-4ECB-89FE-50CF6529DD7E}" name="Water Depth [m]" dataDxfId="46"/>
    <tableColumn id="7" xr3:uid="{2B99DBD7-0B0D-4BA1-87CB-C7AC621E6F3F}" name="Height Reference" dataDxfId="45"/>
    <tableColumn id="8" xr3:uid="{19FE9739-9ACA-485C-B665-39324EE0EC72}" name="Comments" dataDxfId="4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228" dataDxfId="227">
  <autoFilter ref="AQ18:AX19" xr:uid="{82B2E050-F7C0-4103-ACF7-1508C2548380}"/>
  <tableColumns count="8">
    <tableColumn id="10" xr3:uid="{CB736CE1-960A-48C8-BE2F-39474891F806}" name="Name" dataDxfId="59"/>
    <tableColumn id="2" xr3:uid="{4D521BF5-BEDD-467B-BCA6-F197DD205F5D}" name="Project ID" dataDxfId="58"/>
    <tableColumn id="3" xr3:uid="{0D0764F3-2EB6-4AFD-8BBF-4B2A213694FB}" name="Phase" dataDxfId="57"/>
    <tableColumn id="4" xr3:uid="{F735A36B-0E53-4B21-98AF-8098D165B7A4}" name="Structure ID" dataDxfId="56"/>
    <tableColumn id="5" xr3:uid="{DD6C5343-9FF0-4988-B7AD-68A2B196AE75}" name="Author" dataDxfId="55"/>
    <tableColumn id="6" xr3:uid="{593B4864-FEBF-42DA-A98D-9BD5E874FDA3}" name="Water Depth [m]" dataDxfId="54"/>
    <tableColumn id="7" xr3:uid="{AD918F6B-4A01-4D99-AEC7-AC9BF6550DE3}" name="Height Reference" dataDxfId="53"/>
    <tableColumn id="8" xr3:uid="{6A7BA4BB-16FD-4D7C-9237-4C0172BBB075}" name="Comments" dataDxfId="52"/>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6" totalsRowShown="0" headerRowDxfId="455" dataDxfId="27">
  <autoFilter ref="AQ112:AV116" xr:uid="{4CAB4DE0-822A-4232-A06F-0E82A3BADB53}"/>
  <sortState xmlns:xlrd2="http://schemas.microsoft.com/office/spreadsheetml/2017/richdata2" ref="AQ113:BA137">
    <sortCondition ref="AQ112:AQ137"/>
  </sortState>
  <tableColumns count="6">
    <tableColumn id="1" xr3:uid="{A8499614-F62D-4117-A756-769C01DC0156}" name="Section" dataDxfId="33"/>
    <tableColumn id="2" xr3:uid="{AA39DD39-8C8E-4F66-AA28-5EB59746565D}" name="Top [m]" dataDxfId="32"/>
    <tableColumn id="3" xr3:uid="{E2F479E9-17D9-4C2D-BF7C-2640F78B84E4}" name="Bottom [m]" dataDxfId="31"/>
    <tableColumn id="4" xr3:uid="{C69849FB-2BB9-4BF6-8192-78ED7173DD46}" name="D, top [m]" dataDxfId="30"/>
    <tableColumn id="5" xr3:uid="{837623EF-EE9F-47D2-AAAD-D903281C1D0A}" name="D, bottom [m]" dataDxfId="29"/>
    <tableColumn id="6" xr3:uid="{FDE46510-9BFE-418F-AE03-598BF29FF831}" name="t [mm]" dataDxfId="2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9" totalsRowShown="0" headerRowDxfId="454" dataDxfId="10">
  <autoFilter ref="BB112:BJ119" xr:uid="{E1532FB8-4FA8-44E8-9D28-3535D0247613}"/>
  <tableColumns count="9">
    <tableColumn id="9" xr3:uid="{DDF4C359-0ED4-4157-B9B0-FFEC4F20A42C}" name="Name" dataDxfId="19"/>
    <tableColumn id="2" xr3:uid="{19BE9D85-AB85-4478-869F-084DC21BFD73}" name="Top [m]" dataDxfId="18"/>
    <tableColumn id="12" xr3:uid="{60D0BC20-AB8D-45D9-B128-1553A1D96305}" name="Bottom [m]" dataDxfId="17"/>
    <tableColumn id="3" xr3:uid="{662A2295-30AD-4A23-9CB2-ED339894A5E3}" name="Mass [kg]" dataDxfId="16"/>
    <tableColumn id="1" xr3:uid="{7BB91480-5314-4B92-B955-96A05520598B}" name="Diameter [m]" dataDxfId="15"/>
    <tableColumn id="4" xr3:uid="{288140B8-5B54-4E75-9449-01E8BB0785E7}" name="Orientation [°]" dataDxfId="14"/>
    <tableColumn id="5" xr3:uid="{04DC00AE-32C9-416C-ACBC-DEF2672988E5}" name="Distance Axis to Axis" dataDxfId="13"/>
    <tableColumn id="6" xr3:uid="{55C6527D-0D27-4523-B175-D1F63F0DDCEC}" name="Gap between surfaces" dataDxfId="12"/>
    <tableColumn id="7" xr3:uid="{0BEC8B77-AA74-4444-96C4-C6CFE771E16C}" name="Surface roughness [m]" dataDxfId="11"/>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453" dataDxfId="452">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451"/>
    <tableColumn id="2" xr3:uid="{EC6A5746-7A0B-4DAB-8EBD-EDC20D766606}" name="Project ID" dataDxfId="450"/>
    <tableColumn id="3" xr3:uid="{2A15135F-98D6-4FBD-AE84-5EF0B52672ED}" name="Phase" dataDxfId="449"/>
    <tableColumn id="4" xr3:uid="{A7219BBA-68F7-4990-95D5-9B5A4EC218AA}" name="Structure ID" dataDxfId="448"/>
    <tableColumn id="5" xr3:uid="{ACC137C5-3CF1-40F4-952F-3B5BEC9A8ED2}" name="Author" dataDxfId="447"/>
    <tableColumn id="6" xr3:uid="{28B9B9E9-3ACF-4467-8F04-662CFC688071}" name="Water Depth [m]" dataDxfId="446"/>
    <tableColumn id="7" xr3:uid="{352B6A31-2237-4251-83A7-8BBEBAA34145}" name="Height Reference" dataDxfId="445"/>
    <tableColumn id="8" xr3:uid="{E5B30FA6-D94B-4AC3-882C-68878254E410}" name="Comments" dataDxfId="444"/>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443" dataDxfId="34">
  <autoFilter ref="BM12:BT13" xr:uid="{95B9336E-C6A5-4C93-9BED-34E5AF05FA6C}"/>
  <tableColumns count="8">
    <tableColumn id="1" xr3:uid="{BFA931EE-6FF8-44FC-AD54-32A5CF9115A2}" name="Name" dataDxfId="42"/>
    <tableColumn id="2" xr3:uid="{890F5896-05F5-47DB-B9DE-92FEF30867DB}" name="Project ID" dataDxfId="41"/>
    <tableColumn id="3" xr3:uid="{B37A2062-3A26-4ECC-B4E4-991B88E82CB2}" name="Phase" dataDxfId="40"/>
    <tableColumn id="4" xr3:uid="{C64DA219-F7AA-44CC-BC3D-62956AF84B2E}" name="Structure ID" dataDxfId="39"/>
    <tableColumn id="5" xr3:uid="{47235A3E-EBF6-486D-8ADC-74E88BA72554}" name="Author" dataDxfId="38"/>
    <tableColumn id="6" xr3:uid="{6F9496C9-78A5-48EB-ADDB-1E499513D04A}" name="Water Depth [m]" dataDxfId="37"/>
    <tableColumn id="7" xr3:uid="{377B6EFB-A6E2-452C-9D74-166D22A947E2}" name="Height Reference" dataDxfId="36"/>
    <tableColumn id="8" xr3:uid="{CCFF71E1-8925-43BC-8785-1A52849BE151}" name="Comments" dataDxfId="3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442" dataDxfId="2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6"/>
    <tableColumn id="2" xr3:uid="{E8281684-BC71-4E35-8AE4-31AC648F4A83}" name="Top [m]" dataDxfId="25"/>
    <tableColumn id="3" xr3:uid="{6B784D87-E7E2-4CF9-935B-9C0C8FC2DBC2}" name="Bottom [m]" dataDxfId="24"/>
    <tableColumn id="4" xr3:uid="{96A3790F-0CF8-4CB5-8340-C0A20382D4FC}" name="D, top [m]" dataDxfId="23"/>
    <tableColumn id="5" xr3:uid="{222474F9-E0FB-441A-81D5-07306740C4B2}" name="D, bottom [m]" dataDxfId="22"/>
    <tableColumn id="6" xr3:uid="{541ECBE1-3529-43CA-B9AD-3DE9306D1235}" name="t [mm]" dataDxfId="2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0">
  <autoFilter ref="BT18:CB25" xr:uid="{6CC2DE03-626B-408F-BF0C-226561799664}"/>
  <tableColumns count="9">
    <tableColumn id="9" xr3:uid="{C4C238D0-5357-48AB-969A-BE97844E5B70}" name="Name" dataDxfId="9"/>
    <tableColumn id="2" xr3:uid="{75F4D18E-F4BE-42B7-BB68-BF337C8DBA12}" name="Top [m]" dataDxfId="8"/>
    <tableColumn id="12" xr3:uid="{7C08C228-C676-4F90-9088-C9A3D6E72EB7}" name="Bottom [m]" dataDxfId="7"/>
    <tableColumn id="3" xr3:uid="{935DDAA6-49E6-45F6-B4AC-FCE8DF0B0A4D}" name="Mass [kg]" dataDxfId="6"/>
    <tableColumn id="1" xr3:uid="{E1D9BE0D-D944-4F2C-BAFF-1BA4FBB69ECE}" name="Diameter [m]" dataDxfId="5"/>
    <tableColumn id="4" xr3:uid="{A5E1EAFC-3DD4-4294-8717-665AE71BEDA8}" name="Orientation [°]" dataDxfId="4"/>
    <tableColumn id="5" xr3:uid="{5CE5C6CE-44B0-4B32-B390-246BAF490F6A}" name="Distance Axis to Axis" dataDxfId="3"/>
    <tableColumn id="6" xr3:uid="{CBE21F9B-8BA2-4737-8F56-34AD78C68BC3}" name="Gap between surfaces" dataDxfId="2"/>
    <tableColumn id="7" xr3:uid="{18326CB3-EF8F-4E97-ADA5-82B71868B5B1}" name="Surface roughness [m]" dataDxfId="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441">
  <autoFilter ref="EA12:EI16" xr:uid="{6273375F-28C8-4A14-A545-8B988B5C9E65}"/>
  <tableColumns count="9">
    <tableColumn id="1" xr3:uid="{C3AE8FB7-66D2-47E1-8AA6-F0260BDFFCB8}" name="Identifier" dataDxfId="440"/>
    <tableColumn id="2" xr3:uid="{5F848737-A14E-44D6-9231-85AB48A55526}" name="Power [MW]" dataDxfId="439"/>
    <tableColumn id="3" xr3:uid="{2C93533D-1E27-4EB2-B7E6-3A19FEC55632}" name="Rotor Diameter [m]" dataDxfId="438"/>
    <tableColumn id="4" xr3:uid="{9D1780E5-E668-4D12-AF46-0A1DF433FA8A}" name="Mass of RNA [kg]" dataDxfId="437"/>
    <tableColumn id="5" xr3:uid="{1CA8A517-990E-4959-826C-118C5EC0C261}" name="Inertia of RNA fore-aft @COG [kg m^2]" dataDxfId="436"/>
    <tableColumn id="6" xr3:uid="{9FFE4A1F-E32A-49E7-8031-A24CF653CD8C}" name="Inertia of RNA side-side @COG [kg m^2]" dataDxfId="435"/>
    <tableColumn id="8" xr3:uid="{C481EB76-DD37-4979-8B5D-F3C81E38423E}" name="vertical offset TT to HH [m] " dataDxfId="434"/>
    <tableColumn id="7" xr3:uid="{3BD257A8-5786-4E03-8F1F-6116921828A3}" name="vertical offset TT_COG [m]" dataDxfId="433"/>
    <tableColumn id="9" xr3:uid="{A74BD603-BB70-4B62-BE72-E692B1275ED2}" name="comment" dataDxfId="43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77" totalsRowShown="0" headerRowDxfId="431" dataDxfId="104">
  <autoFilter ref="CC112:CH177" xr:uid="{6624AC03-091B-4440-AE35-46757D89154C}"/>
  <sortState xmlns:xlrd2="http://schemas.microsoft.com/office/spreadsheetml/2017/richdata2" ref="CC113:CM137">
    <sortCondition ref="CC112:CC137"/>
  </sortState>
  <tableColumns count="6">
    <tableColumn id="1" xr3:uid="{4712795E-488A-48E6-9477-0C98BE5C778B}" name="Section" dataDxfId="109"/>
    <tableColumn id="2" xr3:uid="{AF3B0F66-A97E-469B-BB2C-92E08B9852BC}" name="Top [m]" dataDxfId="108"/>
    <tableColumn id="3" xr3:uid="{EC9C8893-C993-4BCE-BD9D-E7180486ABFE}" name="Bottom [m]" dataDxfId="107"/>
    <tableColumn id="4" xr3:uid="{ED8DD31F-6E20-4C5F-BC92-0B6DB7A1B362}" name="D, top [m]" dataDxfId="106"/>
    <tableColumn id="5" xr3:uid="{2B890B63-A561-40A7-9FBB-7B8D47FD2656}" name="D, bottom [m]" dataDxfId="105"/>
    <tableColumn id="6" xr3:uid="{F255FA0B-5DF3-4FA4-A7BD-E6FEACC8E738}" name="t [mm]" dataDxfId="6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61" totalsRowShown="0" headerRowDxfId="430" dataDxfId="88">
  <autoFilter ref="CN112:CV161" xr:uid="{053322B7-F3E5-4935-832F-DFBC92EF3AA2}"/>
  <tableColumns count="9">
    <tableColumn id="9" xr3:uid="{AB7A3BD0-E047-4B9B-B321-179F40ECC452}" name="Name" dataDxfId="60"/>
    <tableColumn id="2" xr3:uid="{3AED4E5F-8B5F-4607-A3FD-EEAB134CA7C8}" name="Top [m]" dataDxfId="96"/>
    <tableColumn id="12" xr3:uid="{84257648-6597-4C8A-AD5A-3D3D0B07220D}" name="Bottom [m]" dataDxfId="95"/>
    <tableColumn id="3" xr3:uid="{20FDA9C3-BF70-4D85-A870-C8B7ADD0F944}" name="Mass [kg]" dataDxfId="94"/>
    <tableColumn id="1" xr3:uid="{A1DA6B57-09C6-4BA3-8C6D-34B4DE0BC8C4}" name="Diameter [m]" dataDxfId="93"/>
    <tableColumn id="4" xr3:uid="{7B401936-3842-4626-8801-F37D73E9C6DF}" name="Orientation [°]" dataDxfId="92"/>
    <tableColumn id="5" xr3:uid="{3E808003-5E60-482F-ABF1-D2D73158ED75}" name="Distance Axis to Axis" dataDxfId="91"/>
    <tableColumn id="6" xr3:uid="{AA2B16CF-21CA-4B65-91DB-2046C745D885}" name="Gap between surfaces" dataDxfId="90"/>
    <tableColumn id="7" xr3:uid="{269E9AEB-7728-4497-93C0-92D0DDE32F7B}" name="Surface roughness [m]" dataDxfId="89"/>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209" dataDxfId="429">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171"/>
    <tableColumn id="2" xr3:uid="{B126DBC5-55C1-442E-B96B-933B020A9CD4}" name="Project ID" dataDxfId="170"/>
    <tableColumn id="3" xr3:uid="{348D5BC0-8868-4781-8DF0-2E04B537B73E}" name="Phase" dataDxfId="166"/>
    <tableColumn id="4" xr3:uid="{056B06E5-26E8-494B-83AF-1C87FB2162FC}" name="Structure ID" dataDxfId="164"/>
    <tableColumn id="5" xr3:uid="{EF179F4C-6CE0-4E71-9486-F0E6D0E71C4C}" name="Author" dataDxfId="165"/>
    <tableColumn id="6" xr3:uid="{2FDCFB50-700F-4830-AD68-13F9C0B1CC31}" name="Water Depth [m]" dataDxfId="169"/>
    <tableColumn id="7" xr3:uid="{DE9B320D-8967-4FD8-BAE1-C291FB3ED005}" name="Height Reference" dataDxfId="167"/>
    <tableColumn id="8" xr3:uid="{F3B1D1F4-B5F0-41CE-A016-0A556B19BA4F}" name="Comments" dataDxfId="16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428" dataDxfId="110">
  <autoFilter ref="CX12:DE13" xr:uid="{636DA4FD-EDFB-4F12-A89B-84FBA35E7AC5}"/>
  <tableColumns count="8">
    <tableColumn id="1" xr3:uid="{E34E574E-744D-4554-AD98-E3D18572D674}" name="Name" dataDxfId="118"/>
    <tableColumn id="2" xr3:uid="{E411370A-1A97-44E5-BD18-89879F80115C}" name="Project ID" dataDxfId="117"/>
    <tableColumn id="3" xr3:uid="{F8DB145A-5EEF-4C6B-8F9D-B588A17D3C5D}" name="Phase" dataDxfId="116"/>
    <tableColumn id="4" xr3:uid="{43BB9CC2-4974-4122-BCFD-6271174F98E0}" name="Structure ID" dataDxfId="115"/>
    <tableColumn id="5" xr3:uid="{1E3D4F3B-C73C-4C7A-9F63-2C7CEB367AA8}" name="Author" dataDxfId="114"/>
    <tableColumn id="6" xr3:uid="{CF6F63D6-FC41-4D2D-B310-0191259847FF}" name="Water Depth [m]" dataDxfId="113"/>
    <tableColumn id="7" xr3:uid="{50321489-A2C4-4A01-B8EA-6B294362F8E1}" name="Height Reference" dataDxfId="112"/>
    <tableColumn id="8" xr3:uid="{06A4F591-EE1D-409E-A39C-00884C167657}" name="Comments" dataDxfId="11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427" dataDxfId="97">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03"/>
    <tableColumn id="2" xr3:uid="{BB1ACF23-16B7-4C47-80B0-893A33C698A9}" name="Top [m]" dataDxfId="102"/>
    <tableColumn id="3" xr3:uid="{D5324E74-51EE-432A-847E-5AE29B7CA4D7}" name="Bottom [m]" dataDxfId="101"/>
    <tableColumn id="4" xr3:uid="{FFBDC83C-AA98-41F1-91F3-EE469D2DD36A}" name="D, top [m]" dataDxfId="100"/>
    <tableColumn id="5" xr3:uid="{B936FF01-5C34-41FB-BD9D-F28D153F9BDF}" name="D, bottom [m]" dataDxfId="99"/>
    <tableColumn id="6" xr3:uid="{19D1010E-9125-43B6-B42C-67FA9586EDA8}" name="t [mm]" dataDxfId="9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78">
  <autoFilter ref="DE18:DM67" xr:uid="{12F79D89-930A-4420-97C7-60370F1121DC}"/>
  <tableColumns count="9">
    <tableColumn id="9" xr3:uid="{5BB60229-57C8-489B-8AD5-280AB6D93E54}" name="Name" dataDxfId="87"/>
    <tableColumn id="2" xr3:uid="{EAC19ED0-15BB-4F2F-B297-347769AEDA92}" name="Top [m]" dataDxfId="86"/>
    <tableColumn id="12" xr3:uid="{47A7AF06-EC9F-427D-8F50-53F82DB050A6}" name="Bottom [m]" dataDxfId="85"/>
    <tableColumn id="3" xr3:uid="{50700484-30B3-4605-8578-AD4FBA12A5B2}" name="Mass [kg]" dataDxfId="84"/>
    <tableColumn id="1" xr3:uid="{E557ADD3-D28A-4C96-B6FA-AF6D98691265}" name="Diameter [m]" dataDxfId="83"/>
    <tableColumn id="4" xr3:uid="{E8468086-16DA-4063-B0B5-DAC02A29244C}" name="Orientation [°]" dataDxfId="82"/>
    <tableColumn id="5" xr3:uid="{62B06F09-4543-4DBA-8F55-1F54D6CC331B}" name="Distance Axis to Axis" dataDxfId="81"/>
    <tableColumn id="6" xr3:uid="{FC078448-A491-4E57-AF88-7DC574214818}" name="Gap between surfaces" dataDxfId="80"/>
    <tableColumn id="7" xr3:uid="{C7E82548-94F1-43F3-BD70-20A3E76E01FF}" name="Surface roughness [m]" dataDxfId="79"/>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426" dataDxfId="424" headerRowBorderDxfId="425" tableBorderDxfId="423">
  <autoFilter ref="DP111:DX115" xr:uid="{25902508-4CE0-4A3E-B393-EABB076E5067}"/>
  <tableColumns count="9">
    <tableColumn id="1" xr3:uid="{9AAE1BAC-6413-45AA-8F9A-CA13CBCAD201}" name="Identifier" dataDxfId="422"/>
    <tableColumn id="2" xr3:uid="{3752FAA6-8F43-4A1F-BDEE-07A53859F1E7}" name="Power [MW]" dataDxfId="421"/>
    <tableColumn id="10" xr3:uid="{458667F5-0408-492D-B92E-A3D3C270519C}" name="Rotor Diameter [m]" dataDxfId="420"/>
    <tableColumn id="3" xr3:uid="{7DB2ACAF-6D53-482F-8CEF-8073695D2184}" name="Mass of RNA [kg]" dataDxfId="419"/>
    <tableColumn id="4" xr3:uid="{AD0550DD-2078-47BE-8718-A80100547BC6}" name="Inertia of RNA fore-aft @COG [kg m^2]" dataDxfId="418"/>
    <tableColumn id="5" xr3:uid="{FE2F1CB5-7238-43D1-BD0E-870267602329}" name="Inertia of RNA side-side @COG [kg m^2]" dataDxfId="417"/>
    <tableColumn id="6" xr3:uid="{A8B68FE9-4E32-421F-B38A-D43A617ACB98}" name="Vertical Offset TT to HH [m] " dataDxfId="416"/>
    <tableColumn id="7" xr3:uid="{37A681FC-3A2A-4D32-AA7F-00F65FE7DB9F}" name="Vertical Offset TT_COG [m]" dataDxfId="415"/>
    <tableColumn id="8" xr3:uid="{F94ECCEB-31E8-4416-B7C7-95B8A86CF8EF}" name="comment" dataDxfId="414"/>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413" dataDxfId="119">
  <autoFilter ref="CC13:CJ14" xr:uid="{397229C1-1F12-4CBF-B6B4-CB03E2E3BFA9}"/>
  <tableColumns count="8">
    <tableColumn id="8" xr3:uid="{E63A535F-BCB0-44B8-8F04-578B46D6E770}" name="Name" dataDxfId="77"/>
    <tableColumn id="1" xr3:uid="{B9957457-BDC3-4CF1-9176-6CA78312100C}" name="Project ID" dataDxfId="76"/>
    <tableColumn id="2" xr3:uid="{80468BCA-98DD-4134-986A-E851A347BC30}" name="Phase" dataDxfId="75"/>
    <tableColumn id="3" xr3:uid="{67E3806B-7891-47B8-A1BB-6F885C398898}" name="Structure ID" dataDxfId="74"/>
    <tableColumn id="4" xr3:uid="{6C238ADE-02B5-4280-8D9D-D6D61829E1C8}" name="Author" dataDxfId="73"/>
    <tableColumn id="5" xr3:uid="{BBE37E48-DDDB-4337-B479-B53F958EE83B}" name="Water Depth [m]" dataDxfId="72"/>
    <tableColumn id="6" xr3:uid="{EF4EC37F-00E8-4ECB-96FE-474EA9113144}" name="Height Reference" dataDxfId="71"/>
    <tableColumn id="7" xr3:uid="{99A6AD24-F860-4BEC-8C44-6586D7FD3AD4}" name="Comments" dataDxfId="70"/>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08" dataDxfId="207">
  <autoFilter ref="CC18:CJ19" xr:uid="{C0874040-C2DB-43F6-B287-C9435510382F}"/>
  <tableColumns count="8">
    <tableColumn id="8" xr3:uid="{66E27245-2779-4BA5-A76B-62FAEF1B8D83}" name="Name" dataDxfId="69"/>
    <tableColumn id="1" xr3:uid="{F05D82B9-A3A9-4B5D-8F4C-F5F2E3C3CCCB}" name="Project ID" dataDxfId="68"/>
    <tableColumn id="2" xr3:uid="{26B1AA90-9284-4437-9662-5EE258D1BF02}" name="Phase" dataDxfId="67"/>
    <tableColumn id="3" xr3:uid="{C387B0A8-DD1F-4CAA-A2A0-0CB14896F5A5}" name="Structure ID" dataDxfId="66"/>
    <tableColumn id="4" xr3:uid="{BDB95725-7649-45A0-98F4-7A9E987A142F}" name="Author" dataDxfId="65"/>
    <tableColumn id="5" xr3:uid="{3C66E869-D7F2-4755-910A-43BD60F14BA7}" name="Water Depth [m]" dataDxfId="64"/>
    <tableColumn id="6" xr3:uid="{55C1D2E1-F2F1-4A64-9076-8A4F4366F33A}" name="Height Reference" dataDxfId="63"/>
    <tableColumn id="7" xr3:uid="{793CE583-F8F6-49BF-B270-75E722DF596A}" name="Comments" dataDxfId="6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412" dataDxfId="411">
  <autoFilter ref="D6:K94" xr:uid="{6964430C-2D65-45C4-817F-08653037EDFC}"/>
  <tableColumns count="8">
    <tableColumn id="1" xr3:uid="{1C924510-54DB-4186-8521-598E5FD7BF93}" name="Section" totalsRowLabel="Ergebnis" dataDxfId="410" totalsRowDxfId="409"/>
    <tableColumn id="2" xr3:uid="{29F8F207-72DF-4027-A39E-C3D956F79382}" name="Affiliation" dataDxfId="408" totalsRowDxfId="407"/>
    <tableColumn id="3" xr3:uid="{F1A86E12-282B-4FE8-A989-9056549BE251}" name="local Section" dataDxfId="406" totalsRowDxfId="405"/>
    <tableColumn id="4" xr3:uid="{1F0B5480-90D3-4DBF-AAEC-010EB8A46507}" name="Top [m]" dataDxfId="404" totalsRowDxfId="403"/>
    <tableColumn id="5" xr3:uid="{2F9EEEB1-AE18-4058-A215-9A6EAD23E6F0}" name="Bottom [m]" dataDxfId="402" totalsRowDxfId="401"/>
    <tableColumn id="6" xr3:uid="{CAF3E9FD-22BF-4C53-97D3-15DEA70C9DE2}" name="D, top [m]" dataDxfId="400" totalsRowDxfId="399"/>
    <tableColumn id="7" xr3:uid="{EE4449DD-273C-4967-8180-25E33E65F937}" name="D, bottom [m]" dataDxfId="398" totalsRowDxfId="397"/>
    <tableColumn id="8" xr3:uid="{E06D75BA-2195-4DA0-AB09-E9EF471B8154}" name="t [mm]" dataDxfId="396" totalsRowDxfId="395"/>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394" dataDxfId="393">
  <autoFilter ref="Q6:Z58" xr:uid="{99775F4D-8879-4247-BCBB-9E55004F5FE5}"/>
  <tableColumns count="10">
    <tableColumn id="8" xr3:uid="{4222E379-EA2F-436F-A27E-F66347A2B7A2}" name="Affiliation" dataDxfId="392"/>
    <tableColumn id="1" xr3:uid="{00244646-90F3-4DDD-AB6B-0373781AFF60}" name="Name" dataDxfId="391"/>
    <tableColumn id="2" xr3:uid="{6305BA78-EC7F-4D5E-A143-DF4E3CB9A56C}" name="Top [m]" dataDxfId="390"/>
    <tableColumn id="3" xr3:uid="{156C5A02-52CD-48BE-87D5-E9BF8F935E99}" name="Bottom [m]" dataDxfId="389"/>
    <tableColumn id="4" xr3:uid="{BA986155-703C-4151-964B-7F7638569588}" name="Mass [kg]" dataDxfId="388"/>
    <tableColumn id="5" xr3:uid="{5FB39ED9-35A0-4964-ADC5-B9008F43FCB7}" name="Diameter [m]" dataDxfId="387"/>
    <tableColumn id="6" xr3:uid="{094B0EAF-8736-4B85-A464-028FE0E10FAC}" name="Orientation [°]" dataDxfId="386"/>
    <tableColumn id="7" xr3:uid="{F864D980-FF18-446E-8D28-70D3CBCA43E9}" name="Distance Axis to Axis [m]" dataDxfId="385"/>
    <tableColumn id="9" xr3:uid="{FD2E8D1C-F275-49BC-BD8B-D63D6205E6DF}" name="Gap between surfaces [m]" dataDxfId="384"/>
    <tableColumn id="10" xr3:uid="{DFEB932C-31A8-42AF-A99C-78CC47E5676D}" name="Surface roughness [m]" dataDxfId="383"/>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382" dataDxfId="380" headerRowBorderDxfId="381" tableBorderDxfId="379" totalsRowBorderDxfId="378">
  <autoFilter ref="AB31:AG35" xr:uid="{A1E86920-59C8-4A34-A4FA-D52D35DC047E}"/>
  <tableColumns count="6">
    <tableColumn id="1" xr3:uid="{D7BA5792-F27A-42AB-84A6-1A5C5073E624}" name="Affiliation" dataDxfId="377"/>
    <tableColumn id="3" xr3:uid="{F299E913-54CD-48A0-BB41-0880A93754FE}" name="Top [m]" dataDxfId="376"/>
    <tableColumn id="4" xr3:uid="{3FE7280C-AE16-43A5-98C5-AC81567063F8}" name="Bottom [m]" dataDxfId="375"/>
    <tableColumn id="5" xr3:uid="{494E1F17-E9F7-4B30-BF2F-0D837AD6C9EB}" name="D, top [m]" dataDxfId="374"/>
    <tableColumn id="6" xr3:uid="{9D18588B-23C1-495C-A81D-3BA5AF2F1DDD}" name="D, bottom [m]" dataDxfId="373"/>
    <tableColumn id="7" xr3:uid="{C3BA2567-9ACF-4834-A3FA-9599A0D98796}" name="t [mm]" dataDxfId="372"/>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371" dataDxfId="369" headerRowBorderDxfId="370" tableBorderDxfId="368">
  <autoFilter ref="AB27:AE28" xr:uid="{CD52EECF-AB78-4C57-8765-66AA1058C0CF}"/>
  <tableColumns count="4">
    <tableColumn id="1" xr3:uid="{035BC3C9-B7CD-47B5-94D2-F8D64A04FD6C}" name="Affiliation" dataDxfId="367"/>
    <tableColumn id="2" xr3:uid="{9093341A-644E-4005-A4B0-0B05612EE421}" name="Elevation [m]" dataDxfId="366"/>
    <tableColumn id="3" xr3:uid="{71FE16E7-7251-4F14-B28B-4C6055F6AED1}" name="Mass [t]" dataDxfId="365"/>
    <tableColumn id="4" xr3:uid="{87F4221A-61DF-4C79-A116-8098A7C6FAAE}" name="comment" dataDxfId="364"/>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363" dataDxfId="362">
  <autoFilter ref="AD14:AH18" xr:uid="{8D334D84-754D-4685-9A4A-6A66B2E4FFB9}"/>
  <tableColumns count="5">
    <tableColumn id="1" xr3:uid="{DB673771-BB6D-4B68-81A2-B0DFC2758DC6}" name="Bottom [m]" dataDxfId="361"/>
    <tableColumn id="2" xr3:uid="{88DBAEFE-0CE9-43B7-BBD5-30E29A54DD0E}" name="Top [m]" dataDxfId="360"/>
    <tableColumn id="3" xr3:uid="{88F4E89D-F5DC-463C-AE91-5C5F8B82A591}" name="Marine Growth [mm]" dataDxfId="359"/>
    <tableColumn id="4" xr3:uid="{ABEE5949-3D04-400D-9A95-F3EBF7837C0E}" name="Density  [kg/m^3]" dataDxfId="358"/>
    <tableColumn id="5" xr3:uid="{F538BE21-E07F-43DA-9EA7-D7658B55572F}" name="Surface Roughness [m]" dataDxfId="357"/>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356" dataDxfId="355">
  <autoFilter ref="AB22:AE24" xr:uid="{87B4A03F-1005-4720-8887-A14737394284}"/>
  <tableColumns count="4">
    <tableColumn id="1" xr3:uid="{79B3039B-DCB3-4DB5-9657-9170C1A7D7A1}" name="Bottom [m]" dataDxfId="354"/>
    <tableColumn id="2" xr3:uid="{798BD679-C372-4555-9ABA-DF12AF1BEB7B}" name="Top [m]" dataDxfId="353"/>
    <tableColumn id="3" xr3:uid="{C28B4B73-F57A-4DF1-B531-CD436CEA398C}" name="cd" dataDxfId="352"/>
    <tableColumn id="4" xr3:uid="{B75141CC-AB54-4904-90B7-845CA3D69A1B}" name="cm" dataDxfId="35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50" dataDxfId="348" headerRowBorderDxfId="349" tableBorderDxfId="347" totalsRowBorderDxfId="346">
  <autoFilter ref="AB8:AJ9" xr:uid="{72CE8A2A-6760-4548-BB1E-BCA204D8C1BA}"/>
  <tableColumns count="9">
    <tableColumn id="1" xr3:uid="{46A5A21B-3002-456C-8AD9-5ECB42AC421F}" name="Identifier" dataDxfId="345"/>
    <tableColumn id="2" xr3:uid="{F5B4AC32-29FD-42F7-91EC-62CC42FCE0D7}" name="Power [MW]" dataDxfId="344"/>
    <tableColumn id="3" xr3:uid="{F6A77E93-EA0B-4A7B-91D9-D14361BC8B1A}" name="Rotor Diameter [m]" dataDxfId="343"/>
    <tableColumn id="4" xr3:uid="{324F57B3-0BB2-4A0A-864F-C4E295BA1417}" name="Mass of RNA [kg]" dataDxfId="342"/>
    <tableColumn id="5" xr3:uid="{498958C1-FF10-460A-950F-D28B6D477E67}" name="Inertia of RNA fore-aft @COG [kg m^2]" dataDxfId="341"/>
    <tableColumn id="8" xr3:uid="{234964DC-3BFC-4170-9D6A-7B3DBC67A11F}" name="Inertia of RNA side-side @COG [kg m^2]" dataDxfId="340"/>
    <tableColumn id="6" xr3:uid="{9A250389-A125-48C0-9709-4FC870698E51}" name="Vertical Offset TT to HH [m]" dataDxfId="339"/>
    <tableColumn id="7" xr3:uid="{7481D65D-D15B-4189-850C-213AFF247093}" name="Vertical Offset TT_COG [m]" dataDxfId="338"/>
    <tableColumn id="9" xr3:uid="{DC025F26-D4D4-42D6-A0AC-A10FD5B08484}" name="comment" dataDxfId="337"/>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336" dataDxfId="335">
  <autoFilter ref="A5:C11" xr:uid="{C35E7AB2-603F-4F8E-A683-CC2DB9E03260}"/>
  <tableColumns count="3">
    <tableColumn id="1" xr3:uid="{249E4AC0-B025-41CE-B64B-B1C47A8B108A}" name="Parameter" dataDxfId="334" totalsRowDxfId="333"/>
    <tableColumn id="2" xr3:uid="{96957327-E448-409A-A132-2F66C10F1B05}" name="Value" dataDxfId="332" totalsRowDxfId="331"/>
    <tableColumn id="3" xr3:uid="{9BA3C973-0D4E-4458-9364-B9F23256E516}" name="Unit" dataDxfId="330" totalsRowDxfId="329"/>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328" dataDxfId="327">
  <autoFilter ref="A28:C36" xr:uid="{AE7797A4-FD72-46EC-AF51-C7FF0F3EB792}"/>
  <tableColumns count="3">
    <tableColumn id="1" xr3:uid="{BDB642AE-B9A4-45CB-BF41-7BEF68FFEDAB}" name="Structure" dataDxfId="326"/>
    <tableColumn id="2" xr3:uid="{6E51D16D-6FD1-4E9F-B93C-11B153F5BAB1}" name="Mass [t]" dataDxfId="325"/>
    <tableColumn id="3" xr3:uid="{7B4AFB51-C380-4E40-AA9A-07A3C0BB6BB2}" name="Unit" dataDxfId="32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323" tableBorderDxfId="322">
  <autoFilter ref="A40:B44" xr:uid="{5419C822-5D9E-463E-B4A7-260252AD6015}"/>
  <tableColumns count="2">
    <tableColumn id="1" xr3:uid="{F6FA1935-F0E5-4F62-8A4D-4FE7BA111787}" name="Component"/>
    <tableColumn id="2" xr3:uid="{E8E41672-2680-44C2-A52A-44DCFAA10B38}" name="Identifier" dataDxfId="321"/>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320" dataDxfId="319">
  <autoFilter ref="AT14:AW22" xr:uid="{D00F4F6D-0F31-4182-BC4A-31C745F7BBA9}"/>
  <tableColumns count="4">
    <tableColumn id="1" xr3:uid="{3E7E42D1-2471-409C-AC2F-75B5A8095375}" name="Parameter" dataDxfId="318"/>
    <tableColumn id="4" xr3:uid="{99EC9FE1-9CC9-4583-9D9D-230249F64D0F}" name="comment" dataDxfId="317"/>
    <tableColumn id="3" xr3:uid="{871A325F-4286-41C3-A6A6-BD4642988E4A}" name="Unit" dataDxfId="316"/>
    <tableColumn id="2" xr3:uid="{6C705FCB-5D10-4250-9912-E9DAC119643B}" name="Value" dataDxfId="31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314" dataDxfId="313">
  <autoFilter ref="AT49:BA89" xr:uid="{DD5BEA98-0119-401B-967D-E2418A69409F}"/>
  <tableColumns count="8">
    <tableColumn id="1" xr3:uid="{373D6BEE-FFC8-4F84-AEB7-6AD21690094C}" name="Project Settings" dataDxfId="312"/>
    <tableColumn id="2" xr3:uid="{33D3D4C7-7196-494B-A318-0963B6F65C4E}" name="comment" dataDxfId="311"/>
    <tableColumn id="3" xr3:uid="{593BEF57-F850-45F6-8F98-C26629403E22}" name="unit" dataDxfId="310"/>
    <tableColumn id="4" xr3:uid="{E0487E44-0EED-4BFD-B57A-C884FB22266C}" name="default" dataDxfId="309"/>
    <tableColumn id="5" xr3:uid="{725E765C-418F-4C6D-AA24-7B508BA05BFD}" name="reloading_init" dataDxfId="308"/>
    <tableColumn id="6" xr3:uid="{479B0DF5-8747-43DB-A758-AFD992843CE9}" name="reloading_loaded" dataDxfId="307"/>
    <tableColumn id="7" xr3:uid="{18FEAEC6-4CD8-4A3D-94F9-339CF341D843}" name="static_red_init" dataDxfId="306"/>
    <tableColumn id="8" xr3:uid="{1592EEB9-8079-48EB-BB6B-11DC57BBA524}" name="static_red_loaded" dataDxfId="305"/>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304" dataDxfId="302" headerRowBorderDxfId="303">
  <autoFilter ref="F13:P22" xr:uid="{71E9ED97-D6B3-4021-B4A0-767262A463AF}"/>
  <tableColumns count="11">
    <tableColumn id="3" xr3:uid="{FEC1B86F-C35E-46DA-A7B6-958218640B32}" name="Use For" dataDxfId="301"/>
    <tableColumn id="12" xr3:uid="{C2A89023-9057-4005-B5BC-7177CA0916E4}" name="Affiliation" dataDxfId="300"/>
    <tableColumn id="8" xr3:uid="{DA5288F4-A6D2-4654-91EF-5216E3A5D06D}" name="Name" dataDxfId="299"/>
    <tableColumn id="1" xr3:uid="{BCF04A15-F7A1-4B02-B968-2B77E93E65C8}" name="Top [m]" dataDxfId="298"/>
    <tableColumn id="2" xr3:uid="{7285DDF2-50C0-437F-A508-26E337365FD6}" name="Bottom [m]" dataDxfId="297"/>
    <tableColumn id="6" xr3:uid="{FF72EB0E-B8A4-4A02-BB1C-1EDDA8FDE8B6}" name="Mass [kg]" dataDxfId="296"/>
    <tableColumn id="4" xr3:uid="{C529D6EA-DB28-489B-9417-E4E43DA45BC2}" name="Diameter [m]" dataDxfId="295"/>
    <tableColumn id="7" xr3:uid="{187EAF26-0053-462C-A746-F4CFDD4FEA26}" name="Orientation [°]" dataDxfId="294"/>
    <tableColumn id="9" xr3:uid="{083E9AAE-21E0-4DD4-92EE-C339CE2D1002}" name="Distance Axis to Axis [m]" dataDxfId="293"/>
    <tableColumn id="13" xr3:uid="{21BE8926-C21A-4E38-9100-554AFA0FA93B}" name="Gap between surfaces [m]" dataDxfId="292"/>
    <tableColumn id="10" xr3:uid="{5E743F44-ADBC-4FED-9125-954BB70B4AA2}" name="Surface roughness [m]" dataDxfId="29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290" dataDxfId="289">
  <autoFilter ref="U124:AC218" xr:uid="{FE356BDF-F7DD-4DF8-8A03-F552C7434686}"/>
  <tableColumns count="9">
    <tableColumn id="1" xr3:uid="{6D2CD887-573B-48AA-98AD-9996FADDC923}" name="Node [-]" dataDxfId="288"/>
    <tableColumn id="2" xr3:uid="{EC70247F-3373-4C15-8E7F-4D2A86B1DE62}" name="Elevation [m]" dataDxfId="287"/>
    <tableColumn id="3" xr3:uid="{083E87E4-CECB-495A-A83F-130B2C844AFE}" name="Local x [m]" dataDxfId="286"/>
    <tableColumn id="4" xr3:uid="{7C868A91-68C1-4A51-B109-53217D6E2AA3}" name="Local y [m]" dataDxfId="285"/>
    <tableColumn id="5" xr3:uid="{86FF08B6-8D4D-4CCD-919D-2EE5F2A56883}" name="Point mass [m]" dataDxfId="284"/>
    <tableColumn id="8" xr3:uid="{D422C604-82A4-4AAE-9FBD-40F6A80A7906}" name="Foundation" dataDxfId="283"/>
    <tableColumn id="6" xr3:uid="{6C286BEE-E8E7-481A-94E7-8A10C03F2B0D}" name="New Node?" dataDxfId="282"/>
    <tableColumn id="9" xr3:uid="{58F26FFD-CDB9-4FAF-BC67-3CCFFD5764A5}" name="Below Seabed?" dataDxfId="281"/>
    <tableColumn id="11" xr3:uid="{18D4C98E-1F06-496E-9B90-0908586BB5D9}" name="comment" dataDxfId="280"/>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279" dataDxfId="278">
  <autoFilter ref="AF124:AO310" xr:uid="{08A0827C-AEB7-4AC5-AC1C-3A9EEE71E512}"/>
  <tableColumns count="10">
    <tableColumn id="1" xr3:uid="{EE8CEEDE-C7F8-49BC-B1C1-62256D68B1F7}" name="Affiliation" dataDxfId="277"/>
    <tableColumn id="2" xr3:uid="{B5C9A065-2A24-4663-A78E-AB359C1B07B6}" name="Member [-]" dataDxfId="276"/>
    <tableColumn id="3" xr3:uid="{6737F7E4-75EA-4406-A7BA-6FC70240743C}" name="Node [-]" dataDxfId="275"/>
    <tableColumn id="4" xr3:uid="{89E5BBF6-3045-4D1E-BBF3-FCAE237AEF1F}" name="Diameter [m]" dataDxfId="274"/>
    <tableColumn id="5" xr3:uid="{6F3CFA72-85FE-4FA1-98D1-C26E66E5227F}" name="Wall thickness [mm]" dataDxfId="273"/>
    <tableColumn id="6" xr3:uid="{6F8DAE76-3BDE-41F7-B41C-569866CCAC01}" name="cd [-]" dataDxfId="272"/>
    <tableColumn id="7" xr3:uid="{38F26F02-A7D4-4714-AB52-DE027CA3C685}" name="cm [-]" dataDxfId="271"/>
    <tableColumn id="8" xr3:uid="{AF03C275-EBB0-4E9C-B3AD-4A9D80A81FED}" name="Marine growth [mm]" dataDxfId="270"/>
    <tableColumn id="9" xr3:uid="{05F492D6-D126-434F-93C6-A121F0788998}" name="Density [kg*m^-3]" dataDxfId="269"/>
    <tableColumn id="10" xr3:uid="{0530F484-7CF4-4A9A-9354-6550550F5D09}" name="Material [-]" dataDxfId="26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267" dataDxfId="266">
  <autoFilter ref="U14:X15" xr:uid="{75D83FCB-684E-49B9-8C8E-EEC425D5900E}"/>
  <tableColumns count="4">
    <tableColumn id="1" xr3:uid="{CB78C727-D5DC-4CA2-BA49-B008160D7D1F}" name="Material" dataDxfId="265"/>
    <tableColumn id="2" xr3:uid="{065FA7D2-18F9-4AC6-BB89-D8104A6F0927}" name="Density" dataDxfId="264"/>
    <tableColumn id="3" xr3:uid="{5D3B327E-2F90-44C2-802D-F2908776C407}" name="Young's Mod. [Pa]" dataDxfId="263"/>
    <tableColumn id="4" xr3:uid="{4882E81A-F94D-4030-BB50-4BFCD860A46F}" name="Shear Mod [Pa]" dataDxfId="26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261" dataDxfId="260">
  <autoFilter ref="U7:W12" xr:uid="{9AD5B26A-0D09-403C-8B9E-50F7200A653D}"/>
  <tableColumns count="3">
    <tableColumn id="1" xr3:uid="{C235FE96-286A-42FA-8098-E93B2B3C8E5E}" name="Parameter" dataDxfId="259"/>
    <tableColumn id="2" xr3:uid="{BD11FF44-1500-4157-941D-41DC78A2A481}" name="Value" dataDxfId="258"/>
    <tableColumn id="3" xr3:uid="{7E4FAC9B-4485-4A2B-BEC6-3BC57CC7FF8C}" name="comment" dataDxfId="257"/>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56" dataDxfId="255">
  <autoFilter ref="AT34:AZ39" xr:uid="{D6C78C0C-8A85-4D2B-92F4-6729B858FAB2}"/>
  <tableColumns count="7">
    <tableColumn id="1" xr3:uid="{05F85C1C-1EED-44A4-A8D4-CF77B2148625}" name="Stiffness" dataDxfId="254"/>
    <tableColumn id="2" xr3:uid="{0B997292-B387-4FA1-B22D-DEBADEB8F969}" name="LC1_FLS_reloading_initial" dataDxfId="253"/>
    <tableColumn id="3" xr3:uid="{6301AC23-3343-46AB-81AA-3A1DDDC46BAC}" name="LC1_FLS_reloading_loaded" dataDxfId="252"/>
    <tableColumn id="7" xr3:uid="{6302C8AA-23A9-43DF-BD36-E2E4B5ED6DAD}" name="LC1_ULS_static" dataDxfId="251"/>
    <tableColumn id="8" xr3:uid="{D8FD348A-57DA-4E5A-BBBE-0D945817FFB8}" name="LC1_ULS_static.red_initial" dataDxfId="250"/>
    <tableColumn id="9" xr3:uid="{3F1EA0C4-11AE-48CD-BCC6-65B2233C75CF}" name="LC1_ULS_static.red_loaded" dataDxfId="249"/>
    <tableColumn id="10" xr3:uid="{5ECD574D-BE96-424F-9C62-684253F937AE}" name="LC1_ULS_cyclic" dataDxfId="248"/>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247" dataDxfId="246">
  <autoFilter ref="U101:AA104" xr:uid="{536D1D01-89C1-4C94-A26C-FBFB46C62350}"/>
  <tableColumns count="7">
    <tableColumn id="1" xr3:uid="{1A5DBD54-67F4-4CE2-8D94-A9850A645C75}" name="Stiffness" dataDxfId="245"/>
    <tableColumn id="2" xr3:uid="{253C0E4D-38B0-41E2-949B-1886D7D550F1}" name="LC1_FLS_reloading_initial" dataDxfId="244"/>
    <tableColumn id="3" xr3:uid="{3997FCF5-7538-456C-857E-6A8DD20ABC92}" name="LC1_FLS_reloading_loaded" dataDxfId="243"/>
    <tableColumn id="7" xr3:uid="{FB26D1A0-3BE5-40ED-B400-38D259D0731C}" name="LC1_ULS_static" dataDxfId="242"/>
    <tableColumn id="8" xr3:uid="{A7CF01F1-A68D-4626-AEE0-0644BF97849E}" name="LC1_ULS_static.red_initial" dataDxfId="241"/>
    <tableColumn id="9" xr3:uid="{A6979E51-5994-44D9-B6E3-4EB7BCDCC7D8}" name="LC1_ULS_static.red_loaded" dataDxfId="240"/>
    <tableColumn id="10" xr3:uid="{1E0E243F-C201-4AF5-BE9B-6214067A713C}" name="LC1_ULS_cyclic" dataDxfId="239"/>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3.xml"/><Relationship Id="rId21" Type="http://schemas.openxmlformats.org/officeDocument/2006/relationships/ctrlProp" Target="../ctrlProps/ctrlProp7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40.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9.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7"/>
  <sheetViews>
    <sheetView showGridLines="0" tabSelected="1"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221</v>
      </c>
    </row>
    <row r="3" spans="2:5" ht="15" thickBot="1"/>
    <row r="4" spans="2:5" ht="18">
      <c r="B4" s="255" t="s">
        <v>223</v>
      </c>
      <c r="C4" s="256" t="s">
        <v>224</v>
      </c>
      <c r="D4" s="257" t="s">
        <v>222</v>
      </c>
      <c r="E4" s="62"/>
    </row>
    <row r="5" spans="2:5" ht="18">
      <c r="B5" s="260" t="s">
        <v>253</v>
      </c>
      <c r="C5" s="68" t="s">
        <v>272</v>
      </c>
      <c r="D5" s="261" t="s">
        <v>254</v>
      </c>
      <c r="E5" s="55"/>
    </row>
    <row r="6" spans="2:5" ht="18">
      <c r="B6" s="260" t="s">
        <v>271</v>
      </c>
      <c r="C6" s="68" t="s">
        <v>273</v>
      </c>
      <c r="D6" s="261" t="s">
        <v>274</v>
      </c>
      <c r="E6" s="55"/>
    </row>
    <row r="7" spans="2:5" ht="18">
      <c r="B7" s="260" t="s">
        <v>275</v>
      </c>
      <c r="C7" s="68" t="s">
        <v>276</v>
      </c>
      <c r="D7" s="261" t="s">
        <v>277</v>
      </c>
      <c r="E7" s="55"/>
    </row>
    <row r="8" spans="2:5" ht="18">
      <c r="B8" s="260" t="s">
        <v>331</v>
      </c>
      <c r="C8" s="68" t="s">
        <v>311</v>
      </c>
      <c r="D8" s="261" t="s">
        <v>312</v>
      </c>
      <c r="E8" s="55"/>
    </row>
    <row r="9" spans="2:5" ht="18">
      <c r="B9" s="260" t="s">
        <v>330</v>
      </c>
      <c r="C9" s="68" t="s">
        <v>332</v>
      </c>
      <c r="D9" s="261" t="s">
        <v>333</v>
      </c>
      <c r="E9" s="55"/>
    </row>
    <row r="10" spans="2:5" ht="18">
      <c r="B10" s="260" t="s">
        <v>353</v>
      </c>
      <c r="C10" s="68" t="s">
        <v>354</v>
      </c>
      <c r="D10" s="261" t="s">
        <v>355</v>
      </c>
      <c r="E10" s="55"/>
    </row>
    <row r="11" spans="2:5" ht="18">
      <c r="B11" s="448"/>
      <c r="C11" s="446"/>
      <c r="D11" s="449"/>
      <c r="E11" s="489"/>
    </row>
    <row r="12" spans="2:5" ht="18">
      <c r="B12" s="447"/>
      <c r="C12" s="444"/>
      <c r="D12" s="449"/>
      <c r="E12" s="55"/>
    </row>
    <row r="13" spans="2:5">
      <c r="B13" s="231"/>
      <c r="D13" s="233"/>
      <c r="E13" s="55"/>
    </row>
    <row r="14" spans="2:5">
      <c r="B14" s="231"/>
      <c r="D14" s="233"/>
      <c r="E14" s="55"/>
    </row>
    <row r="15" spans="2:5">
      <c r="B15" s="231"/>
      <c r="D15" s="233"/>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193</v>
      </c>
    </row>
    <row r="24" spans="2:5" ht="15" thickBot="1"/>
    <row r="25" spans="2:5" ht="18">
      <c r="B25" s="182" t="s">
        <v>170</v>
      </c>
      <c r="C25" s="180" t="s">
        <v>357</v>
      </c>
      <c r="D25" s="184" t="s">
        <v>162</v>
      </c>
      <c r="E25" s="62"/>
    </row>
    <row r="26" spans="2:5" ht="15" thickBot="1">
      <c r="B26" s="183"/>
      <c r="C26" s="54"/>
      <c r="E26" s="55"/>
    </row>
    <row r="27" spans="2:5" ht="18">
      <c r="B27" s="182" t="s">
        <v>166</v>
      </c>
      <c r="C27" s="180" t="s">
        <v>358</v>
      </c>
      <c r="D27" s="184" t="s">
        <v>163</v>
      </c>
      <c r="E27" s="62"/>
    </row>
    <row r="28" spans="2:5">
      <c r="B28" s="67"/>
      <c r="C28" s="170" t="s">
        <v>167</v>
      </c>
      <c r="E28" s="55"/>
    </row>
    <row r="29" spans="2:5">
      <c r="B29" s="67"/>
      <c r="C29" s="181" t="s">
        <v>359</v>
      </c>
      <c r="D29" s="56" t="s">
        <v>164</v>
      </c>
      <c r="E29" s="55"/>
    </row>
    <row r="30" spans="2:5" ht="12" customHeight="1">
      <c r="B30" s="67"/>
      <c r="C30" s="54"/>
      <c r="E30" s="55"/>
    </row>
    <row r="31" spans="2:5" ht="15" thickBot="1">
      <c r="B31" s="67"/>
      <c r="C31" s="54"/>
      <c r="D31" t="s">
        <v>169</v>
      </c>
      <c r="E31" s="55"/>
    </row>
    <row r="32" spans="2:5" ht="18.600000000000001" thickBot="1">
      <c r="B32" s="182" t="s">
        <v>212</v>
      </c>
      <c r="C32" s="180" t="s">
        <v>203</v>
      </c>
      <c r="D32" s="61" t="b">
        <v>0</v>
      </c>
      <c r="E32" s="62" t="s">
        <v>204</v>
      </c>
    </row>
    <row r="33" spans="2:5" ht="18">
      <c r="B33" s="284"/>
      <c r="C33" s="181" t="s">
        <v>370</v>
      </c>
      <c r="D33" t="b">
        <v>0</v>
      </c>
      <c r="E33" s="62" t="s">
        <v>371</v>
      </c>
    </row>
    <row r="34" spans="2:5">
      <c r="B34" s="67"/>
      <c r="C34" s="181" t="s">
        <v>165</v>
      </c>
      <c r="D34" s="185" t="s">
        <v>256</v>
      </c>
      <c r="E34" s="55" t="s">
        <v>215</v>
      </c>
    </row>
    <row r="35" spans="2:5" ht="15" thickBot="1">
      <c r="B35" s="183"/>
      <c r="C35" s="191" t="s">
        <v>201</v>
      </c>
      <c r="D35" s="186" t="s">
        <v>255</v>
      </c>
      <c r="E35" s="65" t="s">
        <v>225</v>
      </c>
    </row>
    <row r="36" spans="2:5" ht="18">
      <c r="B36" s="182"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257</v>
      </c>
      <c r="E41" s="55"/>
    </row>
    <row r="42" spans="2:5">
      <c r="B42" s="67"/>
      <c r="C42" s="54"/>
      <c r="D42" t="s">
        <v>210</v>
      </c>
      <c r="E42" s="55"/>
    </row>
    <row r="43" spans="2:5">
      <c r="B43" s="67"/>
      <c r="C43" s="54"/>
      <c r="D43" t="s">
        <v>258</v>
      </c>
      <c r="E43" s="55"/>
    </row>
    <row r="44" spans="2:5">
      <c r="B44" s="67"/>
      <c r="C44" s="54"/>
      <c r="D44" t="s">
        <v>259</v>
      </c>
      <c r="E44" s="55"/>
    </row>
    <row r="45" spans="2:5">
      <c r="B45" s="67"/>
      <c r="C45" s="54"/>
      <c r="D45" t="s">
        <v>340</v>
      </c>
      <c r="E45" s="55"/>
    </row>
    <row r="46" spans="2:5">
      <c r="B46" s="67"/>
      <c r="C46" s="54"/>
      <c r="D46" t="s">
        <v>211</v>
      </c>
      <c r="E46" s="55"/>
    </row>
    <row r="47" spans="2:5" ht="15" thickBot="1">
      <c r="B47" s="183"/>
      <c r="C47" s="54"/>
      <c r="E47" s="55"/>
    </row>
    <row r="48" spans="2:5" ht="18">
      <c r="B48" s="182" t="s">
        <v>213</v>
      </c>
      <c r="C48" s="180"/>
      <c r="D48" s="61" t="s">
        <v>214</v>
      </c>
      <c r="E48" s="62"/>
    </row>
    <row r="49" spans="2:5" ht="191.4" customHeight="1">
      <c r="B49" s="67"/>
      <c r="C49" s="181"/>
      <c r="E49" s="55"/>
    </row>
    <row r="50" spans="2:5" ht="15" thickBot="1">
      <c r="B50" s="183"/>
      <c r="C50" s="191"/>
      <c r="D50" s="64"/>
      <c r="E50" s="65"/>
    </row>
    <row r="54" spans="2:5" ht="21">
      <c r="B54" s="85" t="s">
        <v>202</v>
      </c>
    </row>
    <row r="55" spans="2:5" ht="15" thickBot="1"/>
    <row r="56" spans="2:5" ht="217.2" customHeight="1" thickBot="1">
      <c r="B56" s="192" t="s">
        <v>205</v>
      </c>
      <c r="C56" s="60"/>
      <c r="D56" s="61"/>
      <c r="E56" s="62"/>
    </row>
    <row r="57" spans="2:5" ht="18">
      <c r="B57" s="101" t="s">
        <v>194</v>
      </c>
      <c r="C57" s="60"/>
      <c r="D57" s="61"/>
      <c r="E57" s="62"/>
    </row>
    <row r="58" spans="2:5">
      <c r="B58" s="102"/>
      <c r="C58" s="187" t="s">
        <v>189</v>
      </c>
      <c r="E58" s="55"/>
    </row>
    <row r="59" spans="2:5">
      <c r="B59" s="102"/>
      <c r="C59" s="188"/>
      <c r="E59" s="55"/>
    </row>
    <row r="60" spans="2:5">
      <c r="B60" s="102"/>
      <c r="C60" s="189" t="s">
        <v>190</v>
      </c>
      <c r="E60" s="55"/>
    </row>
    <row r="61" spans="2:5">
      <c r="B61" s="102"/>
      <c r="C61" s="351" t="s">
        <v>190</v>
      </c>
      <c r="E61" s="55"/>
    </row>
    <row r="62" spans="2:5">
      <c r="B62" s="102"/>
      <c r="C62" s="188"/>
      <c r="E62" s="55"/>
    </row>
    <row r="63" spans="2:5">
      <c r="B63" s="102"/>
      <c r="C63" s="190" t="s">
        <v>198</v>
      </c>
      <c r="E63" s="55"/>
    </row>
    <row r="64" spans="2:5" ht="15" thickBot="1">
      <c r="B64" s="103"/>
      <c r="C64" s="63"/>
      <c r="D64" s="64"/>
      <c r="E64" s="65"/>
    </row>
    <row r="67" spans="2:2" ht="18">
      <c r="B67" s="353" t="s">
        <v>451</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205740</xdr:colOff>
                    <xdr:row>68</xdr:row>
                    <xdr:rowOff>68580</xdr:rowOff>
                  </from>
                  <to>
                    <xdr:col>1</xdr:col>
                    <xdr:colOff>2354580</xdr:colOff>
                    <xdr:row>71</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71" t="s">
        <v>42</v>
      </c>
      <c r="C4" s="372"/>
      <c r="D4" s="373"/>
      <c r="E4" s="40"/>
      <c r="F4" s="374" t="s">
        <v>26</v>
      </c>
      <c r="G4" s="375"/>
      <c r="H4" s="375"/>
      <c r="I4" s="376"/>
      <c r="J4" s="40"/>
      <c r="K4" s="377" t="s">
        <v>43</v>
      </c>
      <c r="L4" s="378"/>
      <c r="M4" s="37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85" zoomScaleNormal="85" workbookViewId="0">
      <selection activeCell="AR2" sqref="AR2"/>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hidden="1" customWidth="1"/>
    <col min="6" max="6" width="26.88671875" style="51" hidden="1" customWidth="1"/>
    <col min="7" max="7" width="30.5546875" style="51" hidden="1" customWidth="1"/>
    <col min="8" max="8" width="51" style="51" hidden="1" customWidth="1"/>
    <col min="9" max="9" width="25.6640625" style="51" hidden="1" customWidth="1"/>
    <col min="10" max="10" width="26.21875" style="50" hidden="1" customWidth="1"/>
    <col min="11" max="11" width="26.5546875" style="81" hidden="1" customWidth="1"/>
    <col min="12" max="12" width="70.88671875" hidden="1" customWidth="1"/>
    <col min="13" max="13" width="27.77734375" hidden="1" customWidth="1"/>
    <col min="14" max="14" width="15.6640625" hidden="1" customWidth="1"/>
    <col min="15" max="15" width="14" hidden="1" customWidth="1"/>
    <col min="16" max="16" width="71.5546875" style="367" hidden="1" customWidth="1"/>
    <col min="17" max="17" width="25.6640625" style="49" hidden="1" customWidth="1"/>
    <col min="18" max="18" width="26.21875" style="49" hidden="1" customWidth="1"/>
    <col min="19" max="20" width="25.88671875" style="49" hidden="1" customWidth="1"/>
    <col min="21" max="21" width="26.5546875" style="49" hidden="1" customWidth="1"/>
    <col min="22" max="22" width="26.109375" style="49" hidden="1" customWidth="1"/>
    <col min="23" max="23" width="31.21875" style="49" hidden="1" customWidth="1"/>
    <col min="24" max="24" width="31.5546875" style="49" hidden="1"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customWidth="1"/>
    <col min="44" max="44" width="26.88671875" style="51" customWidth="1"/>
    <col min="45" max="45" width="30.88671875" style="51" customWidth="1"/>
    <col min="46" max="46" width="51" style="51" customWidth="1"/>
    <col min="47" max="47" width="25.6640625" style="51" customWidth="1"/>
    <col min="48" max="48" width="26.21875" style="50" customWidth="1"/>
    <col min="49" max="49" width="26.5546875" style="81" customWidth="1"/>
    <col min="50" max="50" width="70.88671875" customWidth="1"/>
    <col min="51" max="51" width="27.77734375" customWidth="1"/>
    <col min="52" max="52" width="15.6640625" style="75" customWidth="1"/>
    <col min="53" max="53" width="14" customWidth="1"/>
    <col min="54" max="54" width="71.5546875" style="53" customWidth="1"/>
    <col min="55" max="55" width="25.6640625" style="49" customWidth="1"/>
    <col min="56" max="56" width="26.21875" style="49" customWidth="1"/>
    <col min="57" max="58" width="25.88671875" style="49" customWidth="1"/>
    <col min="59" max="59" width="26.5546875" style="49" customWidth="1"/>
    <col min="60" max="60" width="26.109375" style="49" customWidth="1"/>
    <col min="61" max="61" width="31.21875" style="49" customWidth="1"/>
    <col min="62" max="62" width="31.5546875" style="87" customWidth="1"/>
    <col min="63" max="63" width="36.33203125" style="55"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21875" style="50" hidden="1" customWidth="1"/>
    <col min="87" max="87" width="26.5546875" style="168" hidden="1" customWidth="1"/>
    <col min="88" max="88" width="153.6640625" style="49" hidden="1" customWidth="1"/>
    <col min="89" max="89" width="27.77734375" style="49" hidden="1" customWidth="1"/>
    <col min="90" max="90" width="15.6640625" style="49" hidden="1" customWidth="1"/>
    <col min="91" max="91" width="14" style="49" hidden="1" customWidth="1"/>
    <col min="92" max="92" width="71.5546875" style="367" hidden="1" customWidth="1"/>
    <col min="93" max="93" width="25.6640625" style="49" hidden="1" customWidth="1"/>
    <col min="94" max="94" width="26.21875" style="49" hidden="1" customWidth="1"/>
    <col min="95" max="96" width="25.88671875" style="49" hidden="1" customWidth="1"/>
    <col min="97" max="97" width="26.5546875" style="49" hidden="1" customWidth="1"/>
    <col min="98" max="98" width="26.109375" style="49" hidden="1" customWidth="1"/>
    <col min="99" max="99" width="31.2187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360</v>
      </c>
      <c r="K1"/>
      <c r="P1" s="53"/>
      <c r="AQ1" s="341" t="s">
        <v>361</v>
      </c>
      <c r="AR1" s="342"/>
      <c r="AS1" s="342"/>
      <c r="AT1" s="342"/>
      <c r="AU1" s="342"/>
      <c r="AV1" s="343"/>
      <c r="AW1" s="61"/>
      <c r="AX1" s="114"/>
      <c r="AY1" s="114"/>
      <c r="AZ1" s="61"/>
      <c r="BA1" s="61"/>
      <c r="BB1" s="250"/>
      <c r="BC1" s="138"/>
      <c r="BD1" s="138"/>
      <c r="BE1" s="138"/>
      <c r="BF1" s="138"/>
      <c r="BG1" s="138"/>
      <c r="BH1" s="138"/>
      <c r="BI1" s="138"/>
      <c r="BJ1" s="138"/>
      <c r="BK1" s="62"/>
      <c r="CC1" s="348" t="s">
        <v>362</v>
      </c>
      <c r="CD1" s="342"/>
      <c r="CE1" s="342"/>
      <c r="CF1" s="342"/>
      <c r="CG1" s="342"/>
      <c r="CH1" s="343"/>
      <c r="CI1" s="138"/>
      <c r="CJ1" s="138"/>
      <c r="CK1" s="138"/>
      <c r="CL1" s="138"/>
      <c r="CM1" s="138"/>
      <c r="CN1" s="250"/>
      <c r="CO1" s="138"/>
      <c r="CP1" s="138"/>
      <c r="CQ1" s="138"/>
      <c r="CR1" s="138"/>
      <c r="CS1" s="138"/>
      <c r="CT1" s="138"/>
      <c r="CU1" s="138"/>
      <c r="CV1" s="138"/>
      <c r="CW1" s="61"/>
      <c r="DP1" s="117" t="s">
        <v>363</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51</v>
      </c>
      <c r="F3" s="126"/>
      <c r="G3" s="126"/>
      <c r="H3" s="126"/>
      <c r="I3" s="126"/>
      <c r="J3" s="127"/>
      <c r="K3" s="57"/>
      <c r="L3" s="57"/>
      <c r="M3" s="57"/>
      <c r="N3" s="54"/>
      <c r="P3" s="53"/>
      <c r="AQ3" s="207" t="s">
        <v>63</v>
      </c>
      <c r="AR3" s="126"/>
      <c r="AS3" s="126"/>
      <c r="AT3" s="126"/>
      <c r="AU3" s="126"/>
      <c r="AV3" s="127"/>
      <c r="AW3" s="57"/>
      <c r="AX3" s="57"/>
      <c r="AY3" s="57"/>
      <c r="AZ3" s="54"/>
      <c r="BJ3" s="49"/>
      <c r="CC3" s="359" t="s">
        <v>53</v>
      </c>
      <c r="CD3" s="126"/>
      <c r="CE3" s="126"/>
      <c r="CF3" s="126"/>
      <c r="CG3" s="126"/>
      <c r="CH3" s="127"/>
      <c r="CI3" s="130"/>
      <c r="CJ3" s="130"/>
      <c r="CK3" s="130"/>
      <c r="CL3" s="77"/>
      <c r="CN3" s="53"/>
      <c r="DP3" s="207" t="s">
        <v>88</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138</v>
      </c>
      <c r="F5" s="66"/>
      <c r="G5" s="66"/>
      <c r="H5" s="66"/>
      <c r="I5" s="66"/>
      <c r="J5"/>
      <c r="K5"/>
      <c r="N5" s="54"/>
      <c r="P5" s="53"/>
      <c r="AQ5" s="209" t="s">
        <v>138</v>
      </c>
      <c r="AR5" s="66"/>
      <c r="AS5" s="66"/>
      <c r="AT5" s="66"/>
      <c r="AU5" s="66"/>
      <c r="AV5"/>
      <c r="AW5"/>
      <c r="AZ5" s="54"/>
      <c r="BJ5" s="49"/>
      <c r="CC5" s="83" t="s">
        <v>138</v>
      </c>
      <c r="CD5" s="66"/>
      <c r="CE5" s="66"/>
      <c r="CF5" s="66"/>
      <c r="CG5" s="66"/>
      <c r="CH5"/>
      <c r="CI5" s="49"/>
      <c r="CL5" s="77"/>
      <c r="CN5" s="53"/>
      <c r="DP5" s="83" t="s">
        <v>138</v>
      </c>
      <c r="DQ5" s="66"/>
      <c r="DR5" s="66"/>
      <c r="DS5" s="66"/>
      <c r="DT5" s="148"/>
      <c r="DU5" s="148"/>
    </row>
    <row r="6" spans="1:139" ht="18" customHeight="1">
      <c r="A6" s="104"/>
      <c r="B6" s="105"/>
      <c r="C6" s="105"/>
      <c r="D6" s="137"/>
      <c r="E6" s="140"/>
      <c r="F6" s="76" t="s">
        <v>135</v>
      </c>
      <c r="G6" s="72"/>
      <c r="H6" s="72"/>
      <c r="I6" s="72"/>
      <c r="J6" s="72"/>
      <c r="K6" s="72"/>
      <c r="L6" s="72"/>
      <c r="M6" s="72"/>
      <c r="N6" s="54"/>
      <c r="P6" s="364"/>
      <c r="AQ6" s="240"/>
      <c r="AR6" s="76" t="s">
        <v>135</v>
      </c>
      <c r="AS6" s="72"/>
      <c r="AT6" s="72"/>
      <c r="AU6" s="72"/>
      <c r="AV6" s="72"/>
      <c r="AW6" s="72"/>
      <c r="AX6" s="62"/>
      <c r="AZ6" s="54"/>
      <c r="BB6" s="364"/>
      <c r="BJ6" s="49"/>
      <c r="CC6" s="140"/>
      <c r="CD6" s="76" t="s">
        <v>135</v>
      </c>
      <c r="CE6" s="72"/>
      <c r="CF6" s="72"/>
      <c r="CG6" s="72"/>
      <c r="CH6" s="72"/>
      <c r="CI6" s="228"/>
      <c r="CJ6" s="165"/>
      <c r="CL6" s="77"/>
      <c r="CN6" s="364"/>
      <c r="DP6" s="140"/>
      <c r="DQ6" s="76" t="s">
        <v>135</v>
      </c>
      <c r="DR6" s="76"/>
      <c r="DS6" s="72"/>
      <c r="DT6" s="149"/>
      <c r="DU6" s="149"/>
      <c r="DV6" s="72"/>
      <c r="DW6" s="92"/>
    </row>
    <row r="7" spans="1:139" ht="18" customHeight="1" thickBot="1">
      <c r="A7" s="262"/>
      <c r="B7" s="306"/>
      <c r="C7" s="306"/>
      <c r="D7" s="307"/>
      <c r="E7" s="338"/>
      <c r="F7" s="339" t="s">
        <v>459</v>
      </c>
      <c r="G7" s="152"/>
      <c r="H7" s="152"/>
      <c r="I7" s="152"/>
      <c r="J7" s="152"/>
      <c r="K7" s="152"/>
      <c r="L7" s="152"/>
      <c r="M7" s="152"/>
      <c r="N7" s="54"/>
      <c r="P7" s="53"/>
      <c r="AQ7" s="241"/>
      <c r="AR7" s="339" t="s">
        <v>534</v>
      </c>
      <c r="AS7" s="152"/>
      <c r="AT7" s="152"/>
      <c r="AU7" s="152"/>
      <c r="AV7" s="152"/>
      <c r="AW7" s="152"/>
      <c r="AX7" s="340"/>
      <c r="AZ7" s="54"/>
      <c r="BJ7" s="49"/>
      <c r="CC7" s="141"/>
      <c r="CD7" s="349" t="s">
        <v>562</v>
      </c>
      <c r="CE7" s="152"/>
      <c r="CF7" s="152"/>
      <c r="CG7" s="152"/>
      <c r="CH7" s="152"/>
      <c r="CI7" s="229"/>
      <c r="CJ7" s="153"/>
      <c r="CL7" s="77"/>
      <c r="CN7" s="53"/>
      <c r="DP7" s="142"/>
      <c r="DQ7" s="254" t="s">
        <v>341</v>
      </c>
      <c r="DR7" s="156"/>
      <c r="DS7" s="157"/>
      <c r="DT7" s="158"/>
      <c r="DU7" s="158"/>
      <c r="DV7" s="157"/>
      <c r="DW7" s="159"/>
    </row>
    <row r="8" spans="1:139" ht="18" customHeight="1" thickBot="1">
      <c r="A8" s="262"/>
      <c r="B8" s="306"/>
      <c r="C8" s="306"/>
      <c r="D8" s="307"/>
      <c r="E8" s="382" t="s">
        <v>183</v>
      </c>
      <c r="G8" s="73"/>
      <c r="H8" s="73"/>
      <c r="I8" s="74"/>
      <c r="J8" s="73"/>
      <c r="K8" s="73"/>
      <c r="L8" s="73"/>
      <c r="M8" s="73"/>
      <c r="N8" s="54"/>
      <c r="P8" s="53"/>
      <c r="AQ8" s="380" t="s">
        <v>183</v>
      </c>
      <c r="AR8" s="73"/>
      <c r="AS8" s="73"/>
      <c r="AT8" s="73"/>
      <c r="AU8" s="73"/>
      <c r="AV8" s="73"/>
      <c r="AW8" s="73"/>
      <c r="AX8" s="55"/>
      <c r="AZ8" s="54"/>
      <c r="BJ8" s="49"/>
      <c r="CC8" s="384" t="s">
        <v>183</v>
      </c>
      <c r="CD8" s="73"/>
      <c r="CE8" s="73"/>
      <c r="CF8" s="73"/>
      <c r="CG8" s="73"/>
      <c r="CH8" s="73"/>
      <c r="CI8" s="226"/>
      <c r="CJ8" s="165"/>
      <c r="CL8" s="77"/>
      <c r="CN8" s="53"/>
      <c r="DQ8" s="73"/>
      <c r="DR8" s="73"/>
      <c r="DS8" s="73"/>
      <c r="DT8" s="155"/>
      <c r="DU8" s="155"/>
      <c r="DV8" s="73"/>
      <c r="DW8" s="73"/>
    </row>
    <row r="9" spans="1:139" ht="18" customHeight="1" thickBot="1">
      <c r="A9" s="262"/>
      <c r="B9" s="306"/>
      <c r="C9" s="306"/>
      <c r="D9" s="307"/>
      <c r="E9" s="383"/>
      <c r="F9" s="74"/>
      <c r="G9" s="74"/>
      <c r="H9" s="74"/>
      <c r="J9" s="74"/>
      <c r="K9" s="74"/>
      <c r="L9" s="74"/>
      <c r="M9" s="74"/>
      <c r="N9" s="54"/>
      <c r="P9" s="53"/>
      <c r="AQ9" s="381"/>
      <c r="AR9" s="352"/>
      <c r="AS9" s="74"/>
      <c r="AT9" s="74"/>
      <c r="AU9" s="74"/>
      <c r="AV9" s="74"/>
      <c r="AW9" s="74"/>
      <c r="AX9" s="65"/>
      <c r="AZ9" s="54"/>
      <c r="BJ9" s="49"/>
      <c r="CC9" s="385"/>
      <c r="CD9" s="74"/>
      <c r="CE9" s="64"/>
      <c r="CF9" s="74"/>
      <c r="CG9" s="74"/>
      <c r="CH9" s="74"/>
      <c r="CI9" s="230"/>
      <c r="CJ9" s="165"/>
      <c r="CL9" s="77"/>
      <c r="CN9" s="53"/>
      <c r="DQ9" s="73"/>
      <c r="DR9" s="73"/>
      <c r="DS9" s="73"/>
      <c r="DT9" s="155"/>
      <c r="DU9" s="155"/>
      <c r="DV9" s="73"/>
      <c r="DW9" s="73"/>
    </row>
    <row r="10" spans="1:139" ht="18" customHeight="1">
      <c r="A10" s="262"/>
      <c r="B10" s="306"/>
      <c r="C10" s="306"/>
      <c r="D10" s="307"/>
      <c r="F10"/>
      <c r="G10"/>
      <c r="H10"/>
      <c r="I10"/>
      <c r="J10"/>
      <c r="K10"/>
      <c r="N10" s="54"/>
      <c r="P10" s="53"/>
      <c r="AQ10" s="94"/>
      <c r="AR10"/>
      <c r="AS10"/>
      <c r="AT10"/>
      <c r="AU10"/>
      <c r="AV10"/>
      <c r="AW10"/>
      <c r="AZ10" s="54"/>
      <c r="BJ10" s="49"/>
      <c r="CC10" s="54"/>
      <c r="CF10"/>
      <c r="CG10"/>
      <c r="CH10"/>
      <c r="CI10" s="49"/>
      <c r="CL10" s="77"/>
      <c r="CN10" s="53"/>
    </row>
    <row r="11" spans="1:139" ht="18" customHeight="1">
      <c r="A11" s="262"/>
      <c r="B11" s="306"/>
      <c r="C11" s="306"/>
      <c r="D11" s="307"/>
      <c r="E11" s="85" t="s">
        <v>139</v>
      </c>
      <c r="F11"/>
      <c r="G11" s="253"/>
      <c r="H11"/>
      <c r="I11"/>
      <c r="K11"/>
      <c r="N11" s="54"/>
      <c r="P11" s="53"/>
      <c r="AP11" s="392"/>
      <c r="AQ11" s="390" t="s">
        <v>139</v>
      </c>
      <c r="AR11" s="432"/>
      <c r="AS11" s="392"/>
      <c r="AT11" s="392"/>
      <c r="AU11" s="392"/>
      <c r="AV11" s="392"/>
      <c r="AW11" s="392"/>
      <c r="AX11" s="392"/>
      <c r="AZ11" s="54"/>
      <c r="BJ11" s="49"/>
      <c r="CC11" s="83" t="s">
        <v>139</v>
      </c>
      <c r="CD11"/>
      <c r="CE11"/>
      <c r="CF11"/>
      <c r="CG11"/>
      <c r="CH11"/>
      <c r="CI11" s="49"/>
      <c r="CL11" s="77"/>
      <c r="CN11" s="53"/>
    </row>
    <row r="12" spans="1:139" ht="18" customHeight="1">
      <c r="A12" s="262"/>
      <c r="B12" s="306"/>
      <c r="C12" s="306"/>
      <c r="D12" s="307"/>
      <c r="E12" s="368" t="s">
        <v>457</v>
      </c>
      <c r="F12" s="370" t="s">
        <v>455</v>
      </c>
      <c r="G12" s="386" t="s">
        <v>458</v>
      </c>
      <c r="H12" s="386" t="s">
        <v>493</v>
      </c>
      <c r="I12"/>
      <c r="J12" s="369" t="s">
        <v>591</v>
      </c>
      <c r="K12" s="386" t="s">
        <v>456</v>
      </c>
      <c r="N12" s="54"/>
      <c r="P12" s="53"/>
      <c r="Z12" t="s">
        <v>55</v>
      </c>
      <c r="AA12" t="s">
        <v>54</v>
      </c>
      <c r="AB12" t="s">
        <v>57</v>
      </c>
      <c r="AC12" t="s">
        <v>94</v>
      </c>
      <c r="AD12" t="s">
        <v>90</v>
      </c>
      <c r="AE12" t="s">
        <v>95</v>
      </c>
      <c r="AF12" t="s">
        <v>448</v>
      </c>
      <c r="AG12" t="s">
        <v>450</v>
      </c>
      <c r="AP12" s="392"/>
      <c r="AQ12" s="481" t="s">
        <v>457</v>
      </c>
      <c r="AR12" s="482" t="s">
        <v>455</v>
      </c>
      <c r="AS12" s="483" t="s">
        <v>458</v>
      </c>
      <c r="AT12" s="483" t="s">
        <v>544</v>
      </c>
      <c r="AU12" s="484"/>
      <c r="AV12" s="485" t="s">
        <v>596</v>
      </c>
      <c r="AW12" s="483" t="s">
        <v>595</v>
      </c>
      <c r="AX12" s="478"/>
      <c r="AZ12" s="54"/>
      <c r="BJ12" s="49"/>
      <c r="BM12" s="335" t="s">
        <v>132</v>
      </c>
      <c r="BN12" s="49" t="s">
        <v>56</v>
      </c>
      <c r="BO12" s="49" t="s">
        <v>54</v>
      </c>
      <c r="BP12" s="49" t="s">
        <v>57</v>
      </c>
      <c r="BQ12" s="50" t="s">
        <v>449</v>
      </c>
      <c r="BR12" s="49" t="s">
        <v>94</v>
      </c>
      <c r="BS12" s="49" t="s">
        <v>90</v>
      </c>
      <c r="BT12" s="49" t="s">
        <v>95</v>
      </c>
      <c r="CC12" s="388" t="s">
        <v>457</v>
      </c>
      <c r="CD12" s="389" t="s">
        <v>455</v>
      </c>
      <c r="CE12" s="386" t="s">
        <v>458</v>
      </c>
      <c r="CF12" s="386" t="s">
        <v>564</v>
      </c>
      <c r="CG12" s="53"/>
      <c r="CH12" s="480" t="s">
        <v>594</v>
      </c>
      <c r="CI12" s="386" t="s">
        <v>595</v>
      </c>
      <c r="CJ12" s="53"/>
      <c r="CL12" s="77"/>
      <c r="CN12" s="53"/>
      <c r="CX12" s="351" t="s">
        <v>132</v>
      </c>
      <c r="CY12" s="49" t="s">
        <v>56</v>
      </c>
      <c r="CZ12" s="49" t="s">
        <v>54</v>
      </c>
      <c r="DA12" s="49" t="s">
        <v>57</v>
      </c>
      <c r="DB12" s="50" t="s">
        <v>449</v>
      </c>
      <c r="DC12" s="49" t="s">
        <v>94</v>
      </c>
      <c r="DD12" s="49" t="s">
        <v>90</v>
      </c>
      <c r="DE12" s="49" t="s">
        <v>95</v>
      </c>
      <c r="EA12" t="s">
        <v>55</v>
      </c>
      <c r="EB12" t="s">
        <v>98</v>
      </c>
      <c r="EC12" t="s">
        <v>99</v>
      </c>
      <c r="ED12" t="s">
        <v>110</v>
      </c>
      <c r="EE12" t="s">
        <v>115</v>
      </c>
      <c r="EF12" t="s">
        <v>116</v>
      </c>
      <c r="EG12" t="s">
        <v>111</v>
      </c>
      <c r="EH12" t="s">
        <v>112</v>
      </c>
      <c r="EI12" t="s">
        <v>19</v>
      </c>
    </row>
    <row r="13" spans="1:139" ht="18" customHeight="1">
      <c r="A13" s="262"/>
      <c r="B13" s="306"/>
      <c r="C13" s="306"/>
      <c r="D13" s="306"/>
      <c r="E13" s="335" t="s">
        <v>132</v>
      </c>
      <c r="F13" s="49" t="s">
        <v>56</v>
      </c>
      <c r="G13" s="49" t="s">
        <v>54</v>
      </c>
      <c r="H13" s="49" t="s">
        <v>57</v>
      </c>
      <c r="I13" s="50" t="s">
        <v>449</v>
      </c>
      <c r="J13" s="49" t="s">
        <v>94</v>
      </c>
      <c r="K13" s="49" t="s">
        <v>90</v>
      </c>
      <c r="L13" s="49" t="s">
        <v>95</v>
      </c>
      <c r="M13" s="49"/>
      <c r="N13" s="54"/>
      <c r="P13" s="53"/>
      <c r="Z13" s="401" t="s">
        <v>372</v>
      </c>
      <c r="AA13" s="401">
        <v>1</v>
      </c>
      <c r="AB13" s="401" t="s">
        <v>483</v>
      </c>
      <c r="AC13" s="401" t="s">
        <v>484</v>
      </c>
      <c r="AD13" s="401" t="s">
        <v>497</v>
      </c>
      <c r="AE13" s="401">
        <v>0</v>
      </c>
      <c r="AF13" s="401" t="s">
        <v>49</v>
      </c>
      <c r="AG13" s="401"/>
      <c r="AP13" s="392"/>
      <c r="AQ13" s="391" t="s">
        <v>132</v>
      </c>
      <c r="AR13" s="440" t="s">
        <v>56</v>
      </c>
      <c r="AS13" s="440" t="s">
        <v>54</v>
      </c>
      <c r="AT13" s="440" t="s">
        <v>57</v>
      </c>
      <c r="AU13" s="438" t="s">
        <v>449</v>
      </c>
      <c r="AV13" s="440" t="s">
        <v>94</v>
      </c>
      <c r="AW13" s="440" t="s">
        <v>90</v>
      </c>
      <c r="AX13" s="440" t="s">
        <v>95</v>
      </c>
      <c r="AZ13" s="54"/>
      <c r="BJ13" s="49"/>
      <c r="BM13" s="452" t="s">
        <v>557</v>
      </c>
      <c r="BN13" s="452" t="s">
        <v>475</v>
      </c>
      <c r="BO13" s="452" t="s">
        <v>476</v>
      </c>
      <c r="BP13" s="452" t="s">
        <v>556</v>
      </c>
      <c r="BQ13" s="452" t="s">
        <v>454</v>
      </c>
      <c r="BR13" s="452" t="s">
        <v>58</v>
      </c>
      <c r="BS13" s="452" t="s">
        <v>49</v>
      </c>
      <c r="BT13" s="452" t="s">
        <v>555</v>
      </c>
      <c r="CC13" s="433" t="s">
        <v>132</v>
      </c>
      <c r="CD13" s="440" t="s">
        <v>56</v>
      </c>
      <c r="CE13" s="440" t="s">
        <v>54</v>
      </c>
      <c r="CF13" s="440" t="s">
        <v>57</v>
      </c>
      <c r="CG13" s="438" t="s">
        <v>449</v>
      </c>
      <c r="CH13" s="440" t="s">
        <v>94</v>
      </c>
      <c r="CI13" s="440" t="s">
        <v>90</v>
      </c>
      <c r="CJ13" s="440" t="s">
        <v>95</v>
      </c>
      <c r="CL13" s="77"/>
      <c r="CN13" s="53"/>
      <c r="CX13" s="452" t="s">
        <v>593</v>
      </c>
      <c r="CY13" s="452" t="s">
        <v>343</v>
      </c>
      <c r="CZ13" s="452" t="s">
        <v>482</v>
      </c>
      <c r="DA13" s="452" t="s">
        <v>592</v>
      </c>
      <c r="DB13" s="452" t="s">
        <v>454</v>
      </c>
      <c r="DC13" s="452" t="s">
        <v>58</v>
      </c>
      <c r="DD13" s="452" t="s">
        <v>58</v>
      </c>
      <c r="DE13" s="424" t="s">
        <v>563</v>
      </c>
      <c r="EA13" s="49" t="s">
        <v>346</v>
      </c>
      <c r="EB13" s="49">
        <v>15.5</v>
      </c>
      <c r="EC13">
        <v>236</v>
      </c>
      <c r="ED13">
        <v>818495</v>
      </c>
      <c r="EE13" s="49">
        <v>175850000</v>
      </c>
      <c r="EF13" s="49">
        <v>315280000</v>
      </c>
      <c r="EG13" s="49">
        <v>5.17</v>
      </c>
      <c r="EH13">
        <v>4.6100000000000003</v>
      </c>
      <c r="EI13" t="s">
        <v>347</v>
      </c>
    </row>
    <row r="14" spans="1:139" ht="18" customHeight="1">
      <c r="A14" s="262"/>
      <c r="B14" s="306"/>
      <c r="C14" s="306"/>
      <c r="D14" s="306"/>
      <c r="E14" s="396" t="s">
        <v>372</v>
      </c>
      <c r="F14" s="397">
        <v>1</v>
      </c>
      <c r="G14" s="397" t="s">
        <v>483</v>
      </c>
      <c r="H14" s="398" t="s">
        <v>484</v>
      </c>
      <c r="I14" s="399" t="s">
        <v>497</v>
      </c>
      <c r="J14" s="399">
        <v>0</v>
      </c>
      <c r="K14" s="398" t="s">
        <v>49</v>
      </c>
      <c r="L14" s="400"/>
      <c r="M14" s="356"/>
      <c r="N14" s="54"/>
      <c r="P14" s="53"/>
      <c r="Z14" s="58"/>
      <c r="AA14" s="58"/>
      <c r="AB14" s="58"/>
      <c r="AC14" s="58"/>
      <c r="AD14" s="58"/>
      <c r="AE14" s="58"/>
      <c r="AP14" s="392"/>
      <c r="AQ14" s="443" t="s">
        <v>557</v>
      </c>
      <c r="AR14" s="462" t="s">
        <v>475</v>
      </c>
      <c r="AS14" s="462" t="s">
        <v>476</v>
      </c>
      <c r="AT14" s="462" t="s">
        <v>556</v>
      </c>
      <c r="AU14" s="462" t="s">
        <v>454</v>
      </c>
      <c r="AV14" s="462" t="s">
        <v>58</v>
      </c>
      <c r="AW14" s="462" t="s">
        <v>49</v>
      </c>
      <c r="AX14" s="462" t="s">
        <v>555</v>
      </c>
      <c r="AZ14" s="54"/>
      <c r="BJ14" s="49"/>
      <c r="BM14" s="58"/>
      <c r="BN14" s="58"/>
      <c r="BO14" s="58"/>
      <c r="BP14" s="58"/>
      <c r="BQ14" s="58"/>
      <c r="BR14" s="58"/>
      <c r="CC14" s="435" t="s">
        <v>593</v>
      </c>
      <c r="CD14" s="434" t="s">
        <v>343</v>
      </c>
      <c r="CE14" s="434" t="s">
        <v>482</v>
      </c>
      <c r="CF14" s="434" t="s">
        <v>592</v>
      </c>
      <c r="CG14" s="434" t="s">
        <v>454</v>
      </c>
      <c r="CH14" s="442" t="s">
        <v>58</v>
      </c>
      <c r="CI14" s="439" t="s">
        <v>58</v>
      </c>
      <c r="CJ14" s="431" t="s">
        <v>563</v>
      </c>
      <c r="CL14" s="77"/>
      <c r="CN14" s="53"/>
      <c r="CX14" s="58"/>
      <c r="CY14" s="58"/>
      <c r="CZ14" s="58"/>
      <c r="DA14" s="58"/>
      <c r="DB14" s="58"/>
      <c r="DC14" s="58"/>
      <c r="EA14" s="49" t="s">
        <v>348</v>
      </c>
      <c r="EB14" s="49">
        <v>15</v>
      </c>
      <c r="EC14">
        <v>236</v>
      </c>
      <c r="ED14">
        <v>828950</v>
      </c>
      <c r="EE14" s="49">
        <v>205000000</v>
      </c>
      <c r="EF14" s="49">
        <v>369000000</v>
      </c>
      <c r="EG14" s="49">
        <v>4.2</v>
      </c>
      <c r="EH14">
        <v>3.26</v>
      </c>
      <c r="EI14" t="s">
        <v>349</v>
      </c>
    </row>
    <row r="15" spans="1:139" ht="18" customHeight="1">
      <c r="A15" s="262"/>
      <c r="B15" s="306"/>
      <c r="C15" s="306"/>
      <c r="D15" s="306"/>
      <c r="H15"/>
      <c r="I15"/>
      <c r="J15"/>
      <c r="K15"/>
      <c r="N15" s="54"/>
      <c r="P15" s="53"/>
      <c r="AQ15" s="478"/>
      <c r="AR15" s="392"/>
      <c r="AS15" s="392"/>
      <c r="AT15" s="392"/>
      <c r="AU15" s="392"/>
      <c r="AV15" s="392"/>
      <c r="AW15" s="392"/>
      <c r="AX15" s="392"/>
      <c r="AZ15" s="54"/>
      <c r="BJ15" s="49"/>
      <c r="CC15" s="437"/>
      <c r="CD15" s="434"/>
      <c r="CE15" s="434"/>
      <c r="CF15" s="434"/>
      <c r="CG15" s="434"/>
      <c r="CH15" s="442"/>
      <c r="CI15" s="439"/>
      <c r="CJ15" s="439"/>
      <c r="CL15" s="77"/>
      <c r="CN15" s="53"/>
      <c r="EA15" s="49" t="s">
        <v>350</v>
      </c>
      <c r="EB15" s="49">
        <v>21.5</v>
      </c>
      <c r="EC15">
        <v>276</v>
      </c>
      <c r="ED15">
        <v>1394251</v>
      </c>
      <c r="EE15" s="49">
        <v>382420000</v>
      </c>
      <c r="EF15" s="49">
        <v>639730000</v>
      </c>
      <c r="EG15" s="49">
        <v>6.46</v>
      </c>
      <c r="EH15">
        <v>5.74</v>
      </c>
      <c r="EI15" t="s">
        <v>351</v>
      </c>
    </row>
    <row r="16" spans="1:139" ht="18" customHeight="1">
      <c r="A16" s="262"/>
      <c r="B16" s="306"/>
      <c r="C16" s="306"/>
      <c r="D16" s="306"/>
      <c r="E16" s="333"/>
      <c r="K16"/>
      <c r="N16" s="54"/>
      <c r="P16" s="53"/>
      <c r="Z16" s="56" t="s">
        <v>52</v>
      </c>
      <c r="AQ16" s="479"/>
      <c r="AR16" s="432"/>
      <c r="AS16" s="432"/>
      <c r="AT16" s="432"/>
      <c r="AU16" s="432"/>
      <c r="AV16" s="438"/>
      <c r="AW16" s="392"/>
      <c r="AX16" s="392"/>
      <c r="AZ16" s="54"/>
      <c r="BJ16" s="49"/>
      <c r="BM16" s="56" t="s">
        <v>52</v>
      </c>
      <c r="CC16" s="438"/>
      <c r="CD16" s="432"/>
      <c r="CE16" s="432"/>
      <c r="CF16" s="432"/>
      <c r="CG16" s="432"/>
      <c r="CH16" s="438"/>
      <c r="CI16" s="440"/>
      <c r="CJ16" s="440"/>
      <c r="CL16" s="77"/>
      <c r="CN16" s="53"/>
      <c r="CX16" s="56" t="s">
        <v>52</v>
      </c>
      <c r="EA16" s="49" t="s">
        <v>368</v>
      </c>
      <c r="EB16" s="49">
        <v>15.5</v>
      </c>
      <c r="EC16">
        <v>236</v>
      </c>
      <c r="ED16">
        <v>819000</v>
      </c>
      <c r="EE16" s="49">
        <v>179900000</v>
      </c>
      <c r="EF16" s="49">
        <v>323200000</v>
      </c>
      <c r="EG16" s="49">
        <v>5.17</v>
      </c>
      <c r="EH16">
        <v>4.62</v>
      </c>
      <c r="EI16" t="s">
        <v>369</v>
      </c>
    </row>
    <row r="17" spans="1:146" ht="18" customHeight="1">
      <c r="A17" s="262"/>
      <c r="B17" s="306"/>
      <c r="C17" s="306"/>
      <c r="D17" s="306"/>
      <c r="E17" s="85" t="s">
        <v>200</v>
      </c>
      <c r="F17"/>
      <c r="G17"/>
      <c r="H17"/>
      <c r="I17"/>
      <c r="J17"/>
      <c r="K17"/>
      <c r="N17" s="54"/>
      <c r="P17" s="53"/>
      <c r="AQ17" s="390" t="s">
        <v>140</v>
      </c>
      <c r="AR17" s="392"/>
      <c r="AS17" s="392"/>
      <c r="AT17" s="392"/>
      <c r="AU17" s="392"/>
      <c r="AV17" s="392"/>
      <c r="AW17" s="392"/>
      <c r="AX17" s="392"/>
      <c r="AZ17" s="54"/>
      <c r="BJ17" s="49"/>
      <c r="CC17" s="436" t="s">
        <v>140</v>
      </c>
      <c r="CD17" s="392"/>
      <c r="CE17" s="392"/>
      <c r="CF17" s="392"/>
      <c r="CG17" s="392"/>
      <c r="CH17" s="392"/>
      <c r="CI17" s="440"/>
      <c r="CJ17" s="440"/>
      <c r="CL17" s="77"/>
      <c r="CN17" s="53"/>
      <c r="EA17" s="49"/>
      <c r="EB17" s="49"/>
      <c r="EE17" s="49"/>
      <c r="EF17" s="49"/>
      <c r="EG17" s="49"/>
    </row>
    <row r="18" spans="1:146" ht="18" customHeight="1">
      <c r="A18" s="308"/>
      <c r="B18" s="306"/>
      <c r="C18" s="306"/>
      <c r="D18" s="306"/>
      <c r="E18" s="337" t="s">
        <v>132</v>
      </c>
      <c r="F18" s="49" t="s">
        <v>56</v>
      </c>
      <c r="G18" s="49" t="s">
        <v>54</v>
      </c>
      <c r="H18" s="49" t="s">
        <v>57</v>
      </c>
      <c r="I18" s="336" t="s">
        <v>449</v>
      </c>
      <c r="J18" s="49" t="s">
        <v>94</v>
      </c>
      <c r="K18" s="49" t="s">
        <v>90</v>
      </c>
      <c r="L18" s="49" t="s">
        <v>95</v>
      </c>
      <c r="M18" s="413"/>
      <c r="N18" s="54"/>
      <c r="P18" s="53"/>
      <c r="Z18" t="s">
        <v>1</v>
      </c>
      <c r="AA18" t="s">
        <v>69</v>
      </c>
      <c r="AB18" t="s">
        <v>68</v>
      </c>
      <c r="AC18" t="s">
        <v>59</v>
      </c>
      <c r="AD18" t="s">
        <v>60</v>
      </c>
      <c r="AE18" t="s">
        <v>61</v>
      </c>
      <c r="AG18" s="59" t="s">
        <v>132</v>
      </c>
      <c r="AH18" t="s">
        <v>69</v>
      </c>
      <c r="AI18" t="s">
        <v>68</v>
      </c>
      <c r="AJ18" t="s">
        <v>66</v>
      </c>
      <c r="AK18" t="s">
        <v>124</v>
      </c>
      <c r="AL18" t="s">
        <v>125</v>
      </c>
      <c r="AM18" t="s">
        <v>126</v>
      </c>
      <c r="AN18" t="s">
        <v>128</v>
      </c>
      <c r="AO18" t="s">
        <v>127</v>
      </c>
      <c r="AQ18" s="391" t="s">
        <v>132</v>
      </c>
      <c r="AR18" s="440" t="s">
        <v>56</v>
      </c>
      <c r="AS18" s="440" t="s">
        <v>54</v>
      </c>
      <c r="AT18" s="440" t="s">
        <v>57</v>
      </c>
      <c r="AU18" s="486" t="s">
        <v>449</v>
      </c>
      <c r="AV18" s="440" t="s">
        <v>94</v>
      </c>
      <c r="AW18" s="440" t="s">
        <v>90</v>
      </c>
      <c r="AX18" s="440" t="s">
        <v>95</v>
      </c>
      <c r="AY18" s="398"/>
      <c r="AZ18" s="54"/>
      <c r="BJ18" s="49"/>
      <c r="BM18" t="s">
        <v>1</v>
      </c>
      <c r="BN18" t="s">
        <v>69</v>
      </c>
      <c r="BO18" t="s">
        <v>68</v>
      </c>
      <c r="BP18" t="s">
        <v>59</v>
      </c>
      <c r="BQ18" t="s">
        <v>60</v>
      </c>
      <c r="BR18" t="s">
        <v>61</v>
      </c>
      <c r="BT18" s="59" t="s">
        <v>132</v>
      </c>
      <c r="BU18" t="s">
        <v>69</v>
      </c>
      <c r="BV18" t="s">
        <v>68</v>
      </c>
      <c r="BW18" t="s">
        <v>66</v>
      </c>
      <c r="BX18" t="s">
        <v>124</v>
      </c>
      <c r="BY18" t="s">
        <v>125</v>
      </c>
      <c r="BZ18" t="s">
        <v>126</v>
      </c>
      <c r="CA18" t="s">
        <v>128</v>
      </c>
      <c r="CB18" t="s">
        <v>127</v>
      </c>
      <c r="CC18" s="433" t="s">
        <v>132</v>
      </c>
      <c r="CD18" s="440" t="s">
        <v>56</v>
      </c>
      <c r="CE18" s="440" t="s">
        <v>54</v>
      </c>
      <c r="CF18" s="440" t="s">
        <v>57</v>
      </c>
      <c r="CG18" s="430" t="s">
        <v>449</v>
      </c>
      <c r="CH18" s="440" t="s">
        <v>94</v>
      </c>
      <c r="CI18" s="440" t="s">
        <v>90</v>
      </c>
      <c r="CJ18" s="440" t="s">
        <v>95</v>
      </c>
      <c r="CL18" s="77"/>
      <c r="CN18" s="53"/>
      <c r="CX18" t="s">
        <v>1</v>
      </c>
      <c r="CY18" t="s">
        <v>69</v>
      </c>
      <c r="CZ18" t="s">
        <v>68</v>
      </c>
      <c r="DA18" t="s">
        <v>59</v>
      </c>
      <c r="DB18" t="s">
        <v>60</v>
      </c>
      <c r="DC18" t="s">
        <v>61</v>
      </c>
      <c r="DE18" s="59" t="s">
        <v>132</v>
      </c>
      <c r="DF18" t="s">
        <v>69</v>
      </c>
      <c r="DG18" t="s">
        <v>68</v>
      </c>
      <c r="DH18" t="s">
        <v>66</v>
      </c>
      <c r="DI18" t="s">
        <v>124</v>
      </c>
      <c r="DJ18" t="s">
        <v>125</v>
      </c>
      <c r="DK18" t="s">
        <v>126</v>
      </c>
      <c r="DL18" t="s">
        <v>128</v>
      </c>
      <c r="DM18" t="s">
        <v>127</v>
      </c>
      <c r="EA18" s="49"/>
      <c r="EB18" s="49"/>
      <c r="EE18" s="49"/>
      <c r="EF18" s="49"/>
      <c r="EG18" s="49"/>
    </row>
    <row r="19" spans="1:146" ht="18" customHeight="1">
      <c r="A19" s="306"/>
      <c r="B19" s="306"/>
      <c r="C19" s="306"/>
      <c r="D19" s="306"/>
      <c r="E19" s="396"/>
      <c r="F19" s="397"/>
      <c r="G19" s="397"/>
      <c r="H19" s="398"/>
      <c r="I19" s="399"/>
      <c r="J19" s="399"/>
      <c r="K19" s="398"/>
      <c r="L19" s="400"/>
      <c r="M19" s="410"/>
      <c r="N19" s="54"/>
      <c r="P19" s="53"/>
      <c r="Z19" s="393"/>
      <c r="AA19" s="394"/>
      <c r="AB19" s="394"/>
      <c r="AC19" s="394"/>
      <c r="AD19" s="394"/>
      <c r="AE19" s="395"/>
      <c r="AG19" s="401"/>
      <c r="AH19" s="401"/>
      <c r="AI19" s="401"/>
      <c r="AJ19" s="401"/>
      <c r="AK19" s="401"/>
      <c r="AL19" s="401"/>
      <c r="AM19" s="401"/>
      <c r="AN19" s="401"/>
      <c r="AO19" s="401"/>
      <c r="AQ19" s="487"/>
      <c r="AR19" s="462"/>
      <c r="AS19" s="462"/>
      <c r="AT19" s="462"/>
      <c r="AU19" s="462"/>
      <c r="AV19" s="462"/>
      <c r="AW19" s="462"/>
      <c r="AX19" s="462"/>
      <c r="AY19" s="416"/>
      <c r="AZ19" s="54"/>
      <c r="BJ19" s="49"/>
      <c r="BM19" s="452">
        <v>1</v>
      </c>
      <c r="BN19" s="452">
        <v>21.8</v>
      </c>
      <c r="BO19" s="452">
        <v>17.8</v>
      </c>
      <c r="BP19" s="452">
        <v>7.5</v>
      </c>
      <c r="BQ19" s="452">
        <v>7.5</v>
      </c>
      <c r="BR19" s="452">
        <v>88</v>
      </c>
      <c r="BT19" s="452" t="s">
        <v>549</v>
      </c>
      <c r="BU19" s="452">
        <v>21.7</v>
      </c>
      <c r="BV19" s="452">
        <v>21.7</v>
      </c>
      <c r="BW19" s="452">
        <v>28125</v>
      </c>
      <c r="BX19" s="452"/>
      <c r="BY19" s="452"/>
      <c r="BZ19" s="452"/>
      <c r="CA19" s="452"/>
      <c r="CB19" s="452"/>
      <c r="CC19" s="443"/>
      <c r="CD19" s="462"/>
      <c r="CE19" s="462"/>
      <c r="CF19" s="462"/>
      <c r="CG19" s="434"/>
      <c r="CH19" s="442"/>
      <c r="CI19" s="439"/>
      <c r="CJ19" s="462"/>
      <c r="CL19" s="77"/>
      <c r="CN19" s="53"/>
      <c r="CX19" s="452">
        <v>1</v>
      </c>
      <c r="CY19" s="452">
        <v>161.47</v>
      </c>
      <c r="CZ19" s="452">
        <v>161.21</v>
      </c>
      <c r="DA19" s="452">
        <v>6.5</v>
      </c>
      <c r="DB19" s="452">
        <v>6.5</v>
      </c>
      <c r="DC19" s="452">
        <v>46</v>
      </c>
      <c r="DE19" s="452" t="s">
        <v>397</v>
      </c>
      <c r="DF19" s="452">
        <v>161.34</v>
      </c>
      <c r="DG19" s="452">
        <v>161.34</v>
      </c>
      <c r="DH19" s="452">
        <v>6061</v>
      </c>
      <c r="DI19" s="452"/>
      <c r="DJ19" s="452"/>
      <c r="DK19" s="452"/>
      <c r="DL19" s="452"/>
      <c r="DM19" s="452"/>
      <c r="EA19" s="49"/>
      <c r="EB19" s="49"/>
      <c r="EE19" s="49"/>
      <c r="EF19" s="49"/>
    </row>
    <row r="20" spans="1:146" ht="18" customHeight="1" thickBot="1">
      <c r="A20" s="306"/>
      <c r="B20" s="306"/>
      <c r="C20" s="306"/>
      <c r="D20" s="306"/>
      <c r="E20" s="334"/>
      <c r="F20" s="332"/>
      <c r="K20"/>
      <c r="N20" s="54"/>
      <c r="P20" s="53"/>
      <c r="Z20" s="393"/>
      <c r="AA20" s="394"/>
      <c r="AB20" s="394"/>
      <c r="AC20" s="394"/>
      <c r="AD20" s="394"/>
      <c r="AE20" s="395"/>
      <c r="AG20" s="401"/>
      <c r="AH20" s="401"/>
      <c r="AI20" s="401"/>
      <c r="AJ20" s="401"/>
      <c r="AK20" s="401"/>
      <c r="AL20" s="401"/>
      <c r="AM20" s="401"/>
      <c r="AN20" s="401"/>
      <c r="AO20" s="401"/>
      <c r="AQ20" s="488"/>
      <c r="AR20" s="434"/>
      <c r="AS20" s="434"/>
      <c r="AT20" s="434"/>
      <c r="AU20" s="434"/>
      <c r="AV20" s="442"/>
      <c r="AW20" s="439"/>
      <c r="AX20" s="439"/>
      <c r="AZ20" s="54"/>
      <c r="BJ20" s="49"/>
      <c r="BM20" s="452">
        <v>2</v>
      </c>
      <c r="BN20" s="456">
        <v>17.8</v>
      </c>
      <c r="BO20" s="456">
        <v>13.8</v>
      </c>
      <c r="BP20" s="452">
        <v>7.5</v>
      </c>
      <c r="BQ20" s="452">
        <v>7.5</v>
      </c>
      <c r="BR20" s="452">
        <v>89</v>
      </c>
      <c r="BT20" s="452" t="s">
        <v>550</v>
      </c>
      <c r="BU20" s="452">
        <v>21.2</v>
      </c>
      <c r="BV20" s="452">
        <v>21.2</v>
      </c>
      <c r="BW20" s="452">
        <v>24375</v>
      </c>
      <c r="BX20" s="452"/>
      <c r="BY20" s="452"/>
      <c r="BZ20" s="452"/>
      <c r="CA20" s="452"/>
      <c r="CB20" s="452"/>
      <c r="CC20" s="437"/>
      <c r="CD20" s="434"/>
      <c r="CE20" s="434"/>
      <c r="CF20" s="434"/>
      <c r="CG20" s="434"/>
      <c r="CH20" s="442"/>
      <c r="CI20" s="440"/>
      <c r="CJ20" s="439"/>
      <c r="CL20" s="77"/>
      <c r="CN20" s="53"/>
      <c r="CX20" s="452">
        <v>2</v>
      </c>
      <c r="CY20" s="456">
        <v>161.21</v>
      </c>
      <c r="CZ20" s="456">
        <v>158.31</v>
      </c>
      <c r="DA20" s="452">
        <v>6.5</v>
      </c>
      <c r="DB20" s="452">
        <v>6.5</v>
      </c>
      <c r="DC20" s="452">
        <v>46</v>
      </c>
      <c r="DE20" s="452" t="s">
        <v>398</v>
      </c>
      <c r="DF20" s="452">
        <v>160.22999999999999</v>
      </c>
      <c r="DG20" s="452">
        <v>160.22999999999999</v>
      </c>
      <c r="DH20" s="452">
        <v>1428</v>
      </c>
      <c r="DI20" s="452"/>
      <c r="DJ20" s="452"/>
      <c r="DK20" s="452"/>
      <c r="DL20" s="452"/>
      <c r="DM20" s="452"/>
      <c r="EA20" s="49"/>
      <c r="EB20" s="49"/>
      <c r="EE20" s="49"/>
      <c r="EF20" s="49"/>
    </row>
    <row r="21" spans="1:146" ht="18" customHeight="1">
      <c r="A21" s="78"/>
      <c r="B21" s="106"/>
      <c r="C21" s="78"/>
      <c r="D21" s="79"/>
      <c r="K21"/>
      <c r="N21" s="54"/>
      <c r="P21" s="53"/>
      <c r="Z21" s="393"/>
      <c r="AA21" s="394"/>
      <c r="AB21" s="394"/>
      <c r="AC21" s="394"/>
      <c r="AD21" s="394"/>
      <c r="AE21" s="395"/>
      <c r="AG21" s="401"/>
      <c r="AH21" s="401"/>
      <c r="AI21" s="401"/>
      <c r="AJ21" s="401"/>
      <c r="AK21" s="401"/>
      <c r="AL21" s="401"/>
      <c r="AM21" s="401"/>
      <c r="AN21" s="401"/>
      <c r="AO21" s="401"/>
      <c r="AW21"/>
      <c r="AZ21" s="54"/>
      <c r="BJ21" s="49"/>
      <c r="BM21" s="452">
        <v>3</v>
      </c>
      <c r="BN21" s="456">
        <v>13.8</v>
      </c>
      <c r="BO21" s="456">
        <v>9.8000000000000007</v>
      </c>
      <c r="BP21" s="452">
        <v>7.5</v>
      </c>
      <c r="BQ21" s="452">
        <v>7.5</v>
      </c>
      <c r="BR21" s="452">
        <v>94</v>
      </c>
      <c r="BT21" s="452" t="s">
        <v>486</v>
      </c>
      <c r="BU21" s="452">
        <v>19.399999999999999</v>
      </c>
      <c r="BV21" s="452">
        <v>19.399999999999999</v>
      </c>
      <c r="BW21" s="452">
        <v>4688</v>
      </c>
      <c r="BX21" s="452"/>
      <c r="BY21" s="452"/>
      <c r="BZ21" s="452"/>
      <c r="CA21" s="452"/>
      <c r="CB21" s="452"/>
      <c r="CC21" s="438"/>
      <c r="CD21" s="432"/>
      <c r="CE21" s="432"/>
      <c r="CF21" s="432"/>
      <c r="CG21" s="432"/>
      <c r="CH21" s="438"/>
      <c r="CI21" s="439"/>
      <c r="CJ21" s="440"/>
      <c r="CL21" s="77"/>
      <c r="CN21" s="53"/>
      <c r="CX21" s="452">
        <v>3</v>
      </c>
      <c r="CY21" s="456">
        <v>158.31</v>
      </c>
      <c r="CZ21" s="456">
        <v>157.01</v>
      </c>
      <c r="DA21" s="452">
        <v>6.5</v>
      </c>
      <c r="DB21" s="452">
        <v>6.5</v>
      </c>
      <c r="DC21" s="452">
        <v>46</v>
      </c>
      <c r="DE21" s="452" t="s">
        <v>399</v>
      </c>
      <c r="DF21" s="452">
        <v>159.51</v>
      </c>
      <c r="DG21" s="452">
        <v>159.51</v>
      </c>
      <c r="DH21" s="452">
        <v>12008</v>
      </c>
      <c r="DI21" s="452"/>
      <c r="DJ21" s="452"/>
      <c r="DK21" s="452"/>
      <c r="DL21" s="452"/>
      <c r="DM21" s="452"/>
      <c r="DP21" s="83" t="s">
        <v>181</v>
      </c>
      <c r="EA21" s="49"/>
      <c r="EB21" s="49"/>
      <c r="EE21" s="49"/>
      <c r="EF21" s="49"/>
    </row>
    <row r="22" spans="1:146" ht="18" customHeight="1" thickBot="1">
      <c r="B22" s="98"/>
      <c r="C22" s="67"/>
      <c r="E22" s="85" t="s">
        <v>141</v>
      </c>
      <c r="F22"/>
      <c r="G22"/>
      <c r="H22" s="71"/>
      <c r="I22"/>
      <c r="J22"/>
      <c r="K22"/>
      <c r="N22" s="54"/>
      <c r="P22" s="53"/>
      <c r="Z22" s="393"/>
      <c r="AA22" s="394"/>
      <c r="AB22" s="394"/>
      <c r="AC22" s="394"/>
      <c r="AD22" s="394"/>
      <c r="AE22" s="395"/>
      <c r="AG22" s="412"/>
      <c r="AH22" s="412"/>
      <c r="AI22" s="412"/>
      <c r="AJ22" s="412"/>
      <c r="AK22" s="412"/>
      <c r="AL22" s="412"/>
      <c r="AM22" s="412"/>
      <c r="AN22" s="412"/>
      <c r="AO22" s="412"/>
      <c r="AQ22" s="209" t="s">
        <v>141</v>
      </c>
      <c r="AR22"/>
      <c r="AS22"/>
      <c r="AT22" s="71"/>
      <c r="AU22"/>
      <c r="AV22"/>
      <c r="AW22"/>
      <c r="AZ22" s="54"/>
      <c r="BJ22" s="49"/>
      <c r="BM22" s="452">
        <v>4</v>
      </c>
      <c r="BN22" s="456">
        <v>9.8000000000000007</v>
      </c>
      <c r="BO22" s="456">
        <v>6</v>
      </c>
      <c r="BP22" s="452">
        <v>7.5</v>
      </c>
      <c r="BQ22" s="452">
        <v>7.5</v>
      </c>
      <c r="BR22" s="452">
        <v>95</v>
      </c>
      <c r="BT22" s="452" t="s">
        <v>551</v>
      </c>
      <c r="BU22" s="452">
        <v>16.8</v>
      </c>
      <c r="BV22" s="452">
        <v>16.8</v>
      </c>
      <c r="BW22" s="452">
        <v>6000</v>
      </c>
      <c r="BX22" s="452"/>
      <c r="BY22" s="452"/>
      <c r="BZ22" s="452"/>
      <c r="CA22" s="452"/>
      <c r="CB22" s="452"/>
      <c r="CC22" s="436" t="s">
        <v>141</v>
      </c>
      <c r="CD22" s="392"/>
      <c r="CE22" s="392"/>
      <c r="CF22" s="392"/>
      <c r="CG22" s="392"/>
      <c r="CH22" s="392"/>
      <c r="CI22" s="440"/>
      <c r="CJ22" s="440"/>
      <c r="CL22" s="77"/>
      <c r="CN22" s="53"/>
      <c r="CX22" s="452">
        <v>4</v>
      </c>
      <c r="CY22" s="456">
        <v>157.01</v>
      </c>
      <c r="CZ22" s="456">
        <v>154.07</v>
      </c>
      <c r="DA22" s="452">
        <v>6.5</v>
      </c>
      <c r="DB22" s="452">
        <v>6.5</v>
      </c>
      <c r="DC22" s="452">
        <v>46</v>
      </c>
      <c r="DE22" s="452" t="s">
        <v>400</v>
      </c>
      <c r="DF22" s="452">
        <v>159.16</v>
      </c>
      <c r="DG22" s="452">
        <v>159.16</v>
      </c>
      <c r="DH22" s="452">
        <v>17996</v>
      </c>
      <c r="DI22" s="452"/>
      <c r="DJ22" s="452"/>
      <c r="DK22" s="452"/>
      <c r="DL22" s="452"/>
      <c r="DM22" s="452"/>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93"/>
      <c r="AA23" s="394"/>
      <c r="AB23" s="394"/>
      <c r="AC23" s="394"/>
      <c r="AD23" s="394"/>
      <c r="AE23" s="395"/>
      <c r="AG23" s="412"/>
      <c r="AH23" s="412"/>
      <c r="AI23" s="412"/>
      <c r="AJ23" s="412"/>
      <c r="AK23" s="412"/>
      <c r="AL23" s="412"/>
      <c r="AM23" s="412"/>
      <c r="AN23" s="412"/>
      <c r="AO23" s="412"/>
      <c r="AQ23" s="357"/>
      <c r="AR23" s="175" t="s">
        <v>136</v>
      </c>
      <c r="AS23"/>
      <c r="AT23"/>
      <c r="AU23"/>
      <c r="AV23"/>
      <c r="AW23"/>
      <c r="AZ23" s="54"/>
      <c r="BC23" s="49" t="str">
        <f>IFERROR((TP_DATA[[#This Row],[D, bottom '[m']]]+#REF!)/(2*#REF!/1000),"")</f>
        <v/>
      </c>
      <c r="BJ23" s="49"/>
      <c r="BN23" s="93"/>
      <c r="BO23" s="93"/>
      <c r="BT23" s="452" t="s">
        <v>552</v>
      </c>
      <c r="BU23" s="452">
        <v>14.5</v>
      </c>
      <c r="BV23" s="452">
        <v>14.5</v>
      </c>
      <c r="BW23" s="452">
        <v>29063</v>
      </c>
      <c r="BX23" s="452"/>
      <c r="BY23" s="452"/>
      <c r="BZ23" s="452"/>
      <c r="CA23" s="452"/>
      <c r="CB23" s="452"/>
      <c r="CC23" s="445"/>
      <c r="CD23" s="441" t="s">
        <v>136</v>
      </c>
      <c r="CE23"/>
      <c r="CF23"/>
      <c r="CG23"/>
      <c r="CH23"/>
      <c r="CI23" s="49"/>
      <c r="CL23" s="77"/>
      <c r="CN23" s="53"/>
      <c r="CO23" s="49" t="str">
        <f>IFERROR((TOWER_DATA[[#This Row],[D, bottom '[m']]]+#REF!)/(2*#REF!/1000),"")</f>
        <v/>
      </c>
      <c r="CX23" s="452">
        <v>5</v>
      </c>
      <c r="CY23" s="456">
        <v>154.07</v>
      </c>
      <c r="CZ23" s="456">
        <v>151.13</v>
      </c>
      <c r="DA23" s="452">
        <v>6.49</v>
      </c>
      <c r="DB23" s="452">
        <v>6.49</v>
      </c>
      <c r="DC23" s="452">
        <v>32</v>
      </c>
      <c r="DE23" s="452" t="s">
        <v>399</v>
      </c>
      <c r="DF23" s="452">
        <v>155.87</v>
      </c>
      <c r="DG23" s="452">
        <v>155.87</v>
      </c>
      <c r="DH23" s="452">
        <v>12209</v>
      </c>
      <c r="DI23" s="452"/>
      <c r="DJ23" s="452"/>
      <c r="DK23" s="452"/>
      <c r="DL23" s="452"/>
      <c r="DM23" s="452"/>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93"/>
      <c r="AA24" s="394"/>
      <c r="AB24" s="394"/>
      <c r="AC24" s="394"/>
      <c r="AD24" s="394"/>
      <c r="AE24" s="395"/>
      <c r="AG24" s="412"/>
      <c r="AH24" s="412"/>
      <c r="AI24" s="412"/>
      <c r="AJ24" s="412"/>
      <c r="AK24" s="412"/>
      <c r="AL24" s="412"/>
      <c r="AM24" s="412"/>
      <c r="AN24" s="412"/>
      <c r="AO24" s="412"/>
      <c r="AQ24" s="358"/>
      <c r="AR24" s="176"/>
      <c r="AS24"/>
      <c r="AT24"/>
      <c r="AU24"/>
      <c r="AV24"/>
      <c r="AW24"/>
      <c r="AZ24" s="54"/>
      <c r="BC24" s="49" t="str">
        <f>IFERROR((TP_DATA[[#This Row],[D, bottom '[m']]]+#REF!)/(2*#REF!/1000),"")</f>
        <v/>
      </c>
      <c r="BJ24" s="49"/>
      <c r="BN24" s="93"/>
      <c r="BO24" s="93"/>
      <c r="BT24" s="412" t="s">
        <v>553</v>
      </c>
      <c r="BU24" s="412">
        <v>11.85</v>
      </c>
      <c r="BV24" s="412">
        <v>11.85</v>
      </c>
      <c r="BW24" s="412">
        <v>3000</v>
      </c>
      <c r="BX24" s="412"/>
      <c r="BY24" s="412"/>
      <c r="BZ24" s="412"/>
      <c r="CA24" s="412"/>
      <c r="CB24" s="412"/>
      <c r="CC24" s="183"/>
      <c r="CD24" s="154"/>
      <c r="CE24"/>
      <c r="CF24"/>
      <c r="CG24"/>
      <c r="CH24"/>
      <c r="CI24" s="49"/>
      <c r="CL24" s="77"/>
      <c r="CN24" s="53"/>
      <c r="CO24" s="49" t="str">
        <f>IFERROR((TOWER_DATA[[#This Row],[D, bottom '[m']]]+#REF!)/(2*#REF!/1000),"")</f>
        <v/>
      </c>
      <c r="CX24" s="452">
        <v>6</v>
      </c>
      <c r="CY24" s="456">
        <v>151.13</v>
      </c>
      <c r="CZ24" s="456">
        <v>148.57</v>
      </c>
      <c r="DA24" s="452">
        <v>6.48</v>
      </c>
      <c r="DB24" s="452">
        <v>6.48</v>
      </c>
      <c r="DC24" s="452">
        <v>24</v>
      </c>
      <c r="DE24" s="452" t="s">
        <v>400</v>
      </c>
      <c r="DF24" s="452">
        <v>155.52000000000001</v>
      </c>
      <c r="DG24" s="452">
        <v>155.52000000000001</v>
      </c>
      <c r="DH24" s="452">
        <v>17996</v>
      </c>
      <c r="DI24" s="452"/>
      <c r="DJ24" s="452"/>
      <c r="DK24" s="452"/>
      <c r="DL24" s="452"/>
      <c r="DM24" s="452"/>
      <c r="EA24" s="224"/>
      <c r="EB24" s="224"/>
      <c r="EC24" s="58"/>
      <c r="ED24" s="58"/>
      <c r="EE24" s="224"/>
      <c r="EF24" s="224"/>
      <c r="EG24" s="58"/>
      <c r="EH24" s="58"/>
      <c r="EI24" s="58"/>
    </row>
    <row r="25" spans="1:146" ht="21.6" customHeight="1">
      <c r="A25" s="304"/>
      <c r="B25" s="305"/>
      <c r="C25" s="79"/>
      <c r="D25" s="106"/>
      <c r="K25"/>
      <c r="N25" s="54"/>
      <c r="P25" s="53"/>
      <c r="Q25" s="49" t="str">
        <f>IFERROR((MP_DATA[[#This Row],[D, bottom '[m']]]+#REF!)/(2*#REF!/1000),"")</f>
        <v/>
      </c>
      <c r="Z25" s="393"/>
      <c r="AA25" s="394"/>
      <c r="AB25" s="394"/>
      <c r="AC25" s="394"/>
      <c r="AD25" s="394"/>
      <c r="AE25" s="395"/>
      <c r="AG25" s="412"/>
      <c r="AH25" s="412"/>
      <c r="AI25" s="412"/>
      <c r="AJ25" s="412"/>
      <c r="AK25" s="412"/>
      <c r="AL25" s="412"/>
      <c r="AM25" s="412"/>
      <c r="AN25" s="412"/>
      <c r="AO25" s="412"/>
      <c r="AW25"/>
      <c r="AZ25" s="54"/>
      <c r="BC25" s="49" t="str">
        <f>IFERROR((TP_DATA[[#This Row],[D, bottom '[m']]]+#REF!)/(2*#REF!/1000),"")</f>
        <v/>
      </c>
      <c r="BJ25" s="49"/>
      <c r="BN25" s="93"/>
      <c r="BO25" s="93"/>
      <c r="BT25" s="412" t="s">
        <v>517</v>
      </c>
      <c r="BU25" s="412">
        <v>6</v>
      </c>
      <c r="BV25" s="412">
        <v>6</v>
      </c>
      <c r="BW25" s="412">
        <v>65625</v>
      </c>
      <c r="BX25" s="412"/>
      <c r="BY25" s="412"/>
      <c r="BZ25" s="412"/>
      <c r="CA25" s="412"/>
      <c r="CB25" s="412"/>
      <c r="CI25" s="49"/>
      <c r="CL25" s="77"/>
      <c r="CN25" s="53"/>
      <c r="CO25" s="49" t="str">
        <f>IFERROR((TOWER_DATA[[#This Row],[D, bottom '[m']]]+#REF!)/(2*#REF!/1000),"")</f>
        <v/>
      </c>
      <c r="CX25" s="452">
        <v>7</v>
      </c>
      <c r="CY25" s="456">
        <v>148.57</v>
      </c>
      <c r="CZ25" s="456">
        <v>146.01</v>
      </c>
      <c r="DA25" s="452">
        <v>6.48</v>
      </c>
      <c r="DB25" s="452">
        <v>6.48</v>
      </c>
      <c r="DC25" s="452">
        <v>30</v>
      </c>
      <c r="DE25" s="452" t="s">
        <v>401</v>
      </c>
      <c r="DF25" s="452">
        <v>153.22</v>
      </c>
      <c r="DG25" s="452">
        <v>153.22</v>
      </c>
      <c r="DH25" s="452">
        <v>1440</v>
      </c>
      <c r="DI25" s="452"/>
      <c r="DJ25" s="452"/>
      <c r="DK25" s="452"/>
      <c r="DL25" s="452"/>
      <c r="DM25" s="452"/>
      <c r="EA25" s="224"/>
      <c r="EB25" s="224"/>
      <c r="EC25" s="58"/>
      <c r="ED25" s="58"/>
      <c r="EE25" s="224"/>
      <c r="EF25" s="224"/>
      <c r="EG25" s="58"/>
      <c r="EH25" s="58"/>
      <c r="EI25" s="58"/>
    </row>
    <row r="26" spans="1:146" ht="26.25" customHeight="1" thickBot="1">
      <c r="A26" s="222"/>
      <c r="B26" s="302"/>
      <c r="E26" s="205" t="s">
        <v>219</v>
      </c>
      <c r="K26"/>
      <c r="N26" s="63"/>
      <c r="O26" s="64"/>
      <c r="P26" s="365"/>
      <c r="Q26" s="139" t="str">
        <f>IFERROR((MP_DATA[[#This Row],[D, bottom '[m']]]+#REF!)/(2*#REF!/1000),"")</f>
        <v/>
      </c>
      <c r="R26" s="139"/>
      <c r="S26" s="139"/>
      <c r="T26" s="139"/>
      <c r="U26" s="139"/>
      <c r="V26" s="139"/>
      <c r="W26" s="139"/>
      <c r="X26" s="139"/>
      <c r="Y26" s="65"/>
      <c r="Z26" s="393"/>
      <c r="AA26" s="394"/>
      <c r="AB26" s="394"/>
      <c r="AC26" s="394"/>
      <c r="AD26" s="394"/>
      <c r="AE26" s="395"/>
      <c r="AG26" s="412"/>
      <c r="AH26" s="412"/>
      <c r="AI26" s="412"/>
      <c r="AJ26" s="412"/>
      <c r="AK26" s="412"/>
      <c r="AL26" s="412"/>
      <c r="AM26" s="412"/>
      <c r="AN26" s="412"/>
      <c r="AO26" s="412"/>
      <c r="AQ26" s="84" t="s">
        <v>142</v>
      </c>
      <c r="AW26"/>
      <c r="AZ26" s="63"/>
      <c r="BA26" s="64"/>
      <c r="BB26" s="365"/>
      <c r="BC26" s="139" t="str">
        <f>IFERROR((TP_DATA[[#This Row],[D, bottom '[m']]]+#REF!)/(2*#REF!/1000),"")</f>
        <v/>
      </c>
      <c r="BD26" s="139"/>
      <c r="BE26" s="139"/>
      <c r="BF26" s="139"/>
      <c r="BG26" s="139"/>
      <c r="BH26" s="139"/>
      <c r="BI26" s="139"/>
      <c r="BJ26" s="139"/>
      <c r="BK26" s="65"/>
      <c r="BN26" s="93"/>
      <c r="BO26" s="93"/>
      <c r="BT26" s="412"/>
      <c r="BU26" s="412"/>
      <c r="BV26" s="412"/>
      <c r="BW26" s="412"/>
      <c r="BX26" s="412"/>
      <c r="BY26" s="412"/>
      <c r="BZ26" s="412"/>
      <c r="CA26" s="412"/>
      <c r="CB26" s="412"/>
      <c r="CC26" s="84" t="s">
        <v>142</v>
      </c>
      <c r="CI26" s="49"/>
      <c r="CL26" s="166"/>
      <c r="CM26" s="139"/>
      <c r="CN26" s="365"/>
      <c r="CO26" s="139" t="str">
        <f>IFERROR((TOWER_DATA[[#This Row],[D, bottom '[m']]]+#REF!)/(2*#REF!/1000),"")</f>
        <v/>
      </c>
      <c r="CP26" s="139"/>
      <c r="CQ26" s="139"/>
      <c r="CR26" s="139"/>
      <c r="CS26" s="139"/>
      <c r="CT26" s="139"/>
      <c r="CU26" s="139"/>
      <c r="CV26" s="139"/>
      <c r="CW26" s="64"/>
      <c r="CX26" s="452">
        <v>8</v>
      </c>
      <c r="CY26" s="456">
        <v>146.01</v>
      </c>
      <c r="CZ26" s="456">
        <v>143.41999999999999</v>
      </c>
      <c r="DA26" s="452">
        <v>6.49</v>
      </c>
      <c r="DB26" s="452">
        <v>6.5</v>
      </c>
      <c r="DC26" s="452">
        <v>32</v>
      </c>
      <c r="DE26" s="452" t="s">
        <v>403</v>
      </c>
      <c r="DF26" s="452">
        <v>152.37</v>
      </c>
      <c r="DG26" s="452">
        <v>152.37</v>
      </c>
      <c r="DH26" s="452">
        <v>2836</v>
      </c>
      <c r="DI26" s="452"/>
      <c r="DJ26" s="452"/>
      <c r="DK26" s="452"/>
      <c r="DL26" s="452"/>
      <c r="DM26" s="452"/>
      <c r="EA26" s="224"/>
      <c r="EB26" s="224"/>
      <c r="EC26" s="58"/>
      <c r="ED26" s="58"/>
      <c r="EE26" s="224"/>
      <c r="EF26" s="224"/>
      <c r="EG26" s="58"/>
      <c r="EH26" s="58"/>
      <c r="EI26" s="58"/>
    </row>
    <row r="27" spans="1:146" s="215" customFormat="1" ht="18" customHeight="1" outlineLevel="1">
      <c r="A27" s="213"/>
      <c r="B27" s="303"/>
      <c r="C27" s="303"/>
      <c r="D27" s="214"/>
      <c r="E27" s="345" t="s">
        <v>132</v>
      </c>
      <c r="F27" s="337" t="s">
        <v>56</v>
      </c>
      <c r="G27" s="337" t="s">
        <v>54</v>
      </c>
      <c r="H27" s="337" t="s">
        <v>57</v>
      </c>
      <c r="I27" s="336" t="s">
        <v>449</v>
      </c>
      <c r="J27" s="337" t="s">
        <v>94</v>
      </c>
      <c r="K27" s="337" t="s">
        <v>90</v>
      </c>
      <c r="L27" s="337" t="s">
        <v>95</v>
      </c>
      <c r="M27" s="49"/>
      <c r="Q27" s="193" t="str">
        <f>IFERROR((MP_DATA[[#This Row],[D, bottom '[m']]]+#REF!)/(2*#REF!/1000),"")</f>
        <v/>
      </c>
      <c r="R27" s="193"/>
      <c r="S27" s="193"/>
      <c r="T27" s="193"/>
      <c r="U27" s="193"/>
      <c r="V27" s="193"/>
      <c r="W27" s="193"/>
      <c r="X27" s="193"/>
      <c r="Y27" s="216"/>
      <c r="Z27" s="393"/>
      <c r="AA27" s="394"/>
      <c r="AB27" s="394"/>
      <c r="AC27" s="394"/>
      <c r="AD27" s="394"/>
      <c r="AE27" s="395"/>
      <c r="AG27" s="402"/>
      <c r="AH27" s="402"/>
      <c r="AI27" s="402"/>
      <c r="AJ27" s="402"/>
      <c r="AK27" s="402"/>
      <c r="AL27" s="402"/>
      <c r="AM27" s="402"/>
      <c r="AN27" s="402"/>
      <c r="AO27" s="402"/>
      <c r="AQ27" s="344" t="s">
        <v>132</v>
      </c>
      <c r="AR27" s="337" t="s">
        <v>56</v>
      </c>
      <c r="AS27" s="337" t="s">
        <v>54</v>
      </c>
      <c r="AT27" s="337" t="s">
        <v>57</v>
      </c>
      <c r="AU27" s="336" t="s">
        <v>449</v>
      </c>
      <c r="AV27" s="337" t="s">
        <v>94</v>
      </c>
      <c r="AW27" s="337" t="s">
        <v>90</v>
      </c>
      <c r="AX27" s="337" t="s">
        <v>95</v>
      </c>
      <c r="BC27" s="193" t="str">
        <f>IFERROR((TP_DATA[[#This Row],[D, bottom '[m']]]+#REF!)/(2*#REF!/1000),"")</f>
        <v/>
      </c>
      <c r="BD27" s="193"/>
      <c r="BE27" s="193"/>
      <c r="BF27" s="193"/>
      <c r="BG27" s="193"/>
      <c r="BH27" s="193"/>
      <c r="BI27" s="193"/>
      <c r="BJ27" s="193"/>
      <c r="BK27" s="216"/>
      <c r="BN27" s="217"/>
      <c r="BO27" s="217"/>
      <c r="CC27" s="422" t="s">
        <v>132</v>
      </c>
      <c r="CD27" s="423" t="s">
        <v>56</v>
      </c>
      <c r="CE27" s="423" t="s">
        <v>54</v>
      </c>
      <c r="CF27" s="423" t="s">
        <v>57</v>
      </c>
      <c r="CG27" s="421" t="s">
        <v>449</v>
      </c>
      <c r="CH27" s="423" t="s">
        <v>94</v>
      </c>
      <c r="CI27" s="423" t="s">
        <v>90</v>
      </c>
      <c r="CJ27" s="423" t="s">
        <v>95</v>
      </c>
      <c r="CK27" s="355"/>
      <c r="CO27" s="193" t="str">
        <f>IFERROR((TOWER_DATA[[#This Row],[D, bottom '[m']]]+#REF!)/(2*#REF!/1000),"")</f>
        <v/>
      </c>
      <c r="CP27" s="193"/>
      <c r="CQ27" s="193"/>
      <c r="CR27" s="193"/>
      <c r="CS27" s="193"/>
      <c r="CT27" s="193"/>
      <c r="CU27" s="193"/>
      <c r="CV27" s="193"/>
      <c r="CX27" s="457">
        <v>9</v>
      </c>
      <c r="CY27" s="458">
        <v>143.41999999999999</v>
      </c>
      <c r="CZ27" s="458">
        <v>143.27000000000001</v>
      </c>
      <c r="DA27" s="457">
        <v>6.5</v>
      </c>
      <c r="DB27" s="457">
        <v>6.5</v>
      </c>
      <c r="DC27" s="457">
        <v>32</v>
      </c>
      <c r="DE27" s="455" t="s">
        <v>404</v>
      </c>
      <c r="DF27" s="455">
        <v>152.37</v>
      </c>
      <c r="DG27" s="455">
        <v>152.37</v>
      </c>
      <c r="DH27" s="455">
        <v>773</v>
      </c>
      <c r="DI27" s="455"/>
      <c r="DJ27" s="455"/>
      <c r="DK27" s="455"/>
      <c r="DL27" s="455"/>
      <c r="DM27" s="455"/>
      <c r="DP27" s="211"/>
      <c r="DT27" s="218"/>
      <c r="DU27" s="218"/>
      <c r="DZ27" s="216"/>
      <c r="EA27" s="49"/>
      <c r="EB27" s="49"/>
      <c r="EE27" s="49"/>
      <c r="EF27" s="49"/>
      <c r="EP27" s="216"/>
    </row>
    <row r="28" spans="1:146" s="215" customFormat="1" ht="18" customHeight="1" outlineLevel="1">
      <c r="A28" s="213"/>
      <c r="B28" s="303"/>
      <c r="C28" s="303"/>
      <c r="D28" s="214"/>
      <c r="E28" s="215" t="s">
        <v>530</v>
      </c>
      <c r="F28" s="193" t="s">
        <v>480</v>
      </c>
      <c r="G28" s="215" t="s">
        <v>524</v>
      </c>
      <c r="H28" s="215" t="s">
        <v>525</v>
      </c>
      <c r="I28" s="215" t="s">
        <v>454</v>
      </c>
      <c r="J28" s="215">
        <v>41</v>
      </c>
      <c r="K28" s="215" t="s">
        <v>49</v>
      </c>
      <c r="L28" s="215" t="s">
        <v>526</v>
      </c>
      <c r="Q28" s="193" t="str">
        <f>IFERROR((MP_DATA[[#This Row],[D, bottom '[m']]]+#REF!)/(2*#REF!/1000),"")</f>
        <v/>
      </c>
      <c r="R28" s="193"/>
      <c r="S28" s="193"/>
      <c r="T28" s="193"/>
      <c r="U28" s="193"/>
      <c r="V28" s="193"/>
      <c r="W28" s="193"/>
      <c r="X28" s="193"/>
      <c r="Y28" s="216"/>
      <c r="Z28" s="393"/>
      <c r="AA28" s="394"/>
      <c r="AB28" s="394"/>
      <c r="AC28" s="394"/>
      <c r="AD28" s="394"/>
      <c r="AE28" s="395"/>
      <c r="AQ28" s="211" t="s">
        <v>558</v>
      </c>
      <c r="AR28" s="215" t="s">
        <v>480</v>
      </c>
      <c r="AS28" s="215" t="s">
        <v>524</v>
      </c>
      <c r="AT28" s="215" t="s">
        <v>525</v>
      </c>
      <c r="AU28" s="215" t="s">
        <v>454</v>
      </c>
      <c r="AV28" s="215" t="s">
        <v>58</v>
      </c>
      <c r="AW28" s="215" t="s">
        <v>49</v>
      </c>
      <c r="AX28" s="215" t="s">
        <v>526</v>
      </c>
      <c r="BC28" s="193" t="str">
        <f>IFERROR((TP_DATA[[#This Row],[D, bottom '[m']]]+#REF!)/(2*#REF!/1000),"")</f>
        <v/>
      </c>
      <c r="BD28" s="193"/>
      <c r="BE28" s="193"/>
      <c r="BF28" s="193"/>
      <c r="BG28" s="193"/>
      <c r="BH28" s="193"/>
      <c r="BI28" s="193"/>
      <c r="BJ28" s="193"/>
      <c r="BK28" s="216"/>
      <c r="BN28" s="217"/>
      <c r="BO28" s="217"/>
      <c r="CC28" s="54" t="s">
        <v>579</v>
      </c>
      <c r="CD28" s="51" t="s">
        <v>480</v>
      </c>
      <c r="CE28" s="49" t="s">
        <v>524</v>
      </c>
      <c r="CF28" s="53" t="s">
        <v>578</v>
      </c>
      <c r="CG28" s="49" t="s">
        <v>454</v>
      </c>
      <c r="CH28" s="193" t="s">
        <v>58</v>
      </c>
      <c r="CI28" s="193" t="s">
        <v>58</v>
      </c>
      <c r="CJ28" s="419" t="s">
        <v>481</v>
      </c>
      <c r="CK28" s="49"/>
      <c r="CO28" s="193" t="str">
        <f>IFERROR((TOWER_DATA[[#This Row],[D, bottom '[m']]]+#REF!)/(2*#REF!/1000),"")</f>
        <v/>
      </c>
      <c r="CP28" s="193"/>
      <c r="CQ28" s="193"/>
      <c r="CR28" s="193"/>
      <c r="CS28" s="193"/>
      <c r="CT28" s="193"/>
      <c r="CU28" s="193"/>
      <c r="CV28" s="193"/>
      <c r="CX28" s="457">
        <v>10</v>
      </c>
      <c r="CY28" s="458">
        <v>143.27000000000001</v>
      </c>
      <c r="CZ28" s="458">
        <v>143.13</v>
      </c>
      <c r="DA28" s="457">
        <v>6.5</v>
      </c>
      <c r="DB28" s="457">
        <v>6.5</v>
      </c>
      <c r="DC28" s="457">
        <v>32</v>
      </c>
      <c r="DE28" s="455" t="s">
        <v>402</v>
      </c>
      <c r="DF28" s="455">
        <v>152.37</v>
      </c>
      <c r="DG28" s="455">
        <v>152.37</v>
      </c>
      <c r="DH28" s="455">
        <v>2104</v>
      </c>
      <c r="DI28" s="455"/>
      <c r="DJ28" s="455"/>
      <c r="DK28" s="455"/>
      <c r="DL28" s="455"/>
      <c r="DM28" s="455"/>
      <c r="DN28" s="219"/>
      <c r="DP28" s="211"/>
      <c r="DT28" s="218"/>
      <c r="DU28" s="218"/>
      <c r="DZ28" s="216"/>
      <c r="EA28" s="215" t="s">
        <v>218</v>
      </c>
      <c r="EB28" s="215">
        <v>13</v>
      </c>
      <c r="EC28" s="215">
        <v>240</v>
      </c>
      <c r="ED28" s="215">
        <v>1102065</v>
      </c>
      <c r="EE28" s="215">
        <v>276287200</v>
      </c>
      <c r="EF28" s="215">
        <v>276287200</v>
      </c>
      <c r="EG28" s="215">
        <v>3.4</v>
      </c>
      <c r="EH28" s="215">
        <v>3.4</v>
      </c>
      <c r="EI28" s="215" t="s">
        <v>102</v>
      </c>
      <c r="EP28" s="216"/>
    </row>
    <row r="29" spans="1:146" s="215" customFormat="1" ht="18" customHeight="1" outlineLevel="1">
      <c r="A29" s="213"/>
      <c r="B29" s="303"/>
      <c r="C29" s="303"/>
      <c r="D29" s="214"/>
      <c r="E29" s="215" t="s">
        <v>528</v>
      </c>
      <c r="F29" s="193" t="s">
        <v>480</v>
      </c>
      <c r="G29" s="215" t="s">
        <v>524</v>
      </c>
      <c r="H29" s="215" t="s">
        <v>525</v>
      </c>
      <c r="I29" s="215" t="s">
        <v>454</v>
      </c>
      <c r="J29" s="215">
        <v>41</v>
      </c>
      <c r="K29" s="215" t="s">
        <v>49</v>
      </c>
      <c r="L29" s="215" t="s">
        <v>527</v>
      </c>
      <c r="Q29" s="193" t="str">
        <f>IFERROR((MP_DATA[[#This Row],[D, bottom '[m']]]+#REF!)/(2*#REF!/1000),"")</f>
        <v/>
      </c>
      <c r="R29" s="193"/>
      <c r="S29" s="193"/>
      <c r="T29" s="193"/>
      <c r="U29" s="193"/>
      <c r="V29" s="193"/>
      <c r="W29" s="193"/>
      <c r="X29" s="193"/>
      <c r="Y29" s="216"/>
      <c r="Z29" s="393"/>
      <c r="AA29" s="394"/>
      <c r="AB29" s="394"/>
      <c r="AC29" s="394"/>
      <c r="AD29" s="394"/>
      <c r="AE29" s="395"/>
      <c r="AQ29" s="211" t="s">
        <v>560</v>
      </c>
      <c r="AR29" s="215" t="s">
        <v>480</v>
      </c>
      <c r="AS29" s="215" t="s">
        <v>524</v>
      </c>
      <c r="AT29" s="215" t="s">
        <v>525</v>
      </c>
      <c r="AU29" s="215" t="s">
        <v>454</v>
      </c>
      <c r="AV29" s="215" t="s">
        <v>58</v>
      </c>
      <c r="AW29" s="215" t="s">
        <v>49</v>
      </c>
      <c r="AX29" s="215" t="s">
        <v>527</v>
      </c>
      <c r="BC29" s="193" t="str">
        <f>IFERROR((TP_DATA[[#This Row],[D, bottom '[m']]]+#REF!)/(2*#REF!/1000),"")</f>
        <v/>
      </c>
      <c r="BD29" s="193"/>
      <c r="BE29" s="193"/>
      <c r="BF29" s="193"/>
      <c r="BG29" s="193"/>
      <c r="BH29" s="193"/>
      <c r="BI29" s="193"/>
      <c r="BJ29" s="193"/>
      <c r="BK29" s="216"/>
      <c r="BN29" s="217"/>
      <c r="BO29" s="217"/>
      <c r="CC29" s="211" t="s">
        <v>585</v>
      </c>
      <c r="CD29" s="193" t="s">
        <v>343</v>
      </c>
      <c r="CE29" s="193" t="s">
        <v>482</v>
      </c>
      <c r="CF29" s="215" t="s">
        <v>584</v>
      </c>
      <c r="CG29" s="193" t="s">
        <v>454</v>
      </c>
      <c r="CH29" s="193" t="s">
        <v>58</v>
      </c>
      <c r="CI29" s="193" t="s">
        <v>58</v>
      </c>
      <c r="CJ29" s="346" t="s">
        <v>580</v>
      </c>
      <c r="CO29" s="193" t="str">
        <f>IFERROR((TOWER_DATA[[#This Row],[D, bottom '[m']]]+#REF!)/(2*#REF!/1000),"")</f>
        <v/>
      </c>
      <c r="CP29" s="193"/>
      <c r="CQ29" s="193"/>
      <c r="CR29" s="193"/>
      <c r="CS29" s="193"/>
      <c r="CT29" s="193"/>
      <c r="CU29" s="193"/>
      <c r="CV29" s="193"/>
      <c r="CX29" s="457">
        <v>11</v>
      </c>
      <c r="CY29" s="458">
        <v>143.13</v>
      </c>
      <c r="CZ29" s="458">
        <v>140.79</v>
      </c>
      <c r="DA29" s="457">
        <v>6.5</v>
      </c>
      <c r="DB29" s="457">
        <v>6.63</v>
      </c>
      <c r="DC29" s="457">
        <v>32</v>
      </c>
      <c r="DE29" s="455" t="s">
        <v>405</v>
      </c>
      <c r="DF29" s="455">
        <v>152.22999999999999</v>
      </c>
      <c r="DG29" s="455">
        <v>152.22999999999999</v>
      </c>
      <c r="DH29" s="455">
        <v>910</v>
      </c>
      <c r="DI29" s="455"/>
      <c r="DJ29" s="455"/>
      <c r="DK29" s="455"/>
      <c r="DL29" s="455"/>
      <c r="DM29" s="455"/>
      <c r="DN29" s="219"/>
      <c r="DP29" s="211"/>
      <c r="DT29" s="218"/>
      <c r="DU29" s="218"/>
      <c r="DZ29" s="216"/>
      <c r="EA29" s="215" t="s">
        <v>216</v>
      </c>
      <c r="EB29" s="215">
        <v>13</v>
      </c>
      <c r="EC29" s="215">
        <v>240</v>
      </c>
      <c r="ED29" s="215">
        <v>1102065</v>
      </c>
      <c r="EE29" s="215">
        <v>276287200</v>
      </c>
      <c r="EF29" s="215">
        <v>276287200</v>
      </c>
      <c r="EG29" s="215">
        <v>3.4</v>
      </c>
      <c r="EH29" s="215">
        <v>3.4</v>
      </c>
      <c r="EI29" s="215" t="s">
        <v>102</v>
      </c>
      <c r="EP29" s="216"/>
    </row>
    <row r="30" spans="1:146" s="215" customFormat="1" ht="18" customHeight="1" outlineLevel="1">
      <c r="A30" s="213"/>
      <c r="B30" s="303"/>
      <c r="C30" s="303"/>
      <c r="D30" s="214"/>
      <c r="E30" s="215" t="s">
        <v>485</v>
      </c>
      <c r="F30" s="193" t="s">
        <v>343</v>
      </c>
      <c r="G30" s="215" t="s">
        <v>447</v>
      </c>
      <c r="H30" s="215" t="s">
        <v>460</v>
      </c>
      <c r="I30" s="215" t="s">
        <v>454</v>
      </c>
      <c r="J30" s="215">
        <v>44</v>
      </c>
      <c r="K30" s="215" t="s">
        <v>49</v>
      </c>
      <c r="L30" s="215" t="s">
        <v>344</v>
      </c>
      <c r="Q30" s="193" t="str">
        <f>IFERROR((MP_DATA[[#This Row],[D, bottom '[m']]]+#REF!)/(2*#REF!/1000),"")</f>
        <v/>
      </c>
      <c r="R30" s="193"/>
      <c r="S30" s="193"/>
      <c r="T30" s="193"/>
      <c r="U30" s="193"/>
      <c r="V30" s="193"/>
      <c r="W30" s="193"/>
      <c r="X30" s="193"/>
      <c r="Y30" s="216"/>
      <c r="Z30" s="393"/>
      <c r="AA30" s="394"/>
      <c r="AB30" s="394"/>
      <c r="AC30" s="394"/>
      <c r="AD30" s="394"/>
      <c r="AE30" s="395"/>
      <c r="AQ30" s="211" t="s">
        <v>539</v>
      </c>
      <c r="AR30" s="215" t="s">
        <v>343</v>
      </c>
      <c r="AS30" s="215" t="s">
        <v>447</v>
      </c>
      <c r="AT30" s="215" t="s">
        <v>460</v>
      </c>
      <c r="AU30" s="215" t="s">
        <v>454</v>
      </c>
      <c r="AV30" s="215" t="s">
        <v>58</v>
      </c>
      <c r="AW30" s="215" t="s">
        <v>49</v>
      </c>
      <c r="AX30" s="215" t="s">
        <v>344</v>
      </c>
      <c r="BC30" s="193" t="str">
        <f>IFERROR((TP_DATA[[#This Row],[D, bottom '[m']]]+#REF!)/(2*#REF!/1000),"")</f>
        <v/>
      </c>
      <c r="BD30" s="193"/>
      <c r="BE30" s="193"/>
      <c r="BF30" s="193"/>
      <c r="BG30" s="193"/>
      <c r="BH30" s="193"/>
      <c r="BI30" s="193"/>
      <c r="BJ30" s="193"/>
      <c r="BK30" s="216"/>
      <c r="BN30" s="217"/>
      <c r="BO30" s="217"/>
      <c r="CC30" s="211" t="s">
        <v>593</v>
      </c>
      <c r="CD30" s="193" t="s">
        <v>343</v>
      </c>
      <c r="CE30" s="193" t="s">
        <v>482</v>
      </c>
      <c r="CF30" s="215" t="s">
        <v>592</v>
      </c>
      <c r="CG30" s="193" t="s">
        <v>454</v>
      </c>
      <c r="CH30" s="193" t="s">
        <v>58</v>
      </c>
      <c r="CI30" s="193" t="s">
        <v>58</v>
      </c>
      <c r="CJ30" s="215" t="s">
        <v>563</v>
      </c>
      <c r="CO30" s="193" t="str">
        <f>IFERROR((TOWER_DATA[[#This Row],[D, bottom '[m']]]+#REF!)/(2*#REF!/1000),"")</f>
        <v/>
      </c>
      <c r="CP30" s="193"/>
      <c r="CQ30" s="193"/>
      <c r="CR30" s="193"/>
      <c r="CS30" s="193"/>
      <c r="CT30" s="193"/>
      <c r="CU30" s="193"/>
      <c r="CV30" s="193"/>
      <c r="CX30" s="457">
        <v>12</v>
      </c>
      <c r="CY30" s="458">
        <v>140.79</v>
      </c>
      <c r="CZ30" s="458">
        <v>138.49</v>
      </c>
      <c r="DA30" s="457">
        <v>6.62</v>
      </c>
      <c r="DB30" s="457">
        <v>6.75</v>
      </c>
      <c r="DC30" s="457">
        <v>28</v>
      </c>
      <c r="DE30" s="455" t="s">
        <v>396</v>
      </c>
      <c r="DF30" s="455">
        <v>151.08000000000001</v>
      </c>
      <c r="DG30" s="455">
        <v>151.08000000000001</v>
      </c>
      <c r="DH30" s="455">
        <v>5000</v>
      </c>
      <c r="DI30" s="455"/>
      <c r="DJ30" s="455"/>
      <c r="DK30" s="455"/>
      <c r="DL30" s="455"/>
      <c r="DM30" s="455"/>
      <c r="DN30" s="219"/>
      <c r="DP30" s="211"/>
      <c r="DT30" s="218"/>
      <c r="DU30" s="218"/>
      <c r="DZ30" s="216"/>
      <c r="EA30" s="215" t="s">
        <v>217</v>
      </c>
      <c r="EB30" s="215">
        <v>13</v>
      </c>
      <c r="EC30" s="215">
        <v>240</v>
      </c>
      <c r="ED30" s="215">
        <v>1102065</v>
      </c>
      <c r="EE30" s="215">
        <v>276287200</v>
      </c>
      <c r="EF30" s="215">
        <v>276287200</v>
      </c>
      <c r="EG30" s="215">
        <v>3.4</v>
      </c>
      <c r="EH30" s="215">
        <v>3.4</v>
      </c>
      <c r="EI30" s="215" t="s">
        <v>102</v>
      </c>
      <c r="EP30" s="216"/>
    </row>
    <row r="31" spans="1:146" s="215" customFormat="1" ht="18" customHeight="1" outlineLevel="1">
      <c r="A31" s="213"/>
      <c r="B31" s="303"/>
      <c r="C31" s="303"/>
      <c r="D31" s="214"/>
      <c r="E31" s="402" t="s">
        <v>487</v>
      </c>
      <c r="F31" s="404" t="s">
        <v>343</v>
      </c>
      <c r="G31" s="402" t="s">
        <v>447</v>
      </c>
      <c r="H31" s="402" t="s">
        <v>461</v>
      </c>
      <c r="I31" s="402" t="s">
        <v>454</v>
      </c>
      <c r="J31" s="402">
        <v>45</v>
      </c>
      <c r="K31" s="402" t="s">
        <v>49</v>
      </c>
      <c r="L31" s="402" t="s">
        <v>344</v>
      </c>
      <c r="Q31" s="193" t="str">
        <f>IFERROR((MP_DATA[[#This Row],[D, bottom '[m']]]+#REF!)/(2*#REF!/1000),"")</f>
        <v/>
      </c>
      <c r="R31" s="193"/>
      <c r="S31" s="193"/>
      <c r="T31" s="193"/>
      <c r="U31" s="193"/>
      <c r="V31" s="193"/>
      <c r="W31" s="193"/>
      <c r="X31" s="193"/>
      <c r="Y31" s="216"/>
      <c r="Z31" s="393"/>
      <c r="AA31" s="394"/>
      <c r="AB31" s="394"/>
      <c r="AC31" s="394"/>
      <c r="AD31" s="394"/>
      <c r="AE31" s="395"/>
      <c r="AQ31" s="211" t="s">
        <v>540</v>
      </c>
      <c r="AR31" s="215" t="s">
        <v>343</v>
      </c>
      <c r="AS31" s="215" t="s">
        <v>447</v>
      </c>
      <c r="AT31" s="215" t="s">
        <v>461</v>
      </c>
      <c r="AU31" s="215" t="s">
        <v>454</v>
      </c>
      <c r="AV31" s="215" t="s">
        <v>58</v>
      </c>
      <c r="AW31" s="215" t="s">
        <v>49</v>
      </c>
      <c r="AX31" s="215" t="s">
        <v>344</v>
      </c>
      <c r="BC31" s="193" t="str">
        <f>IFERROR((TP_DATA[[#This Row],[D, bottom '[m']]]+#REF!)/(2*#REF!/1000),"")</f>
        <v/>
      </c>
      <c r="BD31" s="193"/>
      <c r="BE31" s="193"/>
      <c r="BF31" s="193"/>
      <c r="BG31" s="193"/>
      <c r="BH31" s="193"/>
      <c r="BI31" s="193"/>
      <c r="BJ31" s="193"/>
      <c r="BK31" s="216"/>
      <c r="BN31" s="217"/>
      <c r="BO31" s="217"/>
      <c r="CC31" s="211" t="s">
        <v>588</v>
      </c>
      <c r="CD31" s="193" t="s">
        <v>343</v>
      </c>
      <c r="CE31" s="193" t="s">
        <v>482</v>
      </c>
      <c r="CF31" s="215" t="s">
        <v>587</v>
      </c>
      <c r="CG31" s="193" t="s">
        <v>454</v>
      </c>
      <c r="CH31" s="193" t="s">
        <v>58</v>
      </c>
      <c r="CI31" s="193" t="s">
        <v>58</v>
      </c>
      <c r="CJ31" s="215" t="s">
        <v>586</v>
      </c>
      <c r="CO31" s="193" t="str">
        <f>IFERROR((TOWER_DATA[[#This Row],[D, bottom '[m']]]+#REF!)/(2*#REF!/1000),"")</f>
        <v/>
      </c>
      <c r="CP31" s="193"/>
      <c r="CQ31" s="193"/>
      <c r="CR31" s="193"/>
      <c r="CS31" s="193"/>
      <c r="CT31" s="193"/>
      <c r="CU31" s="193"/>
      <c r="CV31" s="193"/>
      <c r="CX31" s="457">
        <v>13</v>
      </c>
      <c r="CY31" s="458">
        <v>138.49</v>
      </c>
      <c r="CZ31" s="458">
        <v>136.19</v>
      </c>
      <c r="DA31" s="457">
        <v>6.75</v>
      </c>
      <c r="DB31" s="457">
        <v>6.87</v>
      </c>
      <c r="DC31" s="457">
        <v>28</v>
      </c>
      <c r="DE31" s="455" t="s">
        <v>406</v>
      </c>
      <c r="DF31" s="455">
        <v>148.27000000000001</v>
      </c>
      <c r="DG31" s="455">
        <v>148.27000000000001</v>
      </c>
      <c r="DH31" s="455">
        <v>455</v>
      </c>
      <c r="DI31" s="455"/>
      <c r="DJ31" s="455"/>
      <c r="DK31" s="455"/>
      <c r="DL31" s="455"/>
      <c r="DM31" s="455"/>
      <c r="DN31" s="219"/>
      <c r="DP31" s="211"/>
      <c r="DT31" s="218"/>
      <c r="DU31" s="218"/>
      <c r="DZ31" s="216"/>
      <c r="EP31" s="216"/>
    </row>
    <row r="32" spans="1:146" s="215" customFormat="1" ht="18" customHeight="1" outlineLevel="1">
      <c r="A32" s="213"/>
      <c r="B32" s="303"/>
      <c r="C32" s="303"/>
      <c r="D32" s="214"/>
      <c r="E32" s="402" t="s">
        <v>489</v>
      </c>
      <c r="F32" s="404" t="s">
        <v>343</v>
      </c>
      <c r="G32" s="402" t="s">
        <v>488</v>
      </c>
      <c r="H32" s="402" t="s">
        <v>462</v>
      </c>
      <c r="I32" s="402" t="s">
        <v>454</v>
      </c>
      <c r="J32" s="402">
        <v>43</v>
      </c>
      <c r="K32" s="402" t="s">
        <v>49</v>
      </c>
      <c r="L32" s="402" t="s">
        <v>344</v>
      </c>
      <c r="Q32" s="193" t="str">
        <f>IFERROR((MP_DATA[[#This Row],[D, bottom '[m']]]+#REF!)/(2*#REF!/1000),"")</f>
        <v/>
      </c>
      <c r="R32" s="193"/>
      <c r="S32" s="193"/>
      <c r="T32" s="193"/>
      <c r="U32" s="193"/>
      <c r="V32" s="193"/>
      <c r="W32" s="193"/>
      <c r="X32" s="193"/>
      <c r="Y32" s="216"/>
      <c r="Z32" s="393"/>
      <c r="AA32" s="394"/>
      <c r="AB32" s="394"/>
      <c r="AC32" s="394"/>
      <c r="AD32" s="394"/>
      <c r="AE32" s="395"/>
      <c r="AQ32" s="211" t="s">
        <v>542</v>
      </c>
      <c r="AR32" s="215" t="s">
        <v>343</v>
      </c>
      <c r="AS32" s="215" t="s">
        <v>488</v>
      </c>
      <c r="AT32" s="215" t="s">
        <v>541</v>
      </c>
      <c r="AU32" s="215" t="s">
        <v>454</v>
      </c>
      <c r="AV32" s="215" t="s">
        <v>58</v>
      </c>
      <c r="AW32" s="215" t="s">
        <v>49</v>
      </c>
      <c r="AX32" s="215" t="s">
        <v>344</v>
      </c>
      <c r="BC32" s="193" t="str">
        <f>IFERROR((TP_DATA[[#This Row],[D, bottom '[m']]]+#REF!)/(2*#REF!/1000),"")</f>
        <v/>
      </c>
      <c r="BD32" s="193"/>
      <c r="BE32" s="193"/>
      <c r="BF32" s="193"/>
      <c r="BG32" s="193"/>
      <c r="BH32" s="193"/>
      <c r="BI32" s="193"/>
      <c r="BJ32" s="193"/>
      <c r="BK32" s="216"/>
      <c r="BN32" s="217"/>
      <c r="BO32" s="217"/>
      <c r="CC32" s="211" t="s">
        <v>583</v>
      </c>
      <c r="CD32" s="193" t="s">
        <v>343</v>
      </c>
      <c r="CE32" s="193" t="s">
        <v>482</v>
      </c>
      <c r="CF32" s="215" t="s">
        <v>582</v>
      </c>
      <c r="CG32" s="193" t="s">
        <v>454</v>
      </c>
      <c r="CH32" s="193" t="s">
        <v>58</v>
      </c>
      <c r="CI32" s="426" t="s">
        <v>58</v>
      </c>
      <c r="CJ32" s="215" t="s">
        <v>581</v>
      </c>
      <c r="CO32" s="193" t="str">
        <f>IFERROR((TOWER_DATA[[#This Row],[D, bottom '[m']]]+#REF!)/(2*#REF!/1000),"")</f>
        <v/>
      </c>
      <c r="CP32" s="193"/>
      <c r="CQ32" s="193"/>
      <c r="CR32" s="193"/>
      <c r="CS32" s="193"/>
      <c r="CT32" s="193"/>
      <c r="CU32" s="193"/>
      <c r="CV32" s="193"/>
      <c r="CX32" s="457">
        <v>14</v>
      </c>
      <c r="CY32" s="458">
        <v>136.19</v>
      </c>
      <c r="CZ32" s="458">
        <v>133.88</v>
      </c>
      <c r="DA32" s="457">
        <v>6.87</v>
      </c>
      <c r="DB32" s="457">
        <v>7</v>
      </c>
      <c r="DC32" s="457">
        <v>28</v>
      </c>
      <c r="DE32" s="455" t="s">
        <v>407</v>
      </c>
      <c r="DF32" s="455">
        <v>146.19</v>
      </c>
      <c r="DG32" s="455">
        <v>146.19</v>
      </c>
      <c r="DH32" s="455">
        <v>7201</v>
      </c>
      <c r="DI32" s="455"/>
      <c r="DJ32" s="455"/>
      <c r="DK32" s="455"/>
      <c r="DL32" s="455"/>
      <c r="DM32" s="455"/>
      <c r="DN32" s="219"/>
      <c r="DP32" s="211"/>
      <c r="DT32" s="218"/>
      <c r="DU32" s="218"/>
      <c r="DZ32" s="216"/>
      <c r="EP32" s="216"/>
    </row>
    <row r="33" spans="1:146" s="215" customFormat="1" ht="18" customHeight="1" outlineLevel="1">
      <c r="A33" s="213"/>
      <c r="B33" s="303"/>
      <c r="C33" s="303"/>
      <c r="D33" s="214"/>
      <c r="E33" s="403" t="s">
        <v>490</v>
      </c>
      <c r="F33" s="405" t="s">
        <v>343</v>
      </c>
      <c r="G33" s="402" t="s">
        <v>488</v>
      </c>
      <c r="H33" s="406" t="s">
        <v>453</v>
      </c>
      <c r="I33" s="406" t="s">
        <v>454</v>
      </c>
      <c r="J33" s="403">
        <v>43</v>
      </c>
      <c r="K33" s="402" t="s">
        <v>49</v>
      </c>
      <c r="L33" s="402" t="s">
        <v>344</v>
      </c>
      <c r="Q33" s="363" t="str">
        <f>IFERROR((MP_DATA[[#This Row],[D, bottom '[m']]]+#REF!)/(2*#REF!/1000),"")</f>
        <v/>
      </c>
      <c r="R33" s="193"/>
      <c r="S33" s="193"/>
      <c r="T33" s="193"/>
      <c r="U33" s="193"/>
      <c r="V33" s="193"/>
      <c r="W33" s="193"/>
      <c r="X33" s="193"/>
      <c r="Y33" s="216"/>
      <c r="Z33" s="393"/>
      <c r="AA33" s="394"/>
      <c r="AB33" s="394"/>
      <c r="AC33" s="394"/>
      <c r="AD33" s="394"/>
      <c r="AE33" s="395"/>
      <c r="AQ33" s="212" t="s">
        <v>543</v>
      </c>
      <c r="AR33" s="217" t="s">
        <v>343</v>
      </c>
      <c r="AS33" s="217" t="s">
        <v>488</v>
      </c>
      <c r="AT33" s="217" t="s">
        <v>535</v>
      </c>
      <c r="AU33" s="217" t="s">
        <v>454</v>
      </c>
      <c r="AV33" s="218" t="s">
        <v>58</v>
      </c>
      <c r="AW33" s="215" t="s">
        <v>49</v>
      </c>
      <c r="AX33" s="215" t="s">
        <v>344</v>
      </c>
      <c r="BC33" s="363" t="str">
        <f>IFERROR((TP_DATA[[#This Row],[D, bottom '[m']]]+#REF!)/(2*#REF!/1000),"")</f>
        <v/>
      </c>
      <c r="BD33" s="193"/>
      <c r="BE33" s="193"/>
      <c r="BF33" s="193"/>
      <c r="BG33" s="193"/>
      <c r="BH33" s="193"/>
      <c r="BI33" s="193"/>
      <c r="BJ33" s="193"/>
      <c r="BK33" s="216"/>
      <c r="BN33" s="217"/>
      <c r="BO33" s="217"/>
      <c r="CC33" s="212" t="s">
        <v>590</v>
      </c>
      <c r="CD33" s="258" t="s">
        <v>343</v>
      </c>
      <c r="CE33" s="258" t="s">
        <v>482</v>
      </c>
      <c r="CF33" s="217" t="s">
        <v>566</v>
      </c>
      <c r="CG33" s="258" t="s">
        <v>454</v>
      </c>
      <c r="CH33" s="427" t="s">
        <v>58</v>
      </c>
      <c r="CI33" s="426" t="s">
        <v>58</v>
      </c>
      <c r="CJ33" s="215" t="s">
        <v>589</v>
      </c>
      <c r="CO33" s="363" t="str">
        <f>IFERROR((TOWER_DATA[[#This Row],[D, bottom '[m']]]+#REF!)/(2*#REF!/1000),"")</f>
        <v/>
      </c>
      <c r="CP33" s="193"/>
      <c r="CQ33" s="193"/>
      <c r="CR33" s="193"/>
      <c r="CS33" s="193"/>
      <c r="CT33" s="193"/>
      <c r="CU33" s="193"/>
      <c r="CV33" s="193"/>
      <c r="CX33" s="457">
        <v>15</v>
      </c>
      <c r="CY33" s="458">
        <v>133.88</v>
      </c>
      <c r="CZ33" s="458">
        <v>131.58000000000001</v>
      </c>
      <c r="DA33" s="457">
        <v>7</v>
      </c>
      <c r="DB33" s="457">
        <v>7.12</v>
      </c>
      <c r="DC33" s="457">
        <v>28</v>
      </c>
      <c r="DE33" s="455" t="s">
        <v>408</v>
      </c>
      <c r="DF33" s="455">
        <v>143.34</v>
      </c>
      <c r="DG33" s="455">
        <v>143.34</v>
      </c>
      <c r="DH33" s="455">
        <v>4525</v>
      </c>
      <c r="DI33" s="455"/>
      <c r="DJ33" s="455"/>
      <c r="DK33" s="455"/>
      <c r="DL33" s="455"/>
      <c r="DM33" s="455"/>
      <c r="DN33" s="219"/>
      <c r="DP33" s="211"/>
      <c r="DT33" s="218"/>
      <c r="DU33" s="218"/>
      <c r="DZ33" s="216"/>
      <c r="EP33" s="216"/>
    </row>
    <row r="34" spans="1:146" s="215" customFormat="1" ht="18" customHeight="1" outlineLevel="1">
      <c r="A34" s="213"/>
      <c r="B34" s="303"/>
      <c r="C34" s="303"/>
      <c r="D34" s="214"/>
      <c r="E34" s="403" t="s">
        <v>516</v>
      </c>
      <c r="F34" s="405" t="s">
        <v>343</v>
      </c>
      <c r="G34" s="402" t="s">
        <v>488</v>
      </c>
      <c r="H34" s="406" t="s">
        <v>460</v>
      </c>
      <c r="I34" s="406" t="s">
        <v>454</v>
      </c>
      <c r="J34" s="403">
        <v>44</v>
      </c>
      <c r="K34" s="402" t="s">
        <v>49</v>
      </c>
      <c r="L34" s="402" t="s">
        <v>474</v>
      </c>
      <c r="Q34" s="363" t="str">
        <f>IFERROR((MP_DATA[[#This Row],[D, bottom '[m']]]+#REF!)/(2*#REF!/1000),"")</f>
        <v/>
      </c>
      <c r="R34" s="193"/>
      <c r="S34" s="193"/>
      <c r="T34" s="193"/>
      <c r="U34" s="193"/>
      <c r="V34" s="193"/>
      <c r="W34" s="193"/>
      <c r="X34" s="193"/>
      <c r="Y34" s="216"/>
      <c r="Z34" s="393"/>
      <c r="AA34" s="394"/>
      <c r="AB34" s="394"/>
      <c r="AC34" s="394"/>
      <c r="AD34" s="394"/>
      <c r="AE34" s="395"/>
      <c r="AQ34" s="212" t="s">
        <v>548</v>
      </c>
      <c r="AR34" s="217" t="s">
        <v>343</v>
      </c>
      <c r="AS34" s="217" t="s">
        <v>488</v>
      </c>
      <c r="AT34" s="217" t="s">
        <v>460</v>
      </c>
      <c r="AU34" s="217" t="s">
        <v>454</v>
      </c>
      <c r="AV34" s="218" t="s">
        <v>58</v>
      </c>
      <c r="AW34" s="215" t="s">
        <v>49</v>
      </c>
      <c r="AX34" s="215" t="s">
        <v>538</v>
      </c>
      <c r="BC34" s="363" t="str">
        <f>IFERROR((TP_DATA[[#This Row],[D, bottom '[m']]]+#REF!)/(2*#REF!/1000),"")</f>
        <v/>
      </c>
      <c r="BD34" s="193"/>
      <c r="BE34" s="193"/>
      <c r="BF34" s="193"/>
      <c r="BG34" s="193"/>
      <c r="BH34" s="193"/>
      <c r="BI34" s="193"/>
      <c r="BJ34" s="193"/>
      <c r="BK34" s="216"/>
      <c r="BN34" s="217"/>
      <c r="BO34" s="217"/>
      <c r="CC34" s="212" t="s">
        <v>577</v>
      </c>
      <c r="CD34" s="258" t="s">
        <v>475</v>
      </c>
      <c r="CE34" s="258" t="s">
        <v>476</v>
      </c>
      <c r="CF34" s="217" t="s">
        <v>576</v>
      </c>
      <c r="CG34" s="258" t="s">
        <v>454</v>
      </c>
      <c r="CH34" s="427" t="s">
        <v>58</v>
      </c>
      <c r="CI34" s="426" t="s">
        <v>58</v>
      </c>
      <c r="CJ34" s="215" t="s">
        <v>575</v>
      </c>
      <c r="CO34" s="363" t="str">
        <f>IFERROR((TOWER_DATA[[#This Row],[D, bottom '[m']]]+#REF!)/(2*#REF!/1000),"")</f>
        <v/>
      </c>
      <c r="CP34" s="193"/>
      <c r="CQ34" s="193"/>
      <c r="CR34" s="193"/>
      <c r="CS34" s="193"/>
      <c r="CT34" s="193"/>
      <c r="CU34" s="193"/>
      <c r="CV34" s="193"/>
      <c r="CX34" s="457">
        <v>16</v>
      </c>
      <c r="CY34" s="458">
        <v>131.58000000000001</v>
      </c>
      <c r="CZ34" s="458">
        <v>129.28</v>
      </c>
      <c r="DA34" s="457">
        <v>7.12</v>
      </c>
      <c r="DB34" s="457">
        <v>7.24</v>
      </c>
      <c r="DC34" s="457">
        <v>29</v>
      </c>
      <c r="DE34" s="455" t="s">
        <v>409</v>
      </c>
      <c r="DF34" s="455">
        <v>143.19999999999999</v>
      </c>
      <c r="DG34" s="455">
        <v>143.19999999999999</v>
      </c>
      <c r="DH34" s="455">
        <v>4525</v>
      </c>
      <c r="DI34" s="455"/>
      <c r="DJ34" s="455"/>
      <c r="DK34" s="455"/>
      <c r="DL34" s="455"/>
      <c r="DM34" s="455"/>
      <c r="DN34" s="219"/>
      <c r="DP34" s="211"/>
      <c r="DT34" s="218"/>
      <c r="DU34" s="218"/>
      <c r="DZ34" s="216"/>
      <c r="EP34" s="216"/>
    </row>
    <row r="35" spans="1:146" s="215" customFormat="1" ht="18" customHeight="1" outlineLevel="1">
      <c r="A35" s="213"/>
      <c r="B35" s="303"/>
      <c r="C35" s="303"/>
      <c r="D35" s="214"/>
      <c r="E35" s="403" t="s">
        <v>510</v>
      </c>
      <c r="F35" s="405" t="s">
        <v>343</v>
      </c>
      <c r="G35" s="402" t="s">
        <v>488</v>
      </c>
      <c r="H35" s="406" t="s">
        <v>467</v>
      </c>
      <c r="I35" s="406" t="s">
        <v>454</v>
      </c>
      <c r="J35" s="403">
        <v>43</v>
      </c>
      <c r="K35" s="402" t="s">
        <v>49</v>
      </c>
      <c r="L35" s="402" t="s">
        <v>468</v>
      </c>
      <c r="Q35" s="363" t="str">
        <f>IFERROR((MP_DATA[[#This Row],[D, bottom '[m']]]+#REF!)/(2*#REF!/1000),"")</f>
        <v/>
      </c>
      <c r="R35" s="193"/>
      <c r="S35" s="193"/>
      <c r="T35" s="193"/>
      <c r="U35" s="193"/>
      <c r="V35" s="193"/>
      <c r="W35" s="193"/>
      <c r="X35" s="193"/>
      <c r="Y35" s="216"/>
      <c r="Z35" s="393"/>
      <c r="AA35" s="394"/>
      <c r="AB35" s="394"/>
      <c r="AC35" s="394"/>
      <c r="AD35" s="394"/>
      <c r="AE35" s="395"/>
      <c r="AQ35" s="212" t="s">
        <v>545</v>
      </c>
      <c r="AR35" s="217" t="s">
        <v>343</v>
      </c>
      <c r="AS35" s="217" t="s">
        <v>488</v>
      </c>
      <c r="AT35" s="217" t="s">
        <v>536</v>
      </c>
      <c r="AU35" s="217" t="s">
        <v>454</v>
      </c>
      <c r="AV35" s="218" t="s">
        <v>58</v>
      </c>
      <c r="AW35" s="215" t="s">
        <v>49</v>
      </c>
      <c r="BC35" s="363" t="str">
        <f>IFERROR((TP_DATA[[#This Row],[D, bottom '[m']]]+#REF!)/(2*#REF!/1000),"")</f>
        <v/>
      </c>
      <c r="BD35" s="193"/>
      <c r="BE35" s="193"/>
      <c r="BF35" s="193"/>
      <c r="BG35" s="193"/>
      <c r="BH35" s="193"/>
      <c r="BI35" s="193"/>
      <c r="BJ35" s="193"/>
      <c r="BK35" s="216"/>
      <c r="BN35" s="217"/>
      <c r="BO35" s="217"/>
      <c r="CC35" s="212" t="s">
        <v>567</v>
      </c>
      <c r="CD35" s="258" t="s">
        <v>465</v>
      </c>
      <c r="CE35" s="258" t="s">
        <v>452</v>
      </c>
      <c r="CF35" s="217" t="s">
        <v>566</v>
      </c>
      <c r="CG35" s="258" t="s">
        <v>454</v>
      </c>
      <c r="CH35" s="427" t="s">
        <v>58</v>
      </c>
      <c r="CI35" s="426" t="s">
        <v>58</v>
      </c>
      <c r="CJ35" s="215" t="s">
        <v>565</v>
      </c>
      <c r="CO35" s="363" t="str">
        <f>IFERROR((TOWER_DATA[[#This Row],[D, bottom '[m']]]+#REF!)/(2*#REF!/1000),"")</f>
        <v/>
      </c>
      <c r="CP35" s="193"/>
      <c r="CQ35" s="193"/>
      <c r="CR35" s="193"/>
      <c r="CS35" s="193"/>
      <c r="CT35" s="193"/>
      <c r="CU35" s="193"/>
      <c r="CV35" s="193"/>
      <c r="CX35" s="457">
        <v>17</v>
      </c>
      <c r="CY35" s="458">
        <v>129.28</v>
      </c>
      <c r="CZ35" s="458">
        <v>126.98</v>
      </c>
      <c r="DA35" s="457">
        <v>7.24</v>
      </c>
      <c r="DB35" s="457">
        <v>7.37</v>
      </c>
      <c r="DC35" s="457">
        <v>29</v>
      </c>
      <c r="DE35" s="455" t="s">
        <v>410</v>
      </c>
      <c r="DF35" s="455">
        <v>141.87</v>
      </c>
      <c r="DG35" s="455">
        <v>141.87</v>
      </c>
      <c r="DH35" s="455">
        <v>5941</v>
      </c>
      <c r="DI35" s="455"/>
      <c r="DJ35" s="455"/>
      <c r="DK35" s="455"/>
      <c r="DL35" s="455"/>
      <c r="DM35" s="455"/>
      <c r="DP35" s="211"/>
      <c r="DT35" s="218"/>
      <c r="DU35" s="218"/>
      <c r="DZ35" s="216"/>
      <c r="EP35" s="216"/>
    </row>
    <row r="36" spans="1:146" s="215" customFormat="1" ht="18" customHeight="1" outlineLevel="1">
      <c r="A36" s="213"/>
      <c r="B36" s="303"/>
      <c r="C36" s="303"/>
      <c r="D36" s="214"/>
      <c r="E36" s="403" t="s">
        <v>513</v>
      </c>
      <c r="F36" s="405" t="s">
        <v>343</v>
      </c>
      <c r="G36" s="402" t="s">
        <v>488</v>
      </c>
      <c r="H36" s="406" t="s">
        <v>469</v>
      </c>
      <c r="I36" s="406" t="s">
        <v>454</v>
      </c>
      <c r="J36" s="403">
        <v>43</v>
      </c>
      <c r="K36" s="402" t="s">
        <v>49</v>
      </c>
      <c r="L36" s="402" t="s">
        <v>470</v>
      </c>
      <c r="Q36" s="363" t="str">
        <f>IFERROR((MP_DATA[[#This Row],[D, bottom '[m']]]+#REF!)/(2*#REF!/1000),"")</f>
        <v/>
      </c>
      <c r="R36" s="193"/>
      <c r="S36" s="193"/>
      <c r="T36" s="193"/>
      <c r="U36" s="193"/>
      <c r="V36" s="193"/>
      <c r="W36" s="193"/>
      <c r="X36" s="193"/>
      <c r="Y36" s="216"/>
      <c r="Z36" s="393"/>
      <c r="AA36" s="394"/>
      <c r="AB36" s="394"/>
      <c r="AC36" s="394"/>
      <c r="AD36" s="394"/>
      <c r="AE36" s="395"/>
      <c r="AQ36" s="212" t="s">
        <v>547</v>
      </c>
      <c r="AR36" s="217" t="s">
        <v>343</v>
      </c>
      <c r="AS36" s="217" t="s">
        <v>488</v>
      </c>
      <c r="AT36" s="217" t="s">
        <v>546</v>
      </c>
      <c r="AU36" s="217" t="s">
        <v>454</v>
      </c>
      <c r="AV36" s="218" t="s">
        <v>58</v>
      </c>
      <c r="AW36" s="215" t="s">
        <v>49</v>
      </c>
      <c r="AX36" s="215" t="s">
        <v>537</v>
      </c>
      <c r="BC36" s="363" t="str">
        <f>IFERROR((TP_DATA[[#This Row],[D, bottom '[m']]]+#REF!)/(2*#REF!/1000),"")</f>
        <v/>
      </c>
      <c r="BD36" s="193"/>
      <c r="BE36" s="193"/>
      <c r="BF36" s="193"/>
      <c r="BG36" s="193"/>
      <c r="BH36" s="193"/>
      <c r="BI36" s="193"/>
      <c r="BJ36" s="193"/>
      <c r="BK36" s="216"/>
      <c r="BN36" s="217"/>
      <c r="BO36" s="217"/>
      <c r="CC36" s="212" t="s">
        <v>570</v>
      </c>
      <c r="CD36" s="258" t="s">
        <v>465</v>
      </c>
      <c r="CE36" s="258" t="s">
        <v>452</v>
      </c>
      <c r="CF36" s="217" t="s">
        <v>569</v>
      </c>
      <c r="CG36" s="258" t="s">
        <v>454</v>
      </c>
      <c r="CH36" s="427" t="s">
        <v>58</v>
      </c>
      <c r="CI36" s="426" t="s">
        <v>58</v>
      </c>
      <c r="CJ36" s="346" t="s">
        <v>568</v>
      </c>
      <c r="CO36" s="363" t="str">
        <f>IFERROR((TOWER_DATA[[#This Row],[D, bottom '[m']]]+#REF!)/(2*#REF!/1000),"")</f>
        <v/>
      </c>
      <c r="CP36" s="193"/>
      <c r="CQ36" s="193"/>
      <c r="CR36" s="193"/>
      <c r="CS36" s="193"/>
      <c r="CT36" s="193"/>
      <c r="CU36" s="193"/>
      <c r="CV36" s="193"/>
      <c r="CX36" s="457">
        <v>18</v>
      </c>
      <c r="CY36" s="458">
        <v>126.98</v>
      </c>
      <c r="CZ36" s="458">
        <v>124.68</v>
      </c>
      <c r="DA36" s="457">
        <v>7.37</v>
      </c>
      <c r="DB36" s="457">
        <v>7.49</v>
      </c>
      <c r="DC36" s="457">
        <v>29</v>
      </c>
      <c r="DE36" s="455" t="s">
        <v>413</v>
      </c>
      <c r="DF36" s="455">
        <v>129.27000000000001</v>
      </c>
      <c r="DG36" s="455">
        <v>129.27000000000001</v>
      </c>
      <c r="DH36" s="455">
        <v>1327</v>
      </c>
      <c r="DI36" s="455"/>
      <c r="DJ36" s="455"/>
      <c r="DK36" s="455"/>
      <c r="DL36" s="455"/>
      <c r="DM36" s="455"/>
      <c r="DP36" s="211"/>
      <c r="DT36" s="218"/>
      <c r="DU36" s="218"/>
      <c r="DZ36" s="216"/>
      <c r="EP36" s="216"/>
    </row>
    <row r="37" spans="1:146" s="215" customFormat="1" ht="18" customHeight="1" outlineLevel="1">
      <c r="A37" s="213"/>
      <c r="B37" s="303"/>
      <c r="C37" s="303"/>
      <c r="D37" s="214"/>
      <c r="E37" s="403" t="s">
        <v>491</v>
      </c>
      <c r="F37" s="405" t="s">
        <v>343</v>
      </c>
      <c r="G37" s="406" t="s">
        <v>488</v>
      </c>
      <c r="H37" s="406" t="s">
        <v>463</v>
      </c>
      <c r="I37" s="406" t="s">
        <v>454</v>
      </c>
      <c r="J37" s="403">
        <v>45</v>
      </c>
      <c r="K37" s="402" t="s">
        <v>49</v>
      </c>
      <c r="L37" s="402" t="s">
        <v>344</v>
      </c>
      <c r="Q37" s="363" t="str">
        <f>IFERROR((MP_DATA[[#This Row],[D, bottom '[m']]]+#REF!)/(2*#REF!/1000),"")</f>
        <v/>
      </c>
      <c r="R37" s="193"/>
      <c r="S37" s="193"/>
      <c r="T37" s="193"/>
      <c r="U37" s="193"/>
      <c r="V37" s="193"/>
      <c r="W37" s="193"/>
      <c r="X37" s="193"/>
      <c r="Y37" s="216"/>
      <c r="Z37" s="393"/>
      <c r="AA37" s="394"/>
      <c r="AB37" s="394"/>
      <c r="AC37" s="394"/>
      <c r="AD37" s="394"/>
      <c r="AE37" s="395"/>
      <c r="AQ37" s="212" t="s">
        <v>598</v>
      </c>
      <c r="AR37" s="217" t="s">
        <v>475</v>
      </c>
      <c r="AS37" s="217" t="s">
        <v>482</v>
      </c>
      <c r="AT37" s="217" t="s">
        <v>521</v>
      </c>
      <c r="AU37" s="217" t="s">
        <v>454</v>
      </c>
      <c r="AV37" s="218" t="s">
        <v>58</v>
      </c>
      <c r="AW37" s="215" t="s">
        <v>49</v>
      </c>
      <c r="AX37" s="215" t="s">
        <v>561</v>
      </c>
      <c r="BC37" s="363" t="str">
        <f>IFERROR((TP_DATA[[#This Row],[D, bottom '[m']]]+#REF!)/(2*#REF!/1000),"")</f>
        <v/>
      </c>
      <c r="BD37" s="193"/>
      <c r="BE37" s="193"/>
      <c r="BF37" s="193"/>
      <c r="BG37" s="193"/>
      <c r="BH37" s="193"/>
      <c r="BI37" s="193"/>
      <c r="BJ37" s="193"/>
      <c r="BK37" s="216"/>
      <c r="BN37" s="217"/>
      <c r="BO37" s="217"/>
      <c r="CC37" s="212" t="s">
        <v>574</v>
      </c>
      <c r="CD37" s="258" t="s">
        <v>465</v>
      </c>
      <c r="CE37" s="258" t="s">
        <v>571</v>
      </c>
      <c r="CF37" s="217" t="s">
        <v>573</v>
      </c>
      <c r="CG37" s="258" t="s">
        <v>454</v>
      </c>
      <c r="CH37" s="427" t="s">
        <v>58</v>
      </c>
      <c r="CI37" s="193" t="s">
        <v>58</v>
      </c>
      <c r="CJ37" s="346" t="s">
        <v>572</v>
      </c>
      <c r="CO37" s="363" t="str">
        <f>IFERROR((TOWER_DATA[[#This Row],[D, bottom '[m']]]+#REF!)/(2*#REF!/1000),"")</f>
        <v/>
      </c>
      <c r="CP37" s="193"/>
      <c r="CQ37" s="193"/>
      <c r="CR37" s="193"/>
      <c r="CS37" s="193"/>
      <c r="CT37" s="193"/>
      <c r="CU37" s="193"/>
      <c r="CV37" s="193"/>
      <c r="CX37" s="457">
        <v>19</v>
      </c>
      <c r="CY37" s="458">
        <v>124.68</v>
      </c>
      <c r="CZ37" s="458">
        <v>122.38</v>
      </c>
      <c r="DA37" s="457">
        <v>7.49</v>
      </c>
      <c r="DB37" s="457">
        <v>7.62</v>
      </c>
      <c r="DC37" s="457">
        <v>30</v>
      </c>
      <c r="DE37" s="455" t="s">
        <v>411</v>
      </c>
      <c r="DF37" s="455">
        <v>129.27000000000001</v>
      </c>
      <c r="DG37" s="455">
        <v>129.27000000000001</v>
      </c>
      <c r="DH37" s="455">
        <v>1008</v>
      </c>
      <c r="DI37" s="455"/>
      <c r="DJ37" s="455"/>
      <c r="DK37" s="455"/>
      <c r="DL37" s="455"/>
      <c r="DM37" s="455"/>
      <c r="DP37" s="211"/>
      <c r="DT37" s="218"/>
      <c r="DU37" s="218"/>
      <c r="DZ37" s="216"/>
      <c r="EP37" s="216"/>
    </row>
    <row r="38" spans="1:146" s="215" customFormat="1" ht="18" customHeight="1" outlineLevel="1">
      <c r="A38" s="213"/>
      <c r="B38" s="303"/>
      <c r="C38" s="303"/>
      <c r="D38" s="214"/>
      <c r="E38" s="403" t="s">
        <v>492</v>
      </c>
      <c r="F38" s="405" t="s">
        <v>343</v>
      </c>
      <c r="G38" s="406" t="s">
        <v>488</v>
      </c>
      <c r="H38" s="406" t="s">
        <v>464</v>
      </c>
      <c r="I38" s="406" t="s">
        <v>454</v>
      </c>
      <c r="J38" s="403">
        <v>45</v>
      </c>
      <c r="K38" s="402" t="s">
        <v>49</v>
      </c>
      <c r="L38" s="402" t="s">
        <v>344</v>
      </c>
      <c r="Q38" s="193"/>
      <c r="R38" s="193"/>
      <c r="S38" s="193"/>
      <c r="T38" s="193"/>
      <c r="U38" s="193"/>
      <c r="V38" s="193"/>
      <c r="W38" s="193"/>
      <c r="X38" s="193"/>
      <c r="Y38" s="216"/>
      <c r="Z38" s="393"/>
      <c r="AA38" s="394"/>
      <c r="AB38" s="394"/>
      <c r="AC38" s="394"/>
      <c r="AD38" s="394"/>
      <c r="AE38" s="395"/>
      <c r="AQ38" s="212" t="s">
        <v>597</v>
      </c>
      <c r="AR38" s="217" t="s">
        <v>475</v>
      </c>
      <c r="AS38" s="217" t="s">
        <v>482</v>
      </c>
      <c r="AT38" s="217" t="s">
        <v>521</v>
      </c>
      <c r="AU38" s="217" t="s">
        <v>454</v>
      </c>
      <c r="AV38" s="218" t="s">
        <v>58</v>
      </c>
      <c r="AW38" s="215" t="s">
        <v>49</v>
      </c>
      <c r="AX38" s="215" t="s">
        <v>561</v>
      </c>
      <c r="BC38" s="193"/>
      <c r="BD38" s="193"/>
      <c r="BE38" s="193"/>
      <c r="BF38" s="193"/>
      <c r="BG38" s="193"/>
      <c r="BH38" s="193"/>
      <c r="BI38" s="193"/>
      <c r="BJ38" s="193"/>
      <c r="BK38" s="216"/>
      <c r="BN38" s="217"/>
      <c r="BO38" s="217"/>
      <c r="CC38" s="417" t="s">
        <v>372</v>
      </c>
      <c r="CD38" s="453">
        <v>1</v>
      </c>
      <c r="CE38" s="453" t="s">
        <v>483</v>
      </c>
      <c r="CF38" s="454" t="s">
        <v>484</v>
      </c>
      <c r="CG38" s="453" t="s">
        <v>497</v>
      </c>
      <c r="CH38" s="428">
        <v>0</v>
      </c>
      <c r="CI38" s="404" t="s">
        <v>49</v>
      </c>
      <c r="CJ38" s="455"/>
      <c r="CO38" s="193"/>
      <c r="CP38" s="193"/>
      <c r="CQ38" s="193"/>
      <c r="CR38" s="193"/>
      <c r="CS38" s="193"/>
      <c r="CT38" s="193"/>
      <c r="CU38" s="193"/>
      <c r="CV38" s="193"/>
      <c r="CX38" s="457">
        <v>20</v>
      </c>
      <c r="CY38" s="458">
        <v>122.38</v>
      </c>
      <c r="CZ38" s="458">
        <v>120.07</v>
      </c>
      <c r="DA38" s="457">
        <v>7.62</v>
      </c>
      <c r="DB38" s="457">
        <v>7.74</v>
      </c>
      <c r="DC38" s="457">
        <v>30</v>
      </c>
      <c r="DE38" s="455" t="s">
        <v>412</v>
      </c>
      <c r="DF38" s="455">
        <v>129.27000000000001</v>
      </c>
      <c r="DG38" s="455">
        <v>129.27000000000001</v>
      </c>
      <c r="DH38" s="455">
        <v>6854</v>
      </c>
      <c r="DI38" s="455"/>
      <c r="DJ38" s="455"/>
      <c r="DK38" s="455"/>
      <c r="DL38" s="455"/>
      <c r="DM38" s="455"/>
      <c r="DP38" s="211"/>
      <c r="DT38" s="218"/>
      <c r="DU38" s="218"/>
      <c r="DZ38" s="216"/>
      <c r="EP38" s="216"/>
    </row>
    <row r="39" spans="1:146" s="215" customFormat="1" ht="18" customHeight="1" outlineLevel="1">
      <c r="A39" s="213"/>
      <c r="B39" s="303"/>
      <c r="C39" s="303"/>
      <c r="D39" s="214"/>
      <c r="E39" s="403" t="s">
        <v>514</v>
      </c>
      <c r="F39" s="405" t="s">
        <v>343</v>
      </c>
      <c r="G39" s="406" t="s">
        <v>488</v>
      </c>
      <c r="H39" s="406" t="s">
        <v>471</v>
      </c>
      <c r="I39" s="406" t="s">
        <v>454</v>
      </c>
      <c r="J39" s="403">
        <v>45</v>
      </c>
      <c r="K39" s="402" t="s">
        <v>49</v>
      </c>
      <c r="L39" s="402" t="s">
        <v>472</v>
      </c>
      <c r="Q39" s="193"/>
      <c r="R39" s="193"/>
      <c r="S39" s="193"/>
      <c r="T39" s="193"/>
      <c r="U39" s="193"/>
      <c r="V39" s="193"/>
      <c r="W39" s="193"/>
      <c r="X39" s="193"/>
      <c r="Y39" s="216"/>
      <c r="Z39" s="393"/>
      <c r="AA39" s="394"/>
      <c r="AB39" s="394"/>
      <c r="AC39" s="394"/>
      <c r="AD39" s="394"/>
      <c r="AE39" s="395"/>
      <c r="AQ39" s="212" t="s">
        <v>557</v>
      </c>
      <c r="AR39" s="217" t="s">
        <v>475</v>
      </c>
      <c r="AS39" s="217" t="s">
        <v>476</v>
      </c>
      <c r="AT39" s="217" t="s">
        <v>556</v>
      </c>
      <c r="AU39" s="217" t="s">
        <v>454</v>
      </c>
      <c r="AV39" s="218" t="s">
        <v>58</v>
      </c>
      <c r="AW39" s="215" t="s">
        <v>49</v>
      </c>
      <c r="AX39" s="215" t="s">
        <v>555</v>
      </c>
      <c r="BC39" s="193"/>
      <c r="BD39" s="193"/>
      <c r="BE39" s="193"/>
      <c r="BF39" s="193"/>
      <c r="BG39" s="193"/>
      <c r="BH39" s="193"/>
      <c r="BI39" s="193"/>
      <c r="BJ39" s="193"/>
      <c r="BK39" s="216"/>
      <c r="BN39" s="217"/>
      <c r="BO39" s="217"/>
      <c r="CC39" s="417"/>
      <c r="CD39" s="405"/>
      <c r="CE39" s="405"/>
      <c r="CF39" s="406"/>
      <c r="CG39" s="405"/>
      <c r="CH39" s="428"/>
      <c r="CI39" s="404"/>
      <c r="CJ39" s="425"/>
      <c r="CO39" s="193"/>
      <c r="CP39" s="193"/>
      <c r="CQ39" s="193"/>
      <c r="CR39" s="193"/>
      <c r="CS39" s="193"/>
      <c r="CT39" s="193"/>
      <c r="CU39" s="193"/>
      <c r="CV39" s="193"/>
      <c r="CX39" s="457">
        <v>21</v>
      </c>
      <c r="CY39" s="458">
        <v>120.07</v>
      </c>
      <c r="CZ39" s="458">
        <v>117.77</v>
      </c>
      <c r="DA39" s="457">
        <v>7.74</v>
      </c>
      <c r="DB39" s="457">
        <v>7.87</v>
      </c>
      <c r="DC39" s="457">
        <v>30</v>
      </c>
      <c r="DE39" s="455" t="s">
        <v>414</v>
      </c>
      <c r="DF39" s="455">
        <v>115.34</v>
      </c>
      <c r="DG39" s="455">
        <v>115.34</v>
      </c>
      <c r="DH39" s="455">
        <v>6660</v>
      </c>
      <c r="DI39" s="455"/>
      <c r="DJ39" s="455"/>
      <c r="DK39" s="455"/>
      <c r="DL39" s="455"/>
      <c r="DM39" s="455"/>
      <c r="DP39" s="211"/>
      <c r="DT39" s="218"/>
      <c r="DU39" s="218"/>
      <c r="DZ39" s="216"/>
      <c r="EP39" s="216"/>
    </row>
    <row r="40" spans="1:146" s="215" customFormat="1" ht="18" customHeight="1" outlineLevel="1">
      <c r="A40" s="213"/>
      <c r="B40" s="303"/>
      <c r="C40" s="303"/>
      <c r="D40" s="214"/>
      <c r="E40" s="403" t="s">
        <v>515</v>
      </c>
      <c r="F40" s="405" t="s">
        <v>343</v>
      </c>
      <c r="G40" s="406" t="s">
        <v>488</v>
      </c>
      <c r="H40" s="406" t="s">
        <v>473</v>
      </c>
      <c r="I40" s="406" t="s">
        <v>454</v>
      </c>
      <c r="J40" s="403">
        <v>45</v>
      </c>
      <c r="K40" s="402" t="s">
        <v>49</v>
      </c>
      <c r="L40" s="402" t="s">
        <v>470</v>
      </c>
      <c r="Q40" s="193"/>
      <c r="R40" s="193"/>
      <c r="S40" s="193"/>
      <c r="T40" s="193"/>
      <c r="U40" s="193"/>
      <c r="V40" s="193"/>
      <c r="W40" s="193"/>
      <c r="X40" s="193"/>
      <c r="Y40" s="216"/>
      <c r="Z40" s="393"/>
      <c r="AA40" s="394"/>
      <c r="AB40" s="394"/>
      <c r="AC40" s="394"/>
      <c r="AD40" s="394"/>
      <c r="AE40" s="395"/>
      <c r="AQ40" s="212" t="s">
        <v>554</v>
      </c>
      <c r="AR40" s="217" t="s">
        <v>475</v>
      </c>
      <c r="AS40" s="217" t="s">
        <v>476</v>
      </c>
      <c r="AT40" s="217" t="s">
        <v>518</v>
      </c>
      <c r="AU40" s="217" t="s">
        <v>454</v>
      </c>
      <c r="AV40" s="218" t="s">
        <v>58</v>
      </c>
      <c r="AW40" s="215" t="s">
        <v>49</v>
      </c>
      <c r="AX40" s="215" t="s">
        <v>519</v>
      </c>
      <c r="BC40" s="193"/>
      <c r="BD40" s="193"/>
      <c r="BE40" s="193"/>
      <c r="BF40" s="193"/>
      <c r="BG40" s="193"/>
      <c r="BH40" s="193"/>
      <c r="BI40" s="193"/>
      <c r="BJ40" s="193"/>
      <c r="BK40" s="216"/>
      <c r="BN40" s="217"/>
      <c r="BO40" s="217"/>
      <c r="CC40" s="417"/>
      <c r="CD40" s="405"/>
      <c r="CE40" s="405"/>
      <c r="CF40" s="406"/>
      <c r="CG40" s="405"/>
      <c r="CH40" s="428"/>
      <c r="CI40" s="404"/>
      <c r="CJ40" s="402"/>
      <c r="CO40" s="193"/>
      <c r="CP40" s="193"/>
      <c r="CQ40" s="193"/>
      <c r="CR40" s="193"/>
      <c r="CS40" s="193"/>
      <c r="CT40" s="193"/>
      <c r="CU40" s="193"/>
      <c r="CV40" s="193"/>
      <c r="CX40" s="457">
        <v>22</v>
      </c>
      <c r="CY40" s="458">
        <v>117.77</v>
      </c>
      <c r="CZ40" s="458">
        <v>115.42</v>
      </c>
      <c r="DA40" s="457">
        <v>7.87</v>
      </c>
      <c r="DB40" s="457">
        <v>8</v>
      </c>
      <c r="DC40" s="457">
        <v>36</v>
      </c>
      <c r="DE40" s="455" t="s">
        <v>415</v>
      </c>
      <c r="DF40" s="455">
        <v>115.2</v>
      </c>
      <c r="DG40" s="455">
        <v>115.2</v>
      </c>
      <c r="DH40" s="455">
        <v>6660</v>
      </c>
      <c r="DI40" s="455"/>
      <c r="DJ40" s="455"/>
      <c r="DK40" s="455"/>
      <c r="DL40" s="455"/>
      <c r="DM40" s="455"/>
      <c r="DP40" s="211"/>
      <c r="DT40" s="218"/>
      <c r="DU40" s="218"/>
      <c r="DZ40" s="216"/>
      <c r="EP40" s="216"/>
    </row>
    <row r="41" spans="1:146" s="215" customFormat="1" ht="18" customHeight="1" outlineLevel="1">
      <c r="A41" s="213"/>
      <c r="B41" s="303"/>
      <c r="C41" s="303"/>
      <c r="D41" s="214"/>
      <c r="E41" s="403" t="s">
        <v>531</v>
      </c>
      <c r="F41" s="405" t="s">
        <v>475</v>
      </c>
      <c r="G41" s="406" t="s">
        <v>482</v>
      </c>
      <c r="H41" s="406" t="s">
        <v>521</v>
      </c>
      <c r="I41" s="406" t="s">
        <v>454</v>
      </c>
      <c r="J41" s="403">
        <v>42</v>
      </c>
      <c r="K41" s="402" t="s">
        <v>49</v>
      </c>
      <c r="L41" s="402" t="s">
        <v>529</v>
      </c>
      <c r="Q41" s="193"/>
      <c r="R41" s="193"/>
      <c r="S41" s="193"/>
      <c r="T41" s="193"/>
      <c r="U41" s="193"/>
      <c r="V41" s="193"/>
      <c r="W41" s="193"/>
      <c r="X41" s="193"/>
      <c r="Y41" s="216"/>
      <c r="Z41" s="393"/>
      <c r="AA41" s="394"/>
      <c r="AB41" s="394"/>
      <c r="AC41" s="394"/>
      <c r="AD41" s="394"/>
      <c r="AE41" s="395"/>
      <c r="AQ41" s="212" t="s">
        <v>559</v>
      </c>
      <c r="AR41" s="217" t="s">
        <v>477</v>
      </c>
      <c r="AS41" s="217" t="s">
        <v>524</v>
      </c>
      <c r="AT41" s="217" t="s">
        <v>532</v>
      </c>
      <c r="AU41" s="217" t="s">
        <v>454</v>
      </c>
      <c r="AV41" s="218" t="s">
        <v>58</v>
      </c>
      <c r="AW41" s="215" t="s">
        <v>478</v>
      </c>
      <c r="AX41" s="215" t="s">
        <v>479</v>
      </c>
      <c r="BC41" s="193"/>
      <c r="BD41" s="193"/>
      <c r="BE41" s="193"/>
      <c r="BF41" s="193"/>
      <c r="BG41" s="193"/>
      <c r="BH41" s="193"/>
      <c r="BI41" s="193"/>
      <c r="BJ41" s="193"/>
      <c r="BK41" s="216"/>
      <c r="BM41" s="219"/>
      <c r="BN41" s="221"/>
      <c r="BO41" s="221"/>
      <c r="BP41" s="219"/>
      <c r="BQ41" s="219"/>
      <c r="BR41" s="219"/>
      <c r="CC41" s="212"/>
      <c r="CD41" s="258"/>
      <c r="CE41" s="258"/>
      <c r="CF41" s="217"/>
      <c r="CG41" s="258"/>
      <c r="CH41" s="427"/>
      <c r="CI41" s="193"/>
      <c r="CO41" s="193"/>
      <c r="CP41" s="193"/>
      <c r="CQ41" s="193"/>
      <c r="CR41" s="193"/>
      <c r="CS41" s="193"/>
      <c r="CT41" s="193"/>
      <c r="CU41" s="193"/>
      <c r="CV41" s="193"/>
      <c r="CX41" s="457">
        <v>23</v>
      </c>
      <c r="CY41" s="458">
        <v>115.42</v>
      </c>
      <c r="CZ41" s="458">
        <v>115.27</v>
      </c>
      <c r="DA41" s="457">
        <v>8</v>
      </c>
      <c r="DB41" s="457">
        <v>8</v>
      </c>
      <c r="DC41" s="457">
        <v>36</v>
      </c>
      <c r="DE41" s="455" t="s">
        <v>416</v>
      </c>
      <c r="DF41" s="455">
        <v>113.87</v>
      </c>
      <c r="DG41" s="455">
        <v>113.87</v>
      </c>
      <c r="DH41" s="455">
        <v>9000</v>
      </c>
      <c r="DI41" s="455"/>
      <c r="DJ41" s="455"/>
      <c r="DK41" s="455"/>
      <c r="DL41" s="455"/>
      <c r="DM41" s="455"/>
      <c r="DP41" s="211"/>
      <c r="DT41" s="218"/>
      <c r="DU41" s="218"/>
      <c r="DZ41" s="216"/>
      <c r="EP41" s="216"/>
    </row>
    <row r="42" spans="1:146" s="215" customFormat="1" ht="18" customHeight="1" outlineLevel="1">
      <c r="A42" s="213"/>
      <c r="B42" s="303"/>
      <c r="C42" s="303"/>
      <c r="D42" s="214"/>
      <c r="E42" s="403" t="s">
        <v>523</v>
      </c>
      <c r="F42" s="405" t="s">
        <v>475</v>
      </c>
      <c r="G42" s="406" t="s">
        <v>476</v>
      </c>
      <c r="H42" s="406" t="s">
        <v>521</v>
      </c>
      <c r="I42" s="406" t="s">
        <v>454</v>
      </c>
      <c r="J42" s="403">
        <v>42</v>
      </c>
      <c r="K42" s="402" t="s">
        <v>49</v>
      </c>
      <c r="L42" s="402" t="s">
        <v>522</v>
      </c>
      <c r="Q42" s="363" t="str">
        <f>IFERROR((MP_DATA[[#This Row],[D, bottom '[m']]]+#REF!)/(2*#REF!/1000),"")</f>
        <v/>
      </c>
      <c r="R42" s="193"/>
      <c r="S42" s="193"/>
      <c r="T42" s="193"/>
      <c r="U42" s="193"/>
      <c r="V42" s="193"/>
      <c r="W42" s="193"/>
      <c r="X42" s="193"/>
      <c r="Y42" s="216"/>
      <c r="Z42" s="393"/>
      <c r="AA42" s="394"/>
      <c r="AB42" s="394"/>
      <c r="AC42" s="394"/>
      <c r="AD42" s="394"/>
      <c r="AE42" s="395"/>
      <c r="AQ42" s="417" t="s">
        <v>372</v>
      </c>
      <c r="AR42" s="406">
        <v>1</v>
      </c>
      <c r="AS42" s="406" t="s">
        <v>483</v>
      </c>
      <c r="AT42" s="406" t="s">
        <v>484</v>
      </c>
      <c r="AU42" s="406" t="s">
        <v>497</v>
      </c>
      <c r="AV42" s="403">
        <v>0</v>
      </c>
      <c r="AW42" s="402" t="s">
        <v>49</v>
      </c>
      <c r="AX42" s="402"/>
      <c r="BC42" s="363" t="str">
        <f>IFERROR((TP_DATA[[#This Row],[D, bottom '[m']]]+#REF!)/(2*#REF!/1000),"")</f>
        <v/>
      </c>
      <c r="BD42" s="193"/>
      <c r="BE42" s="193"/>
      <c r="BF42" s="193"/>
      <c r="BG42" s="193"/>
      <c r="BH42" s="193"/>
      <c r="BI42" s="193"/>
      <c r="BJ42" s="193"/>
      <c r="BK42" s="216"/>
      <c r="BM42" s="219"/>
      <c r="BN42" s="221"/>
      <c r="BO42" s="221"/>
      <c r="BP42" s="219"/>
      <c r="BQ42" s="219"/>
      <c r="BR42" s="219"/>
      <c r="CC42" s="350"/>
      <c r="CD42" s="429"/>
      <c r="CE42" s="429"/>
      <c r="CF42" s="53"/>
      <c r="CG42" s="193"/>
      <c r="CH42" s="429"/>
      <c r="CI42" s="429"/>
      <c r="CJ42" s="347"/>
      <c r="CK42" s="347"/>
      <c r="CL42" s="347"/>
      <c r="CM42" s="347"/>
      <c r="CO42" s="363" t="str">
        <f>IFERROR((TOWER_DATA[[#This Row],[D, bottom '[m']]]+#REF!)/(2*#REF!/1000),"")</f>
        <v/>
      </c>
      <c r="CP42" s="193"/>
      <c r="CQ42" s="193"/>
      <c r="CR42" s="193"/>
      <c r="CS42" s="193"/>
      <c r="CT42" s="193"/>
      <c r="CU42" s="193"/>
      <c r="CV42" s="193"/>
      <c r="CX42" s="457">
        <v>24</v>
      </c>
      <c r="CY42" s="458">
        <v>115.27</v>
      </c>
      <c r="CZ42" s="458">
        <v>115.12</v>
      </c>
      <c r="DA42" s="457">
        <v>8</v>
      </c>
      <c r="DB42" s="457">
        <v>8</v>
      </c>
      <c r="DC42" s="457">
        <v>36</v>
      </c>
      <c r="DE42" s="455" t="s">
        <v>419</v>
      </c>
      <c r="DF42" s="455">
        <v>99.31</v>
      </c>
      <c r="DG42" s="455">
        <v>99.31</v>
      </c>
      <c r="DH42" s="455">
        <v>1669</v>
      </c>
      <c r="DI42" s="455"/>
      <c r="DJ42" s="455"/>
      <c r="DK42" s="455"/>
      <c r="DL42" s="455"/>
      <c r="DM42" s="455"/>
      <c r="DP42" s="211"/>
      <c r="DT42" s="218"/>
      <c r="DU42" s="218"/>
      <c r="DZ42" s="216"/>
      <c r="EP42" s="216"/>
    </row>
    <row r="43" spans="1:146" s="215" customFormat="1" ht="18" customHeight="1" outlineLevel="1">
      <c r="A43" s="213"/>
      <c r="B43" s="303"/>
      <c r="C43" s="303"/>
      <c r="D43" s="214"/>
      <c r="E43" s="403" t="s">
        <v>520</v>
      </c>
      <c r="F43" s="405" t="s">
        <v>475</v>
      </c>
      <c r="G43" s="406" t="s">
        <v>476</v>
      </c>
      <c r="H43" s="406" t="s">
        <v>518</v>
      </c>
      <c r="I43" s="406" t="s">
        <v>454</v>
      </c>
      <c r="J43" s="403">
        <v>42</v>
      </c>
      <c r="K43" s="402" t="s">
        <v>49</v>
      </c>
      <c r="L43" s="402" t="s">
        <v>519</v>
      </c>
      <c r="Q43" s="363" t="str">
        <f>IFERROR((MP_DATA[[#This Row],[D, bottom '[m']]]+#REF!)/(2*#REF!/1000),"")</f>
        <v/>
      </c>
      <c r="R43" s="193"/>
      <c r="S43" s="193"/>
      <c r="T43" s="193"/>
      <c r="U43" s="193"/>
      <c r="V43" s="193"/>
      <c r="W43" s="193"/>
      <c r="X43" s="193"/>
      <c r="Y43" s="216"/>
      <c r="Z43" s="393"/>
      <c r="AA43" s="394"/>
      <c r="AB43" s="394"/>
      <c r="AC43" s="394"/>
      <c r="AD43" s="394"/>
      <c r="AE43" s="395"/>
      <c r="AQ43" s="417"/>
      <c r="AR43" s="406"/>
      <c r="AS43" s="406"/>
      <c r="AT43" s="406"/>
      <c r="AU43" s="406"/>
      <c r="AV43" s="403"/>
      <c r="AW43" s="402"/>
      <c r="AX43" s="402"/>
      <c r="BC43" s="363" t="str">
        <f>IFERROR((TP_DATA[[#This Row],[D, bottom '[m']]]+#REF!)/(2*#REF!/1000),"")</f>
        <v/>
      </c>
      <c r="BD43" s="193"/>
      <c r="BE43" s="193"/>
      <c r="BF43" s="193"/>
      <c r="BG43" s="193"/>
      <c r="BH43" s="193"/>
      <c r="BI43" s="193"/>
      <c r="BJ43" s="193"/>
      <c r="BK43" s="216"/>
      <c r="BM43" s="219"/>
      <c r="BN43" s="221"/>
      <c r="BO43" s="221"/>
      <c r="BP43" s="219"/>
      <c r="BQ43" s="219"/>
      <c r="BR43" s="219"/>
      <c r="CC43" s="212"/>
      <c r="CD43" s="258"/>
      <c r="CE43" s="258"/>
      <c r="CF43" s="217"/>
      <c r="CG43" s="258"/>
      <c r="CH43" s="427"/>
      <c r="CI43" s="193"/>
      <c r="CO43" s="363" t="str">
        <f>IFERROR((TOWER_DATA[[#This Row],[D, bottom '[m']]]+#REF!)/(2*#REF!/1000),"")</f>
        <v/>
      </c>
      <c r="CP43" s="193"/>
      <c r="CQ43" s="193"/>
      <c r="CR43" s="193"/>
      <c r="CS43" s="193"/>
      <c r="CT43" s="193"/>
      <c r="CU43" s="193"/>
      <c r="CV43" s="193"/>
      <c r="CX43" s="457">
        <v>25</v>
      </c>
      <c r="CY43" s="458">
        <v>115.12</v>
      </c>
      <c r="CZ43" s="458">
        <v>112.21</v>
      </c>
      <c r="DA43" s="457">
        <v>8</v>
      </c>
      <c r="DB43" s="457">
        <v>8</v>
      </c>
      <c r="DC43" s="457">
        <v>36</v>
      </c>
      <c r="DE43" s="455" t="s">
        <v>418</v>
      </c>
      <c r="DF43" s="455">
        <v>99.31</v>
      </c>
      <c r="DG43" s="455">
        <v>99.31</v>
      </c>
      <c r="DH43" s="455">
        <v>1149</v>
      </c>
      <c r="DI43" s="455"/>
      <c r="DJ43" s="455"/>
      <c r="DK43" s="455"/>
      <c r="DL43" s="455"/>
      <c r="DM43" s="455"/>
      <c r="DP43" s="211"/>
      <c r="DT43" s="218"/>
      <c r="DU43" s="218"/>
      <c r="DZ43" s="216"/>
      <c r="EP43" s="216"/>
    </row>
    <row r="44" spans="1:146" s="215" customFormat="1" ht="18" customHeight="1" outlineLevel="1">
      <c r="A44" s="213"/>
      <c r="B44" s="303"/>
      <c r="C44" s="303"/>
      <c r="D44" s="214"/>
      <c r="E44" s="403" t="s">
        <v>512</v>
      </c>
      <c r="F44" s="405" t="s">
        <v>466</v>
      </c>
      <c r="G44" s="406" t="s">
        <v>452</v>
      </c>
      <c r="H44" s="406" t="s">
        <v>511</v>
      </c>
      <c r="I44" s="406" t="s">
        <v>454</v>
      </c>
      <c r="J44" s="403">
        <v>43</v>
      </c>
      <c r="K44" s="402" t="s">
        <v>49</v>
      </c>
      <c r="L44" s="402" t="s">
        <v>501</v>
      </c>
      <c r="Q44" s="363" t="str">
        <f>IFERROR((MP_DATA[[#This Row],[D, bottom '[m']]]+#REF!)/(2*#REF!/1000),"")</f>
        <v/>
      </c>
      <c r="R44" s="193"/>
      <c r="S44" s="193"/>
      <c r="T44" s="193"/>
      <c r="U44" s="193"/>
      <c r="V44" s="193"/>
      <c r="W44" s="193"/>
      <c r="X44" s="193"/>
      <c r="Y44" s="216"/>
      <c r="Z44" s="393"/>
      <c r="AA44" s="394"/>
      <c r="AB44" s="394"/>
      <c r="AC44" s="394"/>
      <c r="AD44" s="394"/>
      <c r="AE44" s="395"/>
      <c r="AQ44" s="212"/>
      <c r="AR44" s="217"/>
      <c r="AS44" s="217"/>
      <c r="AT44" s="217"/>
      <c r="AU44" s="217"/>
      <c r="AV44" s="218"/>
      <c r="BC44" s="363" t="str">
        <f>IFERROR((TP_DATA[[#This Row],[D, bottom '[m']]]+#REF!)/(2*#REF!/1000),"")</f>
        <v/>
      </c>
      <c r="BD44" s="193"/>
      <c r="BE44" s="193"/>
      <c r="BF44" s="193"/>
      <c r="BG44" s="193"/>
      <c r="BH44" s="193"/>
      <c r="BI44" s="193"/>
      <c r="BJ44" s="193"/>
      <c r="BK44" s="216"/>
      <c r="CC44" s="212"/>
      <c r="CD44" s="258"/>
      <c r="CE44" s="258"/>
      <c r="CF44" s="217"/>
      <c r="CG44" s="258"/>
      <c r="CH44" s="427"/>
      <c r="CI44" s="193"/>
      <c r="CO44" s="363" t="str">
        <f>IFERROR((TOWER_DATA[[#This Row],[D, bottom '[m']]]+#REF!)/(2*#REF!/1000),"")</f>
        <v/>
      </c>
      <c r="CP44" s="193"/>
      <c r="CQ44" s="193"/>
      <c r="CR44" s="193"/>
      <c r="CS44" s="193"/>
      <c r="CT44" s="193"/>
      <c r="CU44" s="193"/>
      <c r="CV44" s="193"/>
      <c r="CX44" s="457">
        <v>26</v>
      </c>
      <c r="CY44" s="458">
        <v>112.21</v>
      </c>
      <c r="CZ44" s="458">
        <v>109.34</v>
      </c>
      <c r="DA44" s="457">
        <v>8</v>
      </c>
      <c r="DB44" s="457">
        <v>8</v>
      </c>
      <c r="DC44" s="457">
        <v>33</v>
      </c>
      <c r="DE44" s="455" t="s">
        <v>417</v>
      </c>
      <c r="DF44" s="455">
        <v>99.31</v>
      </c>
      <c r="DG44" s="455">
        <v>99.31</v>
      </c>
      <c r="DH44" s="455">
        <v>7814</v>
      </c>
      <c r="DI44" s="455"/>
      <c r="DJ44" s="455"/>
      <c r="DK44" s="455"/>
      <c r="DL44" s="455"/>
      <c r="DM44" s="455"/>
      <c r="DP44" s="211"/>
      <c r="DT44" s="218"/>
      <c r="DU44" s="218"/>
      <c r="DZ44" s="216"/>
      <c r="EP44" s="216"/>
    </row>
    <row r="45" spans="1:146" s="215" customFormat="1" ht="18" customHeight="1" outlineLevel="1">
      <c r="A45" s="213"/>
      <c r="B45" s="303"/>
      <c r="C45" s="303"/>
      <c r="D45" s="214"/>
      <c r="E45" s="403" t="s">
        <v>500</v>
      </c>
      <c r="F45" s="405" t="s">
        <v>465</v>
      </c>
      <c r="G45" s="406" t="s">
        <v>452</v>
      </c>
      <c r="H45" s="406" t="s">
        <v>499</v>
      </c>
      <c r="I45" s="406" t="s">
        <v>454</v>
      </c>
      <c r="J45" s="403">
        <v>40</v>
      </c>
      <c r="K45" s="402" t="s">
        <v>49</v>
      </c>
      <c r="L45" s="402" t="s">
        <v>498</v>
      </c>
      <c r="Q45" s="363" t="str">
        <f>IFERROR((MP_DATA[[#This Row],[D, bottom '[m']]]+#REF!)/(2*#REF!/1000),"")</f>
        <v/>
      </c>
      <c r="R45" s="193"/>
      <c r="S45" s="193"/>
      <c r="T45" s="193"/>
      <c r="U45" s="193"/>
      <c r="V45" s="193"/>
      <c r="W45" s="193"/>
      <c r="X45" s="193"/>
      <c r="Y45" s="216"/>
      <c r="Z45" s="393"/>
      <c r="AA45" s="394"/>
      <c r="AB45" s="394"/>
      <c r="AC45" s="394"/>
      <c r="AD45" s="394"/>
      <c r="AE45" s="395"/>
      <c r="AQ45" s="212"/>
      <c r="AR45" s="217"/>
      <c r="AS45" s="217"/>
      <c r="AT45" s="217"/>
      <c r="AU45" s="217"/>
      <c r="AV45" s="218"/>
      <c r="BC45" s="363" t="str">
        <f>IFERROR((TP_DATA[[#This Row],[D, bottom '[m']]]+#REF!)/(2*#REF!/1000),"")</f>
        <v/>
      </c>
      <c r="BD45" s="193"/>
      <c r="BE45" s="193"/>
      <c r="BF45" s="193"/>
      <c r="BG45" s="193"/>
      <c r="BH45" s="193"/>
      <c r="BI45" s="193"/>
      <c r="BJ45" s="193"/>
      <c r="BK45" s="216"/>
      <c r="CC45" s="212"/>
      <c r="CD45" s="258"/>
      <c r="CE45" s="258"/>
      <c r="CF45" s="217"/>
      <c r="CG45" s="258"/>
      <c r="CH45" s="427"/>
      <c r="CI45" s="193"/>
      <c r="CO45" s="363" t="str">
        <f>IFERROR((TOWER_DATA[[#This Row],[D, bottom '[m']]]+#REF!)/(2*#REF!/1000),"")</f>
        <v/>
      </c>
      <c r="CP45" s="193"/>
      <c r="CQ45" s="193"/>
      <c r="CR45" s="193"/>
      <c r="CS45" s="193"/>
      <c r="CT45" s="193"/>
      <c r="CU45" s="193"/>
      <c r="CV45" s="193"/>
      <c r="CX45" s="457">
        <v>27</v>
      </c>
      <c r="CY45" s="458">
        <v>109.34</v>
      </c>
      <c r="CZ45" s="458">
        <v>106.47</v>
      </c>
      <c r="DA45" s="457">
        <v>8</v>
      </c>
      <c r="DB45" s="457">
        <v>8</v>
      </c>
      <c r="DC45" s="457">
        <v>34</v>
      </c>
      <c r="DE45" s="455" t="s">
        <v>420</v>
      </c>
      <c r="DF45" s="455">
        <v>83.45</v>
      </c>
      <c r="DG45" s="455">
        <v>83.45</v>
      </c>
      <c r="DH45" s="455">
        <v>11206</v>
      </c>
      <c r="DI45" s="455"/>
      <c r="DJ45" s="455"/>
      <c r="DK45" s="455"/>
      <c r="DL45" s="455"/>
      <c r="DM45" s="455"/>
      <c r="DP45" s="211"/>
      <c r="DT45" s="218"/>
      <c r="DU45" s="218"/>
      <c r="DZ45" s="216"/>
      <c r="EP45" s="216"/>
    </row>
    <row r="46" spans="1:146" s="215" customFormat="1" ht="18" customHeight="1" outlineLevel="1">
      <c r="A46" s="213"/>
      <c r="B46" s="303"/>
      <c r="C46" s="303"/>
      <c r="D46" s="214"/>
      <c r="E46" s="403" t="s">
        <v>496</v>
      </c>
      <c r="F46" s="405" t="s">
        <v>465</v>
      </c>
      <c r="G46" s="406" t="s">
        <v>452</v>
      </c>
      <c r="H46" s="406" t="s">
        <v>495</v>
      </c>
      <c r="I46" s="406" t="s">
        <v>454</v>
      </c>
      <c r="J46" s="403">
        <v>40</v>
      </c>
      <c r="K46" s="402" t="s">
        <v>49</v>
      </c>
      <c r="L46" s="402" t="s">
        <v>494</v>
      </c>
      <c r="Q46" s="363" t="str">
        <f>IFERROR((MP_DATA[[#This Row],[D, bottom '[m']]]+#REF!)/(2*#REF!/1000),"")</f>
        <v/>
      </c>
      <c r="R46" s="193"/>
      <c r="S46" s="193"/>
      <c r="T46" s="193"/>
      <c r="U46" s="193"/>
      <c r="V46" s="193"/>
      <c r="W46" s="193"/>
      <c r="X46" s="193"/>
      <c r="Y46" s="216"/>
      <c r="AQ46" s="212"/>
      <c r="AR46" s="217"/>
      <c r="AS46" s="217"/>
      <c r="AT46" s="217"/>
      <c r="AU46" s="217"/>
      <c r="AV46" s="218"/>
      <c r="BC46" s="363" t="str">
        <f>IFERROR((TP_DATA[[#This Row],[D, bottom '[m']]]+#REF!)/(2*#REF!/1000),"")</f>
        <v/>
      </c>
      <c r="BD46" s="193"/>
      <c r="BE46" s="193"/>
      <c r="BF46" s="193"/>
      <c r="BG46" s="193"/>
      <c r="BH46" s="193"/>
      <c r="BI46" s="193"/>
      <c r="BJ46" s="193"/>
      <c r="BK46" s="216"/>
      <c r="CC46" s="212"/>
      <c r="CD46" s="258"/>
      <c r="CE46" s="258"/>
      <c r="CF46" s="217"/>
      <c r="CG46" s="258"/>
      <c r="CH46" s="427"/>
      <c r="CI46" s="193"/>
      <c r="CO46" s="363" t="str">
        <f>IFERROR((TOWER_DATA[[#This Row],[D, bottom '[m']]]+#REF!)/(2*#REF!/1000),"")</f>
        <v/>
      </c>
      <c r="CP46" s="193"/>
      <c r="CQ46" s="193"/>
      <c r="CR46" s="193"/>
      <c r="CS46" s="193"/>
      <c r="CT46" s="193"/>
      <c r="CU46" s="193"/>
      <c r="CV46" s="193"/>
      <c r="CX46" s="457">
        <v>28</v>
      </c>
      <c r="CY46" s="458">
        <v>106.47</v>
      </c>
      <c r="CZ46" s="458">
        <v>103.61</v>
      </c>
      <c r="DA46" s="457">
        <v>8</v>
      </c>
      <c r="DB46" s="457">
        <v>8</v>
      </c>
      <c r="DC46" s="457">
        <v>35</v>
      </c>
      <c r="DE46" s="455" t="s">
        <v>421</v>
      </c>
      <c r="DF46" s="455">
        <v>83.25</v>
      </c>
      <c r="DG46" s="455">
        <v>83.25</v>
      </c>
      <c r="DH46" s="455">
        <v>11206</v>
      </c>
      <c r="DI46" s="455"/>
      <c r="DJ46" s="455"/>
      <c r="DK46" s="455"/>
      <c r="DL46" s="455"/>
      <c r="DM46" s="455"/>
      <c r="DP46" s="211"/>
      <c r="DT46" s="218"/>
      <c r="DU46" s="218"/>
      <c r="DZ46" s="216"/>
      <c r="EP46" s="216"/>
    </row>
    <row r="47" spans="1:146" s="215" customFormat="1" ht="18" customHeight="1" outlineLevel="1">
      <c r="A47" s="213"/>
      <c r="B47" s="303"/>
      <c r="C47" s="303"/>
      <c r="D47" s="214"/>
      <c r="E47" s="403" t="s">
        <v>505</v>
      </c>
      <c r="F47" s="405" t="s">
        <v>465</v>
      </c>
      <c r="G47" s="406" t="s">
        <v>452</v>
      </c>
      <c r="H47" s="406" t="s">
        <v>504</v>
      </c>
      <c r="I47" s="406" t="s">
        <v>454</v>
      </c>
      <c r="J47" s="403">
        <v>41</v>
      </c>
      <c r="K47" s="402" t="s">
        <v>49</v>
      </c>
      <c r="L47" s="402" t="s">
        <v>498</v>
      </c>
      <c r="Q47" s="363" t="str">
        <f>IFERROR((MP_DATA[[#This Row],[D, bottom '[m']]]+#REF!)/(2*#REF!/1000),"")</f>
        <v/>
      </c>
      <c r="R47" s="193"/>
      <c r="S47" s="193"/>
      <c r="T47" s="193"/>
      <c r="U47" s="193"/>
      <c r="V47" s="193"/>
      <c r="W47" s="193"/>
      <c r="X47" s="193"/>
      <c r="Y47" s="216"/>
      <c r="AQ47" s="212"/>
      <c r="AR47" s="217"/>
      <c r="AS47" s="217"/>
      <c r="AT47" s="217"/>
      <c r="AU47" s="217"/>
      <c r="AV47" s="218"/>
      <c r="BC47" s="363" t="str">
        <f>IFERROR((TP_DATA[[#This Row],[D, bottom '[m']]]+#REF!)/(2*#REF!/1000),"")</f>
        <v/>
      </c>
      <c r="BD47" s="193"/>
      <c r="BE47" s="193"/>
      <c r="BF47" s="193"/>
      <c r="BG47" s="193"/>
      <c r="BH47" s="193"/>
      <c r="BI47" s="193"/>
      <c r="BJ47" s="193"/>
      <c r="BK47" s="216"/>
      <c r="CC47" s="212"/>
      <c r="CD47" s="258"/>
      <c r="CE47" s="258"/>
      <c r="CF47" s="217"/>
      <c r="CG47" s="258"/>
      <c r="CH47" s="427"/>
      <c r="CI47" s="193"/>
      <c r="CO47" s="363" t="str">
        <f>IFERROR((TOWER_DATA[[#This Row],[D, bottom '[m']]]+#REF!)/(2*#REF!/1000),"")</f>
        <v/>
      </c>
      <c r="CP47" s="193"/>
      <c r="CQ47" s="193"/>
      <c r="CR47" s="193"/>
      <c r="CS47" s="193"/>
      <c r="CT47" s="193"/>
      <c r="CU47" s="193"/>
      <c r="CV47" s="193"/>
      <c r="CX47" s="457">
        <v>29</v>
      </c>
      <c r="CY47" s="458">
        <v>103.61</v>
      </c>
      <c r="CZ47" s="458">
        <v>100.74</v>
      </c>
      <c r="DA47" s="457">
        <v>8</v>
      </c>
      <c r="DB47" s="457">
        <v>8</v>
      </c>
      <c r="DC47" s="457">
        <v>36</v>
      </c>
      <c r="DE47" s="455" t="s">
        <v>422</v>
      </c>
      <c r="DF47" s="455">
        <v>81.95</v>
      </c>
      <c r="DG47" s="455">
        <v>81.95</v>
      </c>
      <c r="DH47" s="455">
        <v>9000</v>
      </c>
      <c r="DI47" s="455"/>
      <c r="DJ47" s="455"/>
      <c r="DK47" s="455"/>
      <c r="DL47" s="455"/>
      <c r="DM47" s="455"/>
      <c r="DP47" s="211"/>
      <c r="DT47" s="218"/>
      <c r="DU47" s="218"/>
      <c r="DZ47" s="216"/>
      <c r="EP47" s="216"/>
    </row>
    <row r="48" spans="1:146" s="215" customFormat="1" ht="18" customHeight="1" outlineLevel="1">
      <c r="A48" s="213"/>
      <c r="B48" s="303"/>
      <c r="C48" s="303"/>
      <c r="D48" s="214"/>
      <c r="E48" s="403" t="s">
        <v>503</v>
      </c>
      <c r="F48" s="405" t="s">
        <v>465</v>
      </c>
      <c r="G48" s="406" t="s">
        <v>452</v>
      </c>
      <c r="H48" s="406" t="s">
        <v>502</v>
      </c>
      <c r="I48" s="406" t="s">
        <v>454</v>
      </c>
      <c r="J48" s="403">
        <v>41</v>
      </c>
      <c r="K48" s="402" t="s">
        <v>49</v>
      </c>
      <c r="L48" s="402" t="s">
        <v>494</v>
      </c>
      <c r="Q48" s="363"/>
      <c r="R48" s="193"/>
      <c r="S48" s="193"/>
      <c r="T48" s="193"/>
      <c r="U48" s="193"/>
      <c r="V48" s="193"/>
      <c r="W48" s="193"/>
      <c r="X48" s="193"/>
      <c r="Y48" s="216"/>
      <c r="AQ48" s="212"/>
      <c r="AR48" s="217"/>
      <c r="AS48" s="217"/>
      <c r="AT48" s="217"/>
      <c r="AU48" s="217"/>
      <c r="AV48" s="218"/>
      <c r="BC48" s="363"/>
      <c r="BD48" s="193"/>
      <c r="BE48" s="193"/>
      <c r="BF48" s="193"/>
      <c r="BG48" s="193"/>
      <c r="BH48" s="193"/>
      <c r="BI48" s="193"/>
      <c r="BJ48" s="193"/>
      <c r="BK48" s="216"/>
      <c r="CC48" s="212"/>
      <c r="CD48" s="258"/>
      <c r="CE48" s="258"/>
      <c r="CF48" s="217"/>
      <c r="CG48" s="258"/>
      <c r="CH48" s="427"/>
      <c r="CI48" s="193"/>
      <c r="CO48" s="363"/>
      <c r="CP48" s="193"/>
      <c r="CQ48" s="193"/>
      <c r="CR48" s="193"/>
      <c r="CS48" s="193"/>
      <c r="CT48" s="193"/>
      <c r="CU48" s="193"/>
      <c r="CV48" s="193"/>
      <c r="CX48" s="457">
        <v>30</v>
      </c>
      <c r="CY48" s="458">
        <v>100.74</v>
      </c>
      <c r="CZ48" s="458">
        <v>97.88</v>
      </c>
      <c r="DA48" s="457">
        <v>8</v>
      </c>
      <c r="DB48" s="457">
        <v>8</v>
      </c>
      <c r="DC48" s="457">
        <v>37</v>
      </c>
      <c r="DE48" s="455" t="s">
        <v>425</v>
      </c>
      <c r="DF48" s="455">
        <v>69.349999999999994</v>
      </c>
      <c r="DG48" s="455">
        <v>69.349999999999994</v>
      </c>
      <c r="DH48" s="455">
        <v>1464</v>
      </c>
      <c r="DI48" s="455"/>
      <c r="DJ48" s="455"/>
      <c r="DK48" s="455"/>
      <c r="DL48" s="455"/>
      <c r="DM48" s="455"/>
      <c r="DP48" s="211"/>
      <c r="DT48" s="218"/>
      <c r="DU48" s="218"/>
      <c r="DZ48" s="216"/>
      <c r="EP48" s="216"/>
    </row>
    <row r="49" spans="1:146" s="215" customFormat="1" ht="18" customHeight="1" outlineLevel="1">
      <c r="A49" s="213"/>
      <c r="B49" s="303"/>
      <c r="C49" s="303"/>
      <c r="D49" s="214"/>
      <c r="E49" s="403" t="s">
        <v>509</v>
      </c>
      <c r="F49" s="405" t="s">
        <v>465</v>
      </c>
      <c r="G49" s="406" t="s">
        <v>452</v>
      </c>
      <c r="H49" s="406" t="s">
        <v>508</v>
      </c>
      <c r="I49" s="406" t="s">
        <v>454</v>
      </c>
      <c r="J49" s="403">
        <v>43</v>
      </c>
      <c r="K49" s="402" t="s">
        <v>49</v>
      </c>
      <c r="L49" s="402" t="s">
        <v>498</v>
      </c>
      <c r="Q49" s="363"/>
      <c r="R49" s="193"/>
      <c r="S49" s="193"/>
      <c r="T49" s="193"/>
      <c r="U49" s="193"/>
      <c r="V49" s="193"/>
      <c r="W49" s="193"/>
      <c r="X49" s="193"/>
      <c r="Y49" s="216"/>
      <c r="AQ49" s="212"/>
      <c r="AR49" s="217"/>
      <c r="AS49" s="217"/>
      <c r="AT49" s="217"/>
      <c r="AU49" s="217"/>
      <c r="AV49" s="218"/>
      <c r="BC49" s="363"/>
      <c r="BD49" s="193"/>
      <c r="BE49" s="193"/>
      <c r="BF49" s="193"/>
      <c r="BG49" s="193"/>
      <c r="BH49" s="193"/>
      <c r="BI49" s="193"/>
      <c r="BJ49" s="193"/>
      <c r="BK49" s="216"/>
      <c r="CC49" s="212"/>
      <c r="CD49" s="258"/>
      <c r="CE49" s="258"/>
      <c r="CF49" s="217"/>
      <c r="CG49" s="258"/>
      <c r="CH49" s="427"/>
      <c r="CI49" s="193"/>
      <c r="CO49" s="363"/>
      <c r="CP49" s="193"/>
      <c r="CQ49" s="193"/>
      <c r="CR49" s="193"/>
      <c r="CS49" s="193"/>
      <c r="CT49" s="193"/>
      <c r="CU49" s="193"/>
      <c r="CV49" s="193"/>
      <c r="CX49" s="457">
        <v>31</v>
      </c>
      <c r="CY49" s="458">
        <v>97.88</v>
      </c>
      <c r="CZ49" s="458">
        <v>95.01</v>
      </c>
      <c r="DA49" s="457">
        <v>8</v>
      </c>
      <c r="DB49" s="457">
        <v>8</v>
      </c>
      <c r="DC49" s="457">
        <v>38</v>
      </c>
      <c r="DE49" s="455" t="s">
        <v>424</v>
      </c>
      <c r="DF49" s="455">
        <v>69.349999999999994</v>
      </c>
      <c r="DG49" s="455">
        <v>69.349999999999994</v>
      </c>
      <c r="DH49" s="455">
        <v>1008</v>
      </c>
      <c r="DI49" s="455"/>
      <c r="DJ49" s="455"/>
      <c r="DK49" s="455"/>
      <c r="DL49" s="455"/>
      <c r="DM49" s="455"/>
      <c r="DP49" s="211"/>
      <c r="DT49" s="218"/>
      <c r="DU49" s="218"/>
      <c r="DZ49" s="216"/>
      <c r="EP49" s="216"/>
    </row>
    <row r="50" spans="1:146" s="215" customFormat="1" ht="18" customHeight="1" outlineLevel="1">
      <c r="A50" s="213"/>
      <c r="B50" s="303"/>
      <c r="C50" s="303"/>
      <c r="D50" s="214"/>
      <c r="E50" s="403" t="s">
        <v>507</v>
      </c>
      <c r="F50" s="405" t="s">
        <v>465</v>
      </c>
      <c r="G50" s="406" t="s">
        <v>452</v>
      </c>
      <c r="H50" s="406" t="s">
        <v>506</v>
      </c>
      <c r="I50" s="406" t="s">
        <v>454</v>
      </c>
      <c r="J50" s="403">
        <v>43</v>
      </c>
      <c r="K50" s="402" t="s">
        <v>49</v>
      </c>
      <c r="L50" s="402" t="s">
        <v>494</v>
      </c>
      <c r="Q50" s="363"/>
      <c r="R50" s="193"/>
      <c r="S50" s="193"/>
      <c r="T50" s="193"/>
      <c r="U50" s="193"/>
      <c r="V50" s="193"/>
      <c r="W50" s="193"/>
      <c r="X50" s="193"/>
      <c r="Y50" s="216"/>
      <c r="AQ50" s="212"/>
      <c r="AR50" s="217"/>
      <c r="AS50" s="217"/>
      <c r="AT50" s="217"/>
      <c r="AU50" s="217"/>
      <c r="AV50" s="218"/>
      <c r="BC50" s="363"/>
      <c r="BD50" s="193"/>
      <c r="BE50" s="193"/>
      <c r="BF50" s="193"/>
      <c r="BG50" s="193"/>
      <c r="BH50" s="193"/>
      <c r="BI50" s="193"/>
      <c r="BJ50" s="193"/>
      <c r="BK50" s="216"/>
      <c r="CC50" s="212"/>
      <c r="CD50" s="258"/>
      <c r="CE50" s="258"/>
      <c r="CF50" s="217"/>
      <c r="CG50" s="258"/>
      <c r="CH50" s="427"/>
      <c r="CI50" s="193"/>
      <c r="CO50" s="363"/>
      <c r="CP50" s="193"/>
      <c r="CQ50" s="193"/>
      <c r="CR50" s="193"/>
      <c r="CS50" s="193"/>
      <c r="CT50" s="193"/>
      <c r="CU50" s="193"/>
      <c r="CV50" s="193"/>
      <c r="CX50" s="457">
        <v>32</v>
      </c>
      <c r="CY50" s="458">
        <v>95.01</v>
      </c>
      <c r="CZ50" s="458">
        <v>92.15</v>
      </c>
      <c r="DA50" s="457">
        <v>8</v>
      </c>
      <c r="DB50" s="457">
        <v>8</v>
      </c>
      <c r="DC50" s="457">
        <v>39</v>
      </c>
      <c r="DE50" s="455" t="s">
        <v>423</v>
      </c>
      <c r="DF50" s="455">
        <v>69.349999999999994</v>
      </c>
      <c r="DG50" s="455">
        <v>69.349999999999994</v>
      </c>
      <c r="DH50" s="455">
        <v>6854</v>
      </c>
      <c r="DI50" s="455"/>
      <c r="DJ50" s="455"/>
      <c r="DK50" s="455"/>
      <c r="DL50" s="455"/>
      <c r="DM50" s="455"/>
      <c r="DP50" s="211"/>
      <c r="DT50" s="218"/>
      <c r="DU50" s="218"/>
      <c r="DZ50" s="216"/>
      <c r="EP50" s="216"/>
    </row>
    <row r="51" spans="1:146" s="215" customFormat="1" ht="18" customHeight="1" outlineLevel="1">
      <c r="A51" s="213"/>
      <c r="B51" s="303"/>
      <c r="C51" s="303"/>
      <c r="D51" s="214"/>
      <c r="E51" s="403" t="s">
        <v>533</v>
      </c>
      <c r="F51" s="405" t="s">
        <v>477</v>
      </c>
      <c r="G51" s="406" t="s">
        <v>524</v>
      </c>
      <c r="H51" s="406" t="s">
        <v>532</v>
      </c>
      <c r="I51" s="406" t="s">
        <v>454</v>
      </c>
      <c r="J51" s="403">
        <v>43</v>
      </c>
      <c r="K51" s="402" t="s">
        <v>478</v>
      </c>
      <c r="L51" s="402" t="s">
        <v>479</v>
      </c>
      <c r="Q51" s="363"/>
      <c r="R51" s="193"/>
      <c r="S51" s="193"/>
      <c r="T51" s="193"/>
      <c r="U51" s="193"/>
      <c r="V51" s="193"/>
      <c r="W51" s="193"/>
      <c r="X51" s="193"/>
      <c r="Y51" s="216"/>
      <c r="AQ51" s="212"/>
      <c r="AR51" s="217"/>
      <c r="AS51" s="217"/>
      <c r="AT51" s="217"/>
      <c r="AU51" s="217"/>
      <c r="AV51" s="218"/>
      <c r="BC51" s="363"/>
      <c r="BD51" s="193"/>
      <c r="BE51" s="193"/>
      <c r="BF51" s="193"/>
      <c r="BG51" s="193"/>
      <c r="BH51" s="193"/>
      <c r="BI51" s="193"/>
      <c r="BJ51" s="193"/>
      <c r="BK51" s="216"/>
      <c r="CC51" s="212"/>
      <c r="CD51" s="258"/>
      <c r="CE51" s="258"/>
      <c r="CF51" s="217"/>
      <c r="CG51" s="258"/>
      <c r="CH51" s="427"/>
      <c r="CI51" s="193"/>
      <c r="CO51" s="363"/>
      <c r="CP51" s="193"/>
      <c r="CQ51" s="193"/>
      <c r="CR51" s="193"/>
      <c r="CS51" s="193"/>
      <c r="CT51" s="193"/>
      <c r="CU51" s="193"/>
      <c r="CV51" s="193"/>
      <c r="CX51" s="457">
        <v>33</v>
      </c>
      <c r="CY51" s="458">
        <v>92.15</v>
      </c>
      <c r="CZ51" s="458">
        <v>89.28</v>
      </c>
      <c r="DA51" s="457">
        <v>8</v>
      </c>
      <c r="DB51" s="457">
        <v>8</v>
      </c>
      <c r="DC51" s="457">
        <v>40</v>
      </c>
      <c r="DE51" s="455" t="s">
        <v>426</v>
      </c>
      <c r="DF51" s="455">
        <v>55.49</v>
      </c>
      <c r="DG51" s="455">
        <v>55.49</v>
      </c>
      <c r="DH51" s="455">
        <v>19789</v>
      </c>
      <c r="DI51" s="455"/>
      <c r="DJ51" s="455"/>
      <c r="DK51" s="455"/>
      <c r="DL51" s="455"/>
      <c r="DM51" s="455"/>
      <c r="DP51" s="211"/>
      <c r="DT51" s="218"/>
      <c r="DU51" s="218"/>
      <c r="DZ51" s="216"/>
      <c r="EP51" s="216"/>
    </row>
    <row r="52" spans="1:146" s="215" customFormat="1" ht="18" customHeight="1" outlineLevel="1">
      <c r="A52" s="213"/>
      <c r="B52" s="303"/>
      <c r="C52" s="303"/>
      <c r="D52" s="214"/>
      <c r="E52" s="403" t="s">
        <v>372</v>
      </c>
      <c r="F52" s="405">
        <v>1</v>
      </c>
      <c r="G52" s="406" t="s">
        <v>483</v>
      </c>
      <c r="H52" s="406" t="s">
        <v>484</v>
      </c>
      <c r="I52" s="406" t="s">
        <v>497</v>
      </c>
      <c r="J52" s="403">
        <v>0</v>
      </c>
      <c r="K52" s="402" t="s">
        <v>49</v>
      </c>
      <c r="L52" s="402"/>
      <c r="Q52" s="363"/>
      <c r="R52" s="193"/>
      <c r="S52" s="193"/>
      <c r="T52" s="193"/>
      <c r="U52" s="193"/>
      <c r="V52" s="193"/>
      <c r="W52" s="193"/>
      <c r="X52" s="193"/>
      <c r="Y52" s="216"/>
      <c r="AQ52" s="212"/>
      <c r="AR52" s="217"/>
      <c r="AS52" s="217"/>
      <c r="AT52" s="217"/>
      <c r="AU52" s="217"/>
      <c r="AV52" s="218"/>
      <c r="BC52" s="363"/>
      <c r="BD52" s="193"/>
      <c r="BE52" s="193"/>
      <c r="BF52" s="193"/>
      <c r="BG52" s="193"/>
      <c r="BH52" s="193"/>
      <c r="BI52" s="193"/>
      <c r="BJ52" s="193"/>
      <c r="BK52" s="216"/>
      <c r="CC52" s="212"/>
      <c r="CD52" s="258"/>
      <c r="CE52" s="258"/>
      <c r="CF52" s="217"/>
      <c r="CG52" s="258"/>
      <c r="CH52" s="427"/>
      <c r="CI52" s="193"/>
      <c r="CO52" s="363"/>
      <c r="CP52" s="193"/>
      <c r="CQ52" s="193"/>
      <c r="CR52" s="193"/>
      <c r="CS52" s="193"/>
      <c r="CT52" s="193"/>
      <c r="CU52" s="193"/>
      <c r="CV52" s="193"/>
      <c r="CX52" s="457">
        <v>34</v>
      </c>
      <c r="CY52" s="458">
        <v>89.28</v>
      </c>
      <c r="CZ52" s="458">
        <v>86.42</v>
      </c>
      <c r="DA52" s="457">
        <v>8.01</v>
      </c>
      <c r="DB52" s="457">
        <v>8.01</v>
      </c>
      <c r="DC52" s="457">
        <v>42</v>
      </c>
      <c r="DE52" s="455" t="s">
        <v>427</v>
      </c>
      <c r="DF52" s="455">
        <v>55.21</v>
      </c>
      <c r="DG52" s="455">
        <v>55.21</v>
      </c>
      <c r="DH52" s="455">
        <v>19789</v>
      </c>
      <c r="DI52" s="455"/>
      <c r="DJ52" s="455"/>
      <c r="DK52" s="455"/>
      <c r="DL52" s="455"/>
      <c r="DM52" s="455"/>
      <c r="DP52" s="211"/>
      <c r="DT52" s="218"/>
      <c r="DU52" s="218"/>
      <c r="DZ52" s="216"/>
      <c r="EP52" s="216"/>
    </row>
    <row r="53" spans="1:146" s="215" customFormat="1" ht="18" customHeight="1" outlineLevel="1">
      <c r="A53" s="213"/>
      <c r="B53" s="303"/>
      <c r="C53" s="303"/>
      <c r="D53" s="214"/>
      <c r="E53" s="403"/>
      <c r="F53" s="405"/>
      <c r="G53" s="406"/>
      <c r="H53" s="406"/>
      <c r="I53" s="406"/>
      <c r="J53" s="403"/>
      <c r="K53" s="402"/>
      <c r="L53" s="402"/>
      <c r="Q53" s="363"/>
      <c r="R53" s="193"/>
      <c r="S53" s="193"/>
      <c r="T53" s="193"/>
      <c r="U53" s="193"/>
      <c r="V53" s="193"/>
      <c r="W53" s="193"/>
      <c r="X53" s="193"/>
      <c r="Y53" s="216"/>
      <c r="AQ53" s="212"/>
      <c r="AR53" s="217"/>
      <c r="AS53" s="217"/>
      <c r="AT53" s="217"/>
      <c r="AU53" s="217"/>
      <c r="AV53" s="218"/>
      <c r="BC53" s="363"/>
      <c r="BD53" s="193"/>
      <c r="BE53" s="193"/>
      <c r="BF53" s="193"/>
      <c r="BG53" s="193"/>
      <c r="BH53" s="193"/>
      <c r="BI53" s="193"/>
      <c r="BJ53" s="193"/>
      <c r="BK53" s="216"/>
      <c r="CC53" s="212"/>
      <c r="CD53" s="258"/>
      <c r="CE53" s="258"/>
      <c r="CF53" s="217"/>
      <c r="CG53" s="258"/>
      <c r="CH53" s="427"/>
      <c r="CI53" s="193"/>
      <c r="CO53" s="363"/>
      <c r="CP53" s="193"/>
      <c r="CQ53" s="193"/>
      <c r="CR53" s="193"/>
      <c r="CS53" s="193"/>
      <c r="CT53" s="193"/>
      <c r="CU53" s="193"/>
      <c r="CV53" s="193"/>
      <c r="CX53" s="457">
        <v>35</v>
      </c>
      <c r="CY53" s="458">
        <v>86.42</v>
      </c>
      <c r="CZ53" s="458">
        <v>83.56</v>
      </c>
      <c r="DA53" s="457">
        <v>8.02</v>
      </c>
      <c r="DB53" s="457">
        <v>8</v>
      </c>
      <c r="DC53" s="457">
        <v>54</v>
      </c>
      <c r="DE53" s="455" t="s">
        <v>428</v>
      </c>
      <c r="DF53" s="455">
        <v>53.95</v>
      </c>
      <c r="DG53" s="455">
        <v>53.95</v>
      </c>
      <c r="DH53" s="455">
        <v>9000</v>
      </c>
      <c r="DI53" s="455"/>
      <c r="DJ53" s="455"/>
      <c r="DK53" s="455"/>
      <c r="DL53" s="455"/>
      <c r="DM53" s="455"/>
      <c r="DP53" s="211"/>
      <c r="DT53" s="218"/>
      <c r="DU53" s="218"/>
      <c r="DZ53" s="216"/>
      <c r="EP53" s="216"/>
    </row>
    <row r="54" spans="1:146" s="215" customFormat="1" ht="18" customHeight="1" outlineLevel="1">
      <c r="A54" s="213"/>
      <c r="B54" s="303"/>
      <c r="C54" s="303"/>
      <c r="D54" s="214"/>
      <c r="E54" s="403"/>
      <c r="F54" s="405"/>
      <c r="G54" s="406"/>
      <c r="H54" s="406"/>
      <c r="I54" s="406"/>
      <c r="J54" s="403"/>
      <c r="K54" s="402"/>
      <c r="L54" s="402"/>
      <c r="Q54" s="363"/>
      <c r="R54" s="193"/>
      <c r="S54" s="193"/>
      <c r="T54" s="193"/>
      <c r="U54" s="193"/>
      <c r="V54" s="193"/>
      <c r="W54" s="193"/>
      <c r="X54" s="193"/>
      <c r="Y54" s="216"/>
      <c r="AQ54" s="212"/>
      <c r="AR54" s="217"/>
      <c r="AS54" s="217"/>
      <c r="AT54" s="217"/>
      <c r="AU54" s="217"/>
      <c r="AV54" s="218"/>
      <c r="BC54" s="363"/>
      <c r="BD54" s="193"/>
      <c r="BE54" s="193"/>
      <c r="BF54" s="193"/>
      <c r="BG54" s="193"/>
      <c r="BH54" s="193"/>
      <c r="BI54" s="193"/>
      <c r="BJ54" s="193"/>
      <c r="BK54" s="216"/>
      <c r="CC54" s="212"/>
      <c r="CD54" s="258"/>
      <c r="CE54" s="258"/>
      <c r="CF54" s="217"/>
      <c r="CG54" s="258"/>
      <c r="CH54" s="427"/>
      <c r="CI54" s="193"/>
      <c r="CO54" s="363"/>
      <c r="CP54" s="193"/>
      <c r="CQ54" s="193"/>
      <c r="CR54" s="193"/>
      <c r="CS54" s="193"/>
      <c r="CT54" s="193"/>
      <c r="CU54" s="193"/>
      <c r="CV54" s="193"/>
      <c r="CX54" s="457">
        <v>36</v>
      </c>
      <c r="CY54" s="458">
        <v>83.56</v>
      </c>
      <c r="CZ54" s="458">
        <v>83.35</v>
      </c>
      <c r="DA54" s="457">
        <v>8</v>
      </c>
      <c r="DB54" s="457">
        <v>8</v>
      </c>
      <c r="DC54" s="457">
        <v>54</v>
      </c>
      <c r="DE54" s="455" t="s">
        <v>430</v>
      </c>
      <c r="DF54" s="455">
        <v>45.97</v>
      </c>
      <c r="DG54" s="455">
        <v>45.97</v>
      </c>
      <c r="DH54" s="455">
        <v>981</v>
      </c>
      <c r="DI54" s="455"/>
      <c r="DJ54" s="455"/>
      <c r="DK54" s="455"/>
      <c r="DL54" s="455"/>
      <c r="DM54" s="455"/>
      <c r="DP54" s="211"/>
      <c r="DT54" s="218"/>
      <c r="DU54" s="218"/>
      <c r="DZ54" s="216"/>
      <c r="EP54" s="216"/>
    </row>
    <row r="55" spans="1:146" s="215" customFormat="1" ht="18" customHeight="1" outlineLevel="1">
      <c r="A55" s="213"/>
      <c r="B55" s="303"/>
      <c r="C55" s="303"/>
      <c r="D55" s="214"/>
      <c r="E55" s="403"/>
      <c r="F55" s="405"/>
      <c r="G55" s="406"/>
      <c r="H55" s="406"/>
      <c r="I55" s="406"/>
      <c r="J55" s="403"/>
      <c r="K55" s="402"/>
      <c r="L55" s="402"/>
      <c r="Q55" s="363"/>
      <c r="R55" s="193"/>
      <c r="S55" s="193"/>
      <c r="T55" s="193"/>
      <c r="U55" s="193"/>
      <c r="V55" s="193"/>
      <c r="W55" s="193"/>
      <c r="X55" s="193"/>
      <c r="Y55" s="216"/>
      <c r="AQ55" s="212"/>
      <c r="AR55" s="217"/>
      <c r="AS55" s="217"/>
      <c r="AT55" s="217"/>
      <c r="AU55" s="217"/>
      <c r="AV55" s="218"/>
      <c r="BC55" s="363"/>
      <c r="BD55" s="193"/>
      <c r="BE55" s="193"/>
      <c r="BF55" s="193"/>
      <c r="BG55" s="193"/>
      <c r="BH55" s="193"/>
      <c r="BI55" s="193"/>
      <c r="BJ55" s="193"/>
      <c r="BK55" s="216"/>
      <c r="CC55" s="212"/>
      <c r="CD55" s="258"/>
      <c r="CE55" s="258"/>
      <c r="CF55" s="217"/>
      <c r="CG55" s="258"/>
      <c r="CH55" s="427"/>
      <c r="CI55" s="193"/>
      <c r="CO55" s="363"/>
      <c r="CP55" s="193"/>
      <c r="CQ55" s="193"/>
      <c r="CR55" s="193"/>
      <c r="CS55" s="193"/>
      <c r="CT55" s="193"/>
      <c r="CU55" s="193"/>
      <c r="CV55" s="193"/>
      <c r="CX55" s="457">
        <v>37</v>
      </c>
      <c r="CY55" s="458">
        <v>83.35</v>
      </c>
      <c r="CZ55" s="458">
        <v>83.14</v>
      </c>
      <c r="DA55" s="457">
        <v>8</v>
      </c>
      <c r="DB55" s="457">
        <v>8</v>
      </c>
      <c r="DC55" s="457">
        <v>54</v>
      </c>
      <c r="DE55" s="455" t="s">
        <v>431</v>
      </c>
      <c r="DF55" s="455">
        <v>45.97</v>
      </c>
      <c r="DG55" s="455">
        <v>45.97</v>
      </c>
      <c r="DH55" s="455">
        <v>675</v>
      </c>
      <c r="DI55" s="455"/>
      <c r="DJ55" s="455"/>
      <c r="DK55" s="455"/>
      <c r="DL55" s="455"/>
      <c r="DM55" s="455"/>
      <c r="DP55" s="211"/>
      <c r="DT55" s="218"/>
      <c r="DU55" s="218"/>
      <c r="DZ55" s="216"/>
      <c r="EP55" s="216"/>
    </row>
    <row r="56" spans="1:146" s="215" customFormat="1" ht="18" customHeight="1" outlineLevel="1">
      <c r="A56" s="213"/>
      <c r="B56" s="303"/>
      <c r="C56" s="303"/>
      <c r="D56" s="214"/>
      <c r="E56" s="403"/>
      <c r="F56" s="405"/>
      <c r="G56" s="406"/>
      <c r="H56" s="406"/>
      <c r="I56" s="406"/>
      <c r="J56" s="403"/>
      <c r="K56" s="402"/>
      <c r="L56" s="402"/>
      <c r="Q56" s="363"/>
      <c r="R56" s="193"/>
      <c r="S56" s="193"/>
      <c r="T56" s="193"/>
      <c r="U56" s="193"/>
      <c r="V56" s="193"/>
      <c r="W56" s="193"/>
      <c r="X56" s="193"/>
      <c r="Y56" s="216"/>
      <c r="AQ56" s="212"/>
      <c r="AR56" s="217"/>
      <c r="AS56" s="217"/>
      <c r="AT56" s="217"/>
      <c r="AU56" s="217"/>
      <c r="AV56" s="218"/>
      <c r="BC56" s="363"/>
      <c r="BD56" s="193"/>
      <c r="BE56" s="193"/>
      <c r="BF56" s="193"/>
      <c r="BG56" s="193"/>
      <c r="BH56" s="193"/>
      <c r="BI56" s="193"/>
      <c r="BJ56" s="193"/>
      <c r="BK56" s="216"/>
      <c r="CC56" s="212"/>
      <c r="CD56" s="258"/>
      <c r="CE56" s="258"/>
      <c r="CF56" s="217"/>
      <c r="CG56" s="258"/>
      <c r="CH56" s="427"/>
      <c r="CI56" s="193"/>
      <c r="CO56" s="363"/>
      <c r="CP56" s="193"/>
      <c r="CQ56" s="193"/>
      <c r="CR56" s="193"/>
      <c r="CS56" s="193"/>
      <c r="CT56" s="193"/>
      <c r="CU56" s="193"/>
      <c r="CV56" s="193"/>
      <c r="CX56" s="457">
        <v>38</v>
      </c>
      <c r="CY56" s="458">
        <v>83.14</v>
      </c>
      <c r="CZ56" s="458">
        <v>80.39</v>
      </c>
      <c r="DA56" s="457">
        <v>8</v>
      </c>
      <c r="DB56" s="457">
        <v>8</v>
      </c>
      <c r="DC56" s="457">
        <v>54</v>
      </c>
      <c r="DE56" s="455" t="s">
        <v>429</v>
      </c>
      <c r="DF56" s="455">
        <v>45.97</v>
      </c>
      <c r="DG56" s="455">
        <v>45.97</v>
      </c>
      <c r="DH56" s="455">
        <v>4592</v>
      </c>
      <c r="DI56" s="455"/>
      <c r="DJ56" s="455"/>
      <c r="DK56" s="455"/>
      <c r="DL56" s="455"/>
      <c r="DM56" s="455"/>
      <c r="DP56" s="211"/>
      <c r="DT56" s="218"/>
      <c r="DU56" s="218"/>
      <c r="DZ56" s="216"/>
      <c r="EP56" s="216"/>
    </row>
    <row r="57" spans="1:146" s="215" customFormat="1" ht="18" customHeight="1" outlineLevel="1">
      <c r="A57" s="213"/>
      <c r="B57" s="303"/>
      <c r="C57" s="303"/>
      <c r="D57" s="214"/>
      <c r="E57" s="218"/>
      <c r="F57" s="258"/>
      <c r="G57" s="217"/>
      <c r="H57" s="217"/>
      <c r="I57" s="217"/>
      <c r="J57" s="218"/>
      <c r="Q57" s="363"/>
      <c r="R57" s="193"/>
      <c r="S57" s="193"/>
      <c r="T57" s="193"/>
      <c r="U57" s="193"/>
      <c r="V57" s="193"/>
      <c r="W57" s="193"/>
      <c r="X57" s="193"/>
      <c r="Y57" s="216"/>
      <c r="AQ57" s="212"/>
      <c r="AR57" s="217"/>
      <c r="AS57" s="217"/>
      <c r="AT57" s="217"/>
      <c r="AU57" s="217"/>
      <c r="AV57" s="218"/>
      <c r="BC57" s="363"/>
      <c r="BD57" s="193"/>
      <c r="BE57" s="193"/>
      <c r="BF57" s="193"/>
      <c r="BG57" s="193"/>
      <c r="BH57" s="193"/>
      <c r="BI57" s="193"/>
      <c r="BJ57" s="193"/>
      <c r="BK57" s="216"/>
      <c r="CC57" s="212"/>
      <c r="CD57" s="258"/>
      <c r="CE57" s="258"/>
      <c r="CF57" s="217"/>
      <c r="CG57" s="258"/>
      <c r="CH57" s="427"/>
      <c r="CI57" s="193"/>
      <c r="CO57" s="363"/>
      <c r="CP57" s="193"/>
      <c r="CQ57" s="193"/>
      <c r="CR57" s="193"/>
      <c r="CS57" s="193"/>
      <c r="CT57" s="193"/>
      <c r="CU57" s="193"/>
      <c r="CV57" s="193"/>
      <c r="CX57" s="457">
        <v>39</v>
      </c>
      <c r="CY57" s="458">
        <v>80.39</v>
      </c>
      <c r="CZ57" s="458">
        <v>77.63</v>
      </c>
      <c r="DA57" s="457">
        <v>7.99</v>
      </c>
      <c r="DB57" s="457">
        <v>7.99</v>
      </c>
      <c r="DC57" s="457">
        <v>45</v>
      </c>
      <c r="DE57" s="455" t="s">
        <v>432</v>
      </c>
      <c r="DF57" s="455">
        <v>36.69</v>
      </c>
      <c r="DG57" s="455">
        <v>36.69</v>
      </c>
      <c r="DH57" s="455">
        <v>33576</v>
      </c>
      <c r="DI57" s="455"/>
      <c r="DJ57" s="455"/>
      <c r="DK57" s="455"/>
      <c r="DL57" s="455"/>
      <c r="DM57" s="455"/>
      <c r="DP57" s="211"/>
      <c r="DT57" s="218"/>
      <c r="DU57" s="218"/>
      <c r="DZ57" s="216"/>
      <c r="EP57" s="216"/>
    </row>
    <row r="58" spans="1:146" s="215" customFormat="1" ht="18" customHeight="1" outlineLevel="1">
      <c r="A58" s="213"/>
      <c r="B58" s="303"/>
      <c r="C58" s="303"/>
      <c r="D58" s="214"/>
      <c r="E58" s="218"/>
      <c r="F58" s="258"/>
      <c r="G58" s="217"/>
      <c r="H58" s="217"/>
      <c r="I58" s="217"/>
      <c r="J58" s="218"/>
      <c r="Q58" s="363"/>
      <c r="R58" s="193"/>
      <c r="S58" s="193"/>
      <c r="T58" s="193"/>
      <c r="U58" s="193"/>
      <c r="V58" s="193"/>
      <c r="W58" s="193"/>
      <c r="X58" s="193"/>
      <c r="Y58" s="216"/>
      <c r="AQ58" s="212"/>
      <c r="AR58" s="217"/>
      <c r="AS58" s="217"/>
      <c r="AT58" s="217"/>
      <c r="AU58" s="217"/>
      <c r="AV58" s="218"/>
      <c r="BC58" s="363"/>
      <c r="BD58" s="193"/>
      <c r="BE58" s="193"/>
      <c r="BF58" s="193"/>
      <c r="BG58" s="193"/>
      <c r="BH58" s="193"/>
      <c r="BI58" s="193"/>
      <c r="BJ58" s="193"/>
      <c r="BK58" s="216"/>
      <c r="CC58" s="212"/>
      <c r="CD58" s="258"/>
      <c r="CE58" s="258"/>
      <c r="CF58" s="217"/>
      <c r="CG58" s="258"/>
      <c r="CH58" s="427"/>
      <c r="CI58" s="193"/>
      <c r="CO58" s="363"/>
      <c r="CP58" s="193"/>
      <c r="CQ58" s="193"/>
      <c r="CR58" s="193"/>
      <c r="CS58" s="193"/>
      <c r="CT58" s="193"/>
      <c r="CU58" s="193"/>
      <c r="CV58" s="193"/>
      <c r="CX58" s="457">
        <v>40</v>
      </c>
      <c r="CY58" s="458">
        <v>77.63</v>
      </c>
      <c r="CZ58" s="458">
        <v>74.87</v>
      </c>
      <c r="DA58" s="457">
        <v>7.99</v>
      </c>
      <c r="DB58" s="457">
        <v>7.99</v>
      </c>
      <c r="DC58" s="457">
        <v>46</v>
      </c>
      <c r="DE58" s="455" t="s">
        <v>433</v>
      </c>
      <c r="DF58" s="455">
        <v>36.28</v>
      </c>
      <c r="DG58" s="455">
        <v>36.28</v>
      </c>
      <c r="DH58" s="455">
        <v>24324</v>
      </c>
      <c r="DI58" s="455"/>
      <c r="DJ58" s="455"/>
      <c r="DK58" s="455"/>
      <c r="DL58" s="455"/>
      <c r="DM58" s="455"/>
      <c r="DP58" s="211"/>
      <c r="DT58" s="218"/>
      <c r="DU58" s="218"/>
      <c r="DZ58" s="216"/>
      <c r="EP58" s="216"/>
    </row>
    <row r="59" spans="1:146" s="215" customFormat="1" ht="18" customHeight="1" outlineLevel="1">
      <c r="A59" s="213"/>
      <c r="B59" s="303"/>
      <c r="C59" s="303"/>
      <c r="D59" s="214"/>
      <c r="E59" s="218"/>
      <c r="F59" s="258"/>
      <c r="G59" s="217"/>
      <c r="H59" s="217"/>
      <c r="I59" s="217"/>
      <c r="J59" s="218"/>
      <c r="Q59" s="363"/>
      <c r="R59" s="193"/>
      <c r="S59" s="193"/>
      <c r="T59" s="193"/>
      <c r="U59" s="193"/>
      <c r="V59" s="193"/>
      <c r="W59" s="193"/>
      <c r="X59" s="193"/>
      <c r="Y59" s="216"/>
      <c r="AQ59" s="212"/>
      <c r="AR59" s="217"/>
      <c r="AS59" s="217"/>
      <c r="AT59" s="217"/>
      <c r="AU59" s="217"/>
      <c r="AV59" s="218"/>
      <c r="BC59" s="363"/>
      <c r="BD59" s="193"/>
      <c r="BE59" s="193"/>
      <c r="BF59" s="193"/>
      <c r="BG59" s="193"/>
      <c r="BH59" s="193"/>
      <c r="BI59" s="193"/>
      <c r="BJ59" s="193"/>
      <c r="BK59" s="216"/>
      <c r="CC59" s="212"/>
      <c r="CD59" s="258"/>
      <c r="CE59" s="258"/>
      <c r="CF59" s="217"/>
      <c r="CG59" s="258"/>
      <c r="CH59" s="427"/>
      <c r="CI59" s="193"/>
      <c r="CO59" s="363"/>
      <c r="CP59" s="193"/>
      <c r="CQ59" s="193"/>
      <c r="CR59" s="193"/>
      <c r="CS59" s="193"/>
      <c r="CT59" s="193"/>
      <c r="CU59" s="193"/>
      <c r="CV59" s="193"/>
      <c r="CX59" s="457">
        <v>41</v>
      </c>
      <c r="CY59" s="458">
        <v>74.87</v>
      </c>
      <c r="CZ59" s="458">
        <v>72.11</v>
      </c>
      <c r="DA59" s="457">
        <v>7.99</v>
      </c>
      <c r="DB59" s="457">
        <v>7.99</v>
      </c>
      <c r="DC59" s="457">
        <v>47</v>
      </c>
      <c r="DE59" s="455" t="s">
        <v>435</v>
      </c>
      <c r="DF59" s="455">
        <v>35.35</v>
      </c>
      <c r="DG59" s="455">
        <v>35.35</v>
      </c>
      <c r="DH59" s="455">
        <v>9000</v>
      </c>
      <c r="DI59" s="455"/>
      <c r="DJ59" s="455"/>
      <c r="DK59" s="455"/>
      <c r="DL59" s="455"/>
      <c r="DM59" s="455"/>
      <c r="DP59" s="211"/>
      <c r="DT59" s="218"/>
      <c r="DU59" s="218"/>
      <c r="DZ59" s="216"/>
      <c r="EP59" s="216"/>
    </row>
    <row r="60" spans="1:146" s="215" customFormat="1" ht="18" customHeight="1" outlineLevel="1">
      <c r="A60" s="213"/>
      <c r="B60" s="303"/>
      <c r="C60" s="303"/>
      <c r="D60" s="214"/>
      <c r="E60" s="218"/>
      <c r="F60" s="258"/>
      <c r="G60" s="217"/>
      <c r="H60" s="217"/>
      <c r="I60" s="217"/>
      <c r="J60" s="218"/>
      <c r="Q60" s="363" t="str">
        <f>IFERROR((MP_DATA[[#This Row],[D, bottom '[m']]]+#REF!)/(2*#REF!/1000),"")</f>
        <v/>
      </c>
      <c r="R60" s="193"/>
      <c r="S60" s="193"/>
      <c r="T60" s="193"/>
      <c r="U60" s="193"/>
      <c r="V60" s="193"/>
      <c r="W60" s="193"/>
      <c r="X60" s="193"/>
      <c r="Y60" s="216"/>
      <c r="AQ60" s="212"/>
      <c r="AR60" s="217"/>
      <c r="AS60" s="217"/>
      <c r="AT60" s="217"/>
      <c r="AU60" s="217"/>
      <c r="AV60" s="218"/>
      <c r="BC60" s="363" t="str">
        <f>IFERROR((TP_DATA[[#This Row],[D, bottom '[m']]]+#REF!)/(2*#REF!/1000),"")</f>
        <v/>
      </c>
      <c r="BD60" s="193"/>
      <c r="BE60" s="193"/>
      <c r="BF60" s="193"/>
      <c r="BG60" s="193"/>
      <c r="BH60" s="193"/>
      <c r="BI60" s="193"/>
      <c r="BJ60" s="193"/>
      <c r="BK60" s="216"/>
      <c r="CC60" s="212"/>
      <c r="CD60" s="258"/>
      <c r="CE60" s="258"/>
      <c r="CF60" s="217"/>
      <c r="CG60" s="258"/>
      <c r="CH60" s="427"/>
      <c r="CI60" s="193"/>
      <c r="CO60" s="363" t="str">
        <f>IFERROR((TOWER_DATA[[#This Row],[D, bottom '[m']]]+#REF!)/(2*#REF!/1000),"")</f>
        <v/>
      </c>
      <c r="CP60" s="193"/>
      <c r="CQ60" s="193"/>
      <c r="CR60" s="193"/>
      <c r="CS60" s="193"/>
      <c r="CT60" s="193"/>
      <c r="CU60" s="193"/>
      <c r="CV60" s="193"/>
      <c r="CX60" s="457">
        <v>42</v>
      </c>
      <c r="CY60" s="458">
        <v>72.11</v>
      </c>
      <c r="CZ60" s="458">
        <v>69.349999999999994</v>
      </c>
      <c r="DA60" s="457">
        <v>7.99</v>
      </c>
      <c r="DB60" s="457">
        <v>7.99</v>
      </c>
      <c r="DC60" s="457">
        <v>48</v>
      </c>
      <c r="DE60" s="455" t="s">
        <v>434</v>
      </c>
      <c r="DF60" s="455">
        <v>35.35</v>
      </c>
      <c r="DG60" s="455">
        <v>35.35</v>
      </c>
      <c r="DH60" s="455">
        <v>4950</v>
      </c>
      <c r="DI60" s="455"/>
      <c r="DJ60" s="455"/>
      <c r="DK60" s="455"/>
      <c r="DL60" s="455"/>
      <c r="DM60" s="455"/>
      <c r="DP60" s="211"/>
      <c r="DT60" s="218"/>
      <c r="DU60" s="218"/>
      <c r="DZ60" s="216"/>
      <c r="EP60" s="216"/>
    </row>
    <row r="61" spans="1:146" s="215" customFormat="1" ht="18" customHeight="1" outlineLevel="1">
      <c r="A61" s="213"/>
      <c r="B61" s="303"/>
      <c r="C61" s="303"/>
      <c r="D61" s="214"/>
      <c r="E61" s="218"/>
      <c r="F61" s="258"/>
      <c r="G61" s="217"/>
      <c r="H61" s="217"/>
      <c r="I61" s="217"/>
      <c r="J61" s="218"/>
      <c r="Q61" s="363" t="str">
        <f>IFERROR((MP_DATA[[#This Row],[D, bottom '[m']]]+#REF!)/(2*#REF!/1000),"")</f>
        <v/>
      </c>
      <c r="R61" s="193"/>
      <c r="S61" s="193"/>
      <c r="T61" s="193"/>
      <c r="U61" s="193"/>
      <c r="V61" s="193"/>
      <c r="W61" s="193"/>
      <c r="X61" s="193"/>
      <c r="Y61" s="216"/>
      <c r="AQ61" s="212"/>
      <c r="AR61" s="217"/>
      <c r="AS61" s="217"/>
      <c r="AT61" s="217"/>
      <c r="AU61" s="217"/>
      <c r="AV61" s="218"/>
      <c r="BC61" s="363" t="str">
        <f>IFERROR((TP_DATA[[#This Row],[D, bottom '[m']]]+#REF!)/(2*#REF!/1000),"")</f>
        <v/>
      </c>
      <c r="BD61" s="193"/>
      <c r="BE61" s="193"/>
      <c r="BF61" s="193"/>
      <c r="BG61" s="193"/>
      <c r="BH61" s="193"/>
      <c r="BI61" s="193"/>
      <c r="BJ61" s="193"/>
      <c r="BK61" s="216"/>
      <c r="CC61" s="212"/>
      <c r="CD61" s="258"/>
      <c r="CE61" s="258"/>
      <c r="CF61" s="217"/>
      <c r="CG61" s="258"/>
      <c r="CH61" s="427"/>
      <c r="CI61" s="193"/>
      <c r="CO61" s="363" t="str">
        <f>IFERROR((TOWER_DATA[[#This Row],[D, bottom '[m']]]+#REF!)/(2*#REF!/1000),"")</f>
        <v/>
      </c>
      <c r="CP61" s="193"/>
      <c r="CQ61" s="193"/>
      <c r="CR61" s="193"/>
      <c r="CS61" s="193"/>
      <c r="CT61" s="193"/>
      <c r="CU61" s="193"/>
      <c r="CV61" s="193"/>
      <c r="CX61" s="457">
        <v>43</v>
      </c>
      <c r="CY61" s="458">
        <v>69.349999999999994</v>
      </c>
      <c r="CZ61" s="458">
        <v>66.59</v>
      </c>
      <c r="DA61" s="457">
        <v>8</v>
      </c>
      <c r="DB61" s="457">
        <v>8</v>
      </c>
      <c r="DC61" s="457">
        <v>49</v>
      </c>
      <c r="DE61" s="455" t="s">
        <v>438</v>
      </c>
      <c r="DF61" s="455">
        <v>29.03</v>
      </c>
      <c r="DG61" s="455">
        <v>29.03</v>
      </c>
      <c r="DH61" s="455">
        <v>790</v>
      </c>
      <c r="DI61" s="455"/>
      <c r="DJ61" s="455"/>
      <c r="DK61" s="455"/>
      <c r="DL61" s="455"/>
      <c r="DM61" s="455"/>
      <c r="DP61" s="211"/>
      <c r="DT61" s="218"/>
      <c r="DU61" s="218"/>
      <c r="DZ61" s="216"/>
      <c r="EP61" s="216"/>
    </row>
    <row r="62" spans="1:146" s="215" customFormat="1" ht="18" customHeight="1" outlineLevel="1">
      <c r="A62" s="213"/>
      <c r="B62" s="303"/>
      <c r="C62" s="303"/>
      <c r="D62" s="214"/>
      <c r="E62" s="218"/>
      <c r="F62" s="258"/>
      <c r="G62" s="217"/>
      <c r="H62" s="217"/>
      <c r="I62" s="217"/>
      <c r="J62" s="218"/>
      <c r="Q62" s="363" t="str">
        <f>IFERROR((MP_DATA[[#This Row],[D, bottom '[m']]]+#REF!)/(2*#REF!/1000),"")</f>
        <v/>
      </c>
      <c r="R62" s="193"/>
      <c r="S62" s="193"/>
      <c r="T62" s="193"/>
      <c r="U62" s="193"/>
      <c r="V62" s="193"/>
      <c r="W62" s="193"/>
      <c r="X62" s="193"/>
      <c r="Y62" s="216"/>
      <c r="AQ62" s="212"/>
      <c r="AR62" s="217"/>
      <c r="AS62" s="217"/>
      <c r="AT62" s="217"/>
      <c r="AU62" s="217"/>
      <c r="AV62" s="218"/>
      <c r="BC62" s="363" t="str">
        <f>IFERROR((TP_DATA[[#This Row],[D, bottom '[m']]]+#REF!)/(2*#REF!/1000),"")</f>
        <v/>
      </c>
      <c r="BD62" s="193"/>
      <c r="BE62" s="193"/>
      <c r="BF62" s="193"/>
      <c r="BG62" s="193"/>
      <c r="BH62" s="193"/>
      <c r="BI62" s="193"/>
      <c r="BJ62" s="193"/>
      <c r="BK62" s="216"/>
      <c r="CC62" s="212"/>
      <c r="CD62" s="258"/>
      <c r="CE62" s="258"/>
      <c r="CF62" s="217"/>
      <c r="CG62" s="258"/>
      <c r="CH62" s="427"/>
      <c r="CI62" s="193"/>
      <c r="CO62" s="363" t="str">
        <f>IFERROR((TOWER_DATA[[#This Row],[D, bottom '[m']]]+#REF!)/(2*#REF!/1000),"")</f>
        <v/>
      </c>
      <c r="CP62" s="193"/>
      <c r="CQ62" s="193"/>
      <c r="CR62" s="193"/>
      <c r="CS62" s="193"/>
      <c r="CT62" s="193"/>
      <c r="CU62" s="193"/>
      <c r="CV62" s="193"/>
      <c r="CX62" s="457">
        <v>44</v>
      </c>
      <c r="CY62" s="458">
        <v>66.59</v>
      </c>
      <c r="CZ62" s="458">
        <v>63.83</v>
      </c>
      <c r="DA62" s="457">
        <v>8</v>
      </c>
      <c r="DB62" s="457">
        <v>8</v>
      </c>
      <c r="DC62" s="457">
        <v>50</v>
      </c>
      <c r="DE62" s="455" t="s">
        <v>437</v>
      </c>
      <c r="DF62" s="455">
        <v>29.03</v>
      </c>
      <c r="DG62" s="455">
        <v>29.03</v>
      </c>
      <c r="DH62" s="455">
        <v>544</v>
      </c>
      <c r="DI62" s="455"/>
      <c r="DJ62" s="455"/>
      <c r="DK62" s="455"/>
      <c r="DL62" s="455"/>
      <c r="DM62" s="455"/>
      <c r="DP62" s="211"/>
      <c r="DT62" s="218"/>
      <c r="DU62" s="218"/>
      <c r="DZ62" s="216"/>
      <c r="EP62" s="216"/>
    </row>
    <row r="63" spans="1:146" s="215" customFormat="1" ht="18" customHeight="1" outlineLevel="1">
      <c r="A63" s="213"/>
      <c r="B63" s="303"/>
      <c r="C63" s="303"/>
      <c r="D63" s="214"/>
      <c r="E63" s="218"/>
      <c r="F63" s="258"/>
      <c r="G63" s="217"/>
      <c r="H63" s="217"/>
      <c r="I63" s="217"/>
      <c r="J63" s="218"/>
      <c r="Q63" s="363" t="str">
        <f>IFERROR((MP_DATA[[#This Row],[D, bottom '[m']]]+#REF!)/(2*#REF!/1000),"")</f>
        <v/>
      </c>
      <c r="R63" s="193"/>
      <c r="S63" s="193"/>
      <c r="T63" s="193"/>
      <c r="U63" s="193"/>
      <c r="V63" s="193"/>
      <c r="W63" s="193"/>
      <c r="X63" s="193"/>
      <c r="Y63" s="216"/>
      <c r="AQ63" s="212"/>
      <c r="AR63" s="217"/>
      <c r="AS63" s="217"/>
      <c r="AT63" s="217"/>
      <c r="AU63" s="217"/>
      <c r="AV63" s="218"/>
      <c r="BC63" s="363" t="str">
        <f>IFERROR((TP_DATA[[#This Row],[D, bottom '[m']]]+#REF!)/(2*#REF!/1000),"")</f>
        <v/>
      </c>
      <c r="BD63" s="193"/>
      <c r="BE63" s="193"/>
      <c r="BF63" s="193"/>
      <c r="BG63" s="193"/>
      <c r="BH63" s="193"/>
      <c r="BI63" s="193"/>
      <c r="BJ63" s="193"/>
      <c r="BK63" s="216"/>
      <c r="CC63" s="212"/>
      <c r="CD63" s="258"/>
      <c r="CE63" s="258"/>
      <c r="CF63" s="217"/>
      <c r="CG63" s="258"/>
      <c r="CH63" s="427"/>
      <c r="CI63" s="193"/>
      <c r="CO63" s="363" t="str">
        <f>IFERROR((TOWER_DATA[[#This Row],[D, bottom '[m']]]+#REF!)/(2*#REF!/1000),"")</f>
        <v/>
      </c>
      <c r="CP63" s="193"/>
      <c r="CQ63" s="193"/>
      <c r="CR63" s="193"/>
      <c r="CS63" s="193"/>
      <c r="CT63" s="193"/>
      <c r="CU63" s="193"/>
      <c r="CV63" s="193"/>
      <c r="CX63" s="457">
        <v>45</v>
      </c>
      <c r="CY63" s="458">
        <v>63.83</v>
      </c>
      <c r="CZ63" s="458">
        <v>61.07</v>
      </c>
      <c r="DA63" s="457">
        <v>8</v>
      </c>
      <c r="DB63" s="457">
        <v>8</v>
      </c>
      <c r="DC63" s="457">
        <v>51</v>
      </c>
      <c r="DE63" s="455" t="s">
        <v>436</v>
      </c>
      <c r="DF63" s="455">
        <v>29.03</v>
      </c>
      <c r="DG63" s="455">
        <v>29.03</v>
      </c>
      <c r="DH63" s="455">
        <v>5170</v>
      </c>
      <c r="DI63" s="455"/>
      <c r="DJ63" s="455"/>
      <c r="DK63" s="455"/>
      <c r="DL63" s="455"/>
      <c r="DM63" s="455"/>
      <c r="DP63" s="211"/>
      <c r="DT63" s="218"/>
      <c r="DU63" s="218"/>
      <c r="DZ63" s="216"/>
      <c r="EP63" s="216"/>
    </row>
    <row r="64" spans="1:146" s="215" customFormat="1" ht="18" customHeight="1" outlineLevel="1">
      <c r="A64" s="213"/>
      <c r="B64" s="303"/>
      <c r="C64" s="303"/>
      <c r="D64" s="214"/>
      <c r="E64" s="218"/>
      <c r="F64" s="258"/>
      <c r="G64" s="217"/>
      <c r="H64" s="217"/>
      <c r="I64" s="217"/>
      <c r="J64" s="218"/>
      <c r="Q64" s="363" t="str">
        <f>IFERROR((MP_DATA[[#This Row],[D, bottom '[m']]]+#REF!)/(2*#REF!/1000),"")</f>
        <v/>
      </c>
      <c r="R64" s="193"/>
      <c r="S64" s="193"/>
      <c r="T64" s="193"/>
      <c r="U64" s="193"/>
      <c r="V64" s="193"/>
      <c r="W64" s="193"/>
      <c r="X64" s="193"/>
      <c r="Y64" s="216"/>
      <c r="AQ64" s="212"/>
      <c r="AR64" s="217"/>
      <c r="AS64" s="217"/>
      <c r="AT64" s="217"/>
      <c r="AU64" s="217"/>
      <c r="AV64" s="218"/>
      <c r="BC64" s="363" t="str">
        <f>IFERROR((TP_DATA[[#This Row],[D, bottom '[m']]]+#REF!)/(2*#REF!/1000),"")</f>
        <v/>
      </c>
      <c r="BD64" s="193"/>
      <c r="BE64" s="193"/>
      <c r="BF64" s="193"/>
      <c r="BG64" s="193"/>
      <c r="BH64" s="193"/>
      <c r="BI64" s="193"/>
      <c r="BJ64" s="193"/>
      <c r="BK64" s="216"/>
      <c r="CC64" s="212"/>
      <c r="CD64" s="258"/>
      <c r="CE64" s="258"/>
      <c r="CF64" s="217"/>
      <c r="CG64" s="258"/>
      <c r="CH64" s="427"/>
      <c r="CI64" s="193"/>
      <c r="CO64" s="363" t="str">
        <f>IFERROR((TOWER_DATA[[#This Row],[D, bottom '[m']]]+#REF!)/(2*#REF!/1000),"")</f>
        <v/>
      </c>
      <c r="CP64" s="193"/>
      <c r="CQ64" s="193"/>
      <c r="CR64" s="193"/>
      <c r="CS64" s="193"/>
      <c r="CT64" s="193"/>
      <c r="CU64" s="193"/>
      <c r="CV64" s="193"/>
      <c r="CX64" s="457">
        <v>46</v>
      </c>
      <c r="CY64" s="458">
        <v>61.07</v>
      </c>
      <c r="CZ64" s="458">
        <v>58.31</v>
      </c>
      <c r="DA64" s="457">
        <v>8</v>
      </c>
      <c r="DB64" s="457">
        <v>8</v>
      </c>
      <c r="DC64" s="457">
        <v>58</v>
      </c>
      <c r="DE64" s="455" t="s">
        <v>439</v>
      </c>
      <c r="DF64" s="455">
        <v>24.87</v>
      </c>
      <c r="DG64" s="455">
        <v>24.87</v>
      </c>
      <c r="DH64" s="455">
        <v>3000</v>
      </c>
      <c r="DI64" s="455"/>
      <c r="DJ64" s="455"/>
      <c r="DK64" s="455"/>
      <c r="DL64" s="455"/>
      <c r="DM64" s="455"/>
      <c r="DP64" s="211"/>
      <c r="DT64" s="218"/>
      <c r="DU64" s="218"/>
      <c r="DZ64" s="216"/>
      <c r="EP64" s="216"/>
    </row>
    <row r="65" spans="1:146" s="215" customFormat="1" ht="18" customHeight="1" outlineLevel="1">
      <c r="A65" s="213"/>
      <c r="B65" s="303"/>
      <c r="C65" s="303"/>
      <c r="D65" s="214"/>
      <c r="E65" s="218"/>
      <c r="F65" s="258"/>
      <c r="G65" s="217"/>
      <c r="H65" s="217"/>
      <c r="I65" s="217"/>
      <c r="J65" s="218"/>
      <c r="Q65" s="363" t="str">
        <f>IFERROR((MP_DATA[[#This Row],[D, bottom '[m']]]+#REF!)/(2*#REF!/1000),"")</f>
        <v/>
      </c>
      <c r="R65" s="193"/>
      <c r="S65" s="193"/>
      <c r="T65" s="193"/>
      <c r="U65" s="193"/>
      <c r="V65" s="193"/>
      <c r="W65" s="193"/>
      <c r="X65" s="193"/>
      <c r="Y65" s="216"/>
      <c r="AQ65" s="212"/>
      <c r="AR65" s="217"/>
      <c r="AS65" s="217"/>
      <c r="AT65" s="217"/>
      <c r="AU65" s="217"/>
      <c r="AV65" s="218"/>
      <c r="BC65" s="363" t="str">
        <f>IFERROR((TP_DATA[[#This Row],[D, bottom '[m']]]+#REF!)/(2*#REF!/1000),"")</f>
        <v/>
      </c>
      <c r="BD65" s="193"/>
      <c r="BE65" s="193"/>
      <c r="BF65" s="193"/>
      <c r="BG65" s="193"/>
      <c r="BH65" s="193"/>
      <c r="BI65" s="193"/>
      <c r="BJ65" s="193"/>
      <c r="BK65" s="216"/>
      <c r="CC65" s="212"/>
      <c r="CD65" s="258"/>
      <c r="CE65" s="258"/>
      <c r="CF65" s="217"/>
      <c r="CG65" s="258"/>
      <c r="CH65" s="427"/>
      <c r="CI65" s="193"/>
      <c r="CO65" s="363" t="str">
        <f>IFERROR((TOWER_DATA[[#This Row],[D, bottom '[m']]]+#REF!)/(2*#REF!/1000),"")</f>
        <v/>
      </c>
      <c r="CP65" s="193"/>
      <c r="CQ65" s="193"/>
      <c r="CR65" s="193"/>
      <c r="CS65" s="193"/>
      <c r="CT65" s="193"/>
      <c r="CU65" s="193"/>
      <c r="CV65" s="193"/>
      <c r="CX65" s="457">
        <v>47</v>
      </c>
      <c r="CY65" s="458">
        <v>58.31</v>
      </c>
      <c r="CZ65" s="458">
        <v>55.63</v>
      </c>
      <c r="DA65" s="457">
        <v>8.02</v>
      </c>
      <c r="DB65" s="457">
        <v>8</v>
      </c>
      <c r="DC65" s="457">
        <v>72</v>
      </c>
      <c r="DE65" s="455" t="s">
        <v>440</v>
      </c>
      <c r="DF65" s="455">
        <v>23.4</v>
      </c>
      <c r="DG65" s="455">
        <v>23.4</v>
      </c>
      <c r="DH65" s="455">
        <v>12598</v>
      </c>
      <c r="DI65" s="455"/>
      <c r="DJ65" s="455"/>
      <c r="DK65" s="455"/>
      <c r="DL65" s="455"/>
      <c r="DM65" s="455"/>
      <c r="DP65" s="211"/>
      <c r="DT65" s="218"/>
      <c r="DU65" s="218"/>
      <c r="DZ65" s="216"/>
      <c r="EP65" s="216"/>
    </row>
    <row r="66" spans="1:146" s="215" customFormat="1" ht="18" customHeight="1" outlineLevel="1">
      <c r="A66" s="213"/>
      <c r="B66" s="303"/>
      <c r="C66" s="303"/>
      <c r="D66" s="214"/>
      <c r="E66" s="218"/>
      <c r="F66" s="258"/>
      <c r="G66" s="217"/>
      <c r="H66" s="217"/>
      <c r="I66" s="217"/>
      <c r="J66" s="218"/>
      <c r="Q66" s="363" t="str">
        <f>IFERROR((MP_DATA[[#This Row],[D, bottom '[m']]]+#REF!)/(2*#REF!/1000),"")</f>
        <v/>
      </c>
      <c r="R66" s="193"/>
      <c r="S66" s="193"/>
      <c r="T66" s="193"/>
      <c r="U66" s="193"/>
      <c r="V66" s="193"/>
      <c r="W66" s="193"/>
      <c r="X66" s="193"/>
      <c r="Y66" s="216"/>
      <c r="AQ66" s="212"/>
      <c r="AR66" s="217"/>
      <c r="AS66" s="217"/>
      <c r="AT66" s="217"/>
      <c r="AU66" s="217"/>
      <c r="AV66" s="218"/>
      <c r="BC66" s="363" t="str">
        <f>IFERROR((TP_DATA[[#This Row],[D, bottom '[m']]]+#REF!)/(2*#REF!/1000),"")</f>
        <v/>
      </c>
      <c r="BD66" s="193"/>
      <c r="BE66" s="193"/>
      <c r="BF66" s="193"/>
      <c r="BG66" s="193"/>
      <c r="BH66" s="193"/>
      <c r="BI66" s="193"/>
      <c r="BJ66" s="193"/>
      <c r="BK66" s="216"/>
      <c r="CC66" s="212"/>
      <c r="CD66" s="258"/>
      <c r="CE66" s="258"/>
      <c r="CF66" s="217"/>
      <c r="CG66" s="258"/>
      <c r="CH66" s="427"/>
      <c r="CI66" s="193"/>
      <c r="CO66" s="363" t="str">
        <f>IFERROR((TOWER_DATA[[#This Row],[D, bottom '[m']]]+#REF!)/(2*#REF!/1000),"")</f>
        <v/>
      </c>
      <c r="CP66" s="193"/>
      <c r="CQ66" s="193"/>
      <c r="CR66" s="193"/>
      <c r="CS66" s="193"/>
      <c r="CT66" s="193"/>
      <c r="CU66" s="193"/>
      <c r="CV66" s="193"/>
      <c r="CX66" s="457">
        <v>48</v>
      </c>
      <c r="CY66" s="458">
        <v>55.63</v>
      </c>
      <c r="CZ66" s="458">
        <v>55.35</v>
      </c>
      <c r="DA66" s="457">
        <v>8</v>
      </c>
      <c r="DB66" s="457">
        <v>8</v>
      </c>
      <c r="DC66" s="457">
        <v>72</v>
      </c>
      <c r="DE66" s="455" t="s">
        <v>441</v>
      </c>
      <c r="DF66" s="455">
        <v>21.59</v>
      </c>
      <c r="DG66" s="455">
        <v>21.59</v>
      </c>
      <c r="DH66" s="455">
        <v>40072</v>
      </c>
      <c r="DI66" s="455"/>
      <c r="DJ66" s="455"/>
      <c r="DK66" s="455"/>
      <c r="DL66" s="455"/>
      <c r="DM66" s="455"/>
      <c r="DP66" s="211"/>
      <c r="DT66" s="218"/>
      <c r="DU66" s="218"/>
      <c r="DZ66" s="216"/>
      <c r="EP66" s="216"/>
    </row>
    <row r="67" spans="1:146" s="215" customFormat="1" ht="18" customHeight="1" outlineLevel="1">
      <c r="A67" s="213"/>
      <c r="B67" s="303"/>
      <c r="C67" s="303"/>
      <c r="D67" s="214"/>
      <c r="E67" s="218"/>
      <c r="F67" s="258"/>
      <c r="G67" s="217"/>
      <c r="H67" s="217"/>
      <c r="I67" s="217"/>
      <c r="J67" s="218"/>
      <c r="Q67" s="363" t="str">
        <f>IFERROR((MP_DATA[[#This Row],[D, bottom '[m']]]+#REF!)/(2*#REF!/1000),"")</f>
        <v/>
      </c>
      <c r="R67" s="193"/>
      <c r="S67" s="193"/>
      <c r="T67" s="193"/>
      <c r="U67" s="193"/>
      <c r="V67" s="193"/>
      <c r="W67" s="193"/>
      <c r="X67" s="193"/>
      <c r="Y67" s="216"/>
      <c r="AQ67" s="212"/>
      <c r="AR67" s="217"/>
      <c r="AS67" s="217"/>
      <c r="AT67" s="217"/>
      <c r="AU67" s="217"/>
      <c r="AV67" s="218"/>
      <c r="BC67" s="363" t="str">
        <f>IFERROR((TP_DATA[[#This Row],[D, bottom '[m']]]+#REF!)/(2*#REF!/1000),"")</f>
        <v/>
      </c>
      <c r="BD67" s="193"/>
      <c r="BE67" s="193"/>
      <c r="BF67" s="193"/>
      <c r="BG67" s="193"/>
      <c r="BH67" s="193"/>
      <c r="BI67" s="193"/>
      <c r="BJ67" s="193"/>
      <c r="BK67" s="216"/>
      <c r="CC67" s="212"/>
      <c r="CD67" s="258"/>
      <c r="CE67" s="258"/>
      <c r="CF67" s="217"/>
      <c r="CG67" s="258"/>
      <c r="CH67" s="427"/>
      <c r="CI67" s="193"/>
      <c r="CO67" s="363" t="str">
        <f>IFERROR((TOWER_DATA[[#This Row],[D, bottom '[m']]]+#REF!)/(2*#REF!/1000),"")</f>
        <v/>
      </c>
      <c r="CP67" s="193"/>
      <c r="CQ67" s="193"/>
      <c r="CR67" s="193"/>
      <c r="CS67" s="193"/>
      <c r="CT67" s="193"/>
      <c r="CU67" s="193"/>
      <c r="CV67" s="193"/>
      <c r="CX67" s="457">
        <v>49</v>
      </c>
      <c r="CY67" s="458">
        <v>55.35</v>
      </c>
      <c r="CZ67" s="458">
        <v>55.07</v>
      </c>
      <c r="DA67" s="457">
        <v>8</v>
      </c>
      <c r="DB67" s="457">
        <v>8</v>
      </c>
      <c r="DC67" s="457">
        <v>72</v>
      </c>
      <c r="DE67" s="455" t="s">
        <v>442</v>
      </c>
      <c r="DF67" s="455">
        <v>21.47</v>
      </c>
      <c r="DG67" s="455">
        <v>21.47</v>
      </c>
      <c r="DH67" s="455">
        <v>30000</v>
      </c>
      <c r="DI67" s="455"/>
      <c r="DJ67" s="455"/>
      <c r="DK67" s="455"/>
      <c r="DL67" s="455"/>
      <c r="DM67" s="455"/>
      <c r="DP67" s="211"/>
      <c r="DT67" s="218"/>
      <c r="DU67" s="218"/>
      <c r="DZ67" s="216"/>
      <c r="EP67" s="216"/>
    </row>
    <row r="68" spans="1:146" s="215" customFormat="1" ht="18" customHeight="1" outlineLevel="1">
      <c r="A68" s="213"/>
      <c r="B68" s="303"/>
      <c r="C68" s="303"/>
      <c r="D68" s="214"/>
      <c r="E68" s="218"/>
      <c r="F68" s="258"/>
      <c r="G68" s="217"/>
      <c r="H68" s="217"/>
      <c r="I68" s="217"/>
      <c r="J68" s="218"/>
      <c r="Q68" s="363" t="str">
        <f>IFERROR((MP_DATA[[#This Row],[D, bottom '[m']]]+#REF!)/(2*#REF!/1000),"")</f>
        <v/>
      </c>
      <c r="R68" s="193"/>
      <c r="S68" s="193"/>
      <c r="T68" s="193"/>
      <c r="U68" s="193"/>
      <c r="V68" s="193"/>
      <c r="W68" s="193"/>
      <c r="X68" s="193"/>
      <c r="Y68" s="216"/>
      <c r="AQ68" s="212"/>
      <c r="AR68" s="217"/>
      <c r="AS68" s="217"/>
      <c r="AT68" s="217"/>
      <c r="AU68" s="217"/>
      <c r="AV68" s="218"/>
      <c r="BC68" s="363" t="str">
        <f>IFERROR((TP_DATA[[#This Row],[D, bottom '[m']]]+#REF!)/(2*#REF!/1000),"")</f>
        <v/>
      </c>
      <c r="BD68" s="193"/>
      <c r="BE68" s="193"/>
      <c r="BF68" s="193"/>
      <c r="BG68" s="193"/>
      <c r="BH68" s="193"/>
      <c r="BI68" s="193"/>
      <c r="BJ68" s="193"/>
      <c r="BK68" s="216"/>
      <c r="CC68" s="212"/>
      <c r="CD68" s="258"/>
      <c r="CE68" s="258"/>
      <c r="CF68" s="217"/>
      <c r="CG68" s="258"/>
      <c r="CH68" s="427"/>
      <c r="CI68" s="193"/>
      <c r="CO68" s="363" t="str">
        <f>IFERROR((TOWER_DATA[[#This Row],[D, bottom '[m']]]+#REF!)/(2*#REF!/1000),"")</f>
        <v/>
      </c>
      <c r="CP68" s="193"/>
      <c r="CQ68" s="193"/>
      <c r="CR68" s="193"/>
      <c r="CS68" s="193"/>
      <c r="CT68" s="193"/>
      <c r="CU68" s="193"/>
      <c r="CV68" s="193"/>
      <c r="CX68" s="457">
        <v>50</v>
      </c>
      <c r="CY68" s="458">
        <v>55.07</v>
      </c>
      <c r="CZ68" s="458">
        <v>52.54</v>
      </c>
      <c r="DA68" s="457">
        <v>8</v>
      </c>
      <c r="DB68" s="457">
        <v>8</v>
      </c>
      <c r="DC68" s="457">
        <v>72</v>
      </c>
      <c r="DE68" s="455"/>
      <c r="DF68" s="455"/>
      <c r="DG68" s="455"/>
      <c r="DH68" s="455"/>
      <c r="DI68" s="455"/>
      <c r="DJ68" s="455"/>
      <c r="DK68" s="455"/>
      <c r="DL68" s="455"/>
      <c r="DM68" s="455"/>
      <c r="DP68" s="211"/>
      <c r="DT68" s="218"/>
      <c r="DU68" s="218"/>
      <c r="DZ68" s="216"/>
      <c r="EP68" s="216"/>
    </row>
    <row r="69" spans="1:146" s="215" customFormat="1" ht="18" customHeight="1" outlineLevel="1">
      <c r="A69" s="213"/>
      <c r="B69" s="303"/>
      <c r="C69" s="303"/>
      <c r="D69" s="214"/>
      <c r="E69" s="218"/>
      <c r="F69" s="258"/>
      <c r="G69" s="217"/>
      <c r="H69" s="217"/>
      <c r="I69" s="217"/>
      <c r="J69" s="218"/>
      <c r="Q69" s="363" t="str">
        <f>IFERROR((MP_DATA[[#This Row],[D, bottom '[m']]]+#REF!)/(2*#REF!/1000),"")</f>
        <v/>
      </c>
      <c r="R69" s="193"/>
      <c r="S69" s="193"/>
      <c r="T69" s="193"/>
      <c r="U69" s="193"/>
      <c r="V69" s="193"/>
      <c r="W69" s="193"/>
      <c r="X69" s="193"/>
      <c r="Y69" s="216"/>
      <c r="AQ69" s="212"/>
      <c r="AR69" s="217"/>
      <c r="AS69" s="217"/>
      <c r="AT69" s="217"/>
      <c r="AU69" s="217"/>
      <c r="AV69" s="218"/>
      <c r="BC69" s="363" t="str">
        <f>IFERROR((TP_DATA[[#This Row],[D, bottom '[m']]]+#REF!)/(2*#REF!/1000),"")</f>
        <v/>
      </c>
      <c r="BD69" s="193"/>
      <c r="BE69" s="193"/>
      <c r="BF69" s="193"/>
      <c r="BG69" s="193"/>
      <c r="BH69" s="193"/>
      <c r="BI69" s="193"/>
      <c r="BJ69" s="193"/>
      <c r="BK69" s="216"/>
      <c r="CC69" s="212"/>
      <c r="CD69" s="258"/>
      <c r="CE69" s="258"/>
      <c r="CF69" s="217"/>
      <c r="CG69" s="258"/>
      <c r="CH69" s="427"/>
      <c r="CI69" s="193"/>
      <c r="CO69" s="363" t="str">
        <f>IFERROR((TOWER_DATA[[#This Row],[D, bottom '[m']]]+#REF!)/(2*#REF!/1000),"")</f>
        <v/>
      </c>
      <c r="CP69" s="193"/>
      <c r="CQ69" s="193"/>
      <c r="CR69" s="193"/>
      <c r="CS69" s="193"/>
      <c r="CT69" s="193"/>
      <c r="CU69" s="193"/>
      <c r="CV69" s="193"/>
      <c r="CX69" s="457">
        <v>51</v>
      </c>
      <c r="CY69" s="458">
        <v>52.54</v>
      </c>
      <c r="CZ69" s="458">
        <v>49.93</v>
      </c>
      <c r="DA69" s="457">
        <v>7.99</v>
      </c>
      <c r="DB69" s="457">
        <v>7.99</v>
      </c>
      <c r="DC69" s="457">
        <v>58</v>
      </c>
      <c r="DE69" s="455"/>
      <c r="DF69" s="455"/>
      <c r="DG69" s="455"/>
      <c r="DH69" s="455"/>
      <c r="DI69" s="455"/>
      <c r="DJ69" s="455"/>
      <c r="DK69" s="455"/>
      <c r="DL69" s="455"/>
      <c r="DM69" s="455"/>
      <c r="DP69" s="211"/>
      <c r="DT69" s="218"/>
      <c r="DU69" s="218"/>
      <c r="DZ69" s="216"/>
      <c r="EP69" s="216"/>
    </row>
    <row r="70" spans="1:146" s="215" customFormat="1" ht="18" customHeight="1" outlineLevel="1">
      <c r="A70" s="213"/>
      <c r="B70" s="303"/>
      <c r="C70" s="303"/>
      <c r="D70" s="214"/>
      <c r="E70" s="218"/>
      <c r="F70" s="258"/>
      <c r="G70" s="217"/>
      <c r="H70" s="217"/>
      <c r="I70" s="217"/>
      <c r="J70" s="218"/>
      <c r="Q70" s="363" t="str">
        <f>IFERROR((MP_DATA[[#This Row],[D, bottom '[m']]]+#REF!)/(2*#REF!/1000),"")</f>
        <v/>
      </c>
      <c r="R70" s="193"/>
      <c r="S70" s="193"/>
      <c r="T70" s="193"/>
      <c r="U70" s="193"/>
      <c r="V70" s="193"/>
      <c r="W70" s="193"/>
      <c r="X70" s="193"/>
      <c r="Y70" s="216"/>
      <c r="AQ70" s="212"/>
      <c r="AR70" s="217"/>
      <c r="AS70" s="217"/>
      <c r="AT70" s="217"/>
      <c r="AU70" s="217"/>
      <c r="AV70" s="218"/>
      <c r="BC70" s="363" t="str">
        <f>IFERROR((TP_DATA[[#This Row],[D, bottom '[m']]]+#REF!)/(2*#REF!/1000),"")</f>
        <v/>
      </c>
      <c r="BD70" s="193"/>
      <c r="BE70" s="193"/>
      <c r="BF70" s="193"/>
      <c r="BG70" s="193"/>
      <c r="BH70" s="193"/>
      <c r="BI70" s="193"/>
      <c r="BJ70" s="193"/>
      <c r="BK70" s="216"/>
      <c r="CC70" s="212"/>
      <c r="CD70" s="258"/>
      <c r="CE70" s="258"/>
      <c r="CF70" s="217"/>
      <c r="CG70" s="258"/>
      <c r="CH70" s="427"/>
      <c r="CI70" s="193"/>
      <c r="CO70" s="363" t="str">
        <f>IFERROR((TOWER_DATA[[#This Row],[D, bottom '[m']]]+#REF!)/(2*#REF!/1000),"")</f>
        <v/>
      </c>
      <c r="CP70" s="193"/>
      <c r="CQ70" s="193"/>
      <c r="CR70" s="193"/>
      <c r="CS70" s="193"/>
      <c r="CT70" s="193"/>
      <c r="CU70" s="193"/>
      <c r="CV70" s="193"/>
      <c r="CX70" s="457">
        <v>52</v>
      </c>
      <c r="CY70" s="458">
        <v>49.93</v>
      </c>
      <c r="CZ70" s="458">
        <v>47.32</v>
      </c>
      <c r="DA70" s="457">
        <v>7.99</v>
      </c>
      <c r="DB70" s="457">
        <v>7.99</v>
      </c>
      <c r="DC70" s="457">
        <v>59</v>
      </c>
      <c r="DE70" s="455"/>
      <c r="DF70" s="455"/>
      <c r="DG70" s="455"/>
      <c r="DH70" s="455"/>
      <c r="DI70" s="455"/>
      <c r="DJ70" s="455"/>
      <c r="DK70" s="455"/>
      <c r="DL70" s="455"/>
      <c r="DM70" s="455"/>
      <c r="DP70" s="211"/>
      <c r="DT70" s="218"/>
      <c r="DU70" s="218"/>
      <c r="DZ70" s="216"/>
      <c r="EP70" s="216"/>
    </row>
    <row r="71" spans="1:146" s="215" customFormat="1" ht="18" customHeight="1" outlineLevel="1">
      <c r="A71" s="213"/>
      <c r="B71" s="303"/>
      <c r="C71" s="303"/>
      <c r="D71" s="214"/>
      <c r="E71" s="218"/>
      <c r="F71" s="258"/>
      <c r="G71" s="217"/>
      <c r="H71" s="217"/>
      <c r="I71" s="217"/>
      <c r="J71" s="218"/>
      <c r="Q71" s="363" t="str">
        <f>IFERROR((MP_DATA[[#This Row],[D, bottom '[m']]]+#REF!)/(2*#REF!/1000),"")</f>
        <v/>
      </c>
      <c r="R71" s="193"/>
      <c r="S71" s="193"/>
      <c r="T71" s="193"/>
      <c r="U71" s="193"/>
      <c r="V71" s="193"/>
      <c r="W71" s="193"/>
      <c r="X71" s="193"/>
      <c r="Y71" s="216"/>
      <c r="AQ71" s="212"/>
      <c r="AR71" s="217"/>
      <c r="AS71" s="217"/>
      <c r="AT71" s="217"/>
      <c r="AU71" s="217"/>
      <c r="AV71" s="218"/>
      <c r="BC71" s="363" t="str">
        <f>IFERROR((TP_DATA[[#This Row],[D, bottom '[m']]]+#REF!)/(2*#REF!/1000),"")</f>
        <v/>
      </c>
      <c r="BD71" s="193"/>
      <c r="BE71" s="193"/>
      <c r="BF71" s="193"/>
      <c r="BG71" s="193"/>
      <c r="BH71" s="193"/>
      <c r="BI71" s="193"/>
      <c r="BJ71" s="193"/>
      <c r="BK71" s="216"/>
      <c r="CC71" s="212"/>
      <c r="CD71" s="258"/>
      <c r="CE71" s="258"/>
      <c r="CF71" s="217"/>
      <c r="CG71" s="258"/>
      <c r="CH71" s="427"/>
      <c r="CI71" s="193"/>
      <c r="CO71" s="363" t="str">
        <f>IFERROR((TOWER_DATA[[#This Row],[D, bottom '[m']]]+#REF!)/(2*#REF!/1000),"")</f>
        <v/>
      </c>
      <c r="CP71" s="193"/>
      <c r="CQ71" s="193"/>
      <c r="CR71" s="193"/>
      <c r="CS71" s="193"/>
      <c r="CT71" s="193"/>
      <c r="CU71" s="193"/>
      <c r="CV71" s="193"/>
      <c r="CX71" s="455">
        <v>53</v>
      </c>
      <c r="CY71" s="454">
        <v>47.32</v>
      </c>
      <c r="CZ71" s="454">
        <v>44.72</v>
      </c>
      <c r="DA71" s="455">
        <v>7.99</v>
      </c>
      <c r="DB71" s="455">
        <v>7.99</v>
      </c>
      <c r="DC71" s="455">
        <v>60</v>
      </c>
      <c r="DE71" s="455"/>
      <c r="DF71" s="455"/>
      <c r="DG71" s="455"/>
      <c r="DH71" s="455"/>
      <c r="DI71" s="455"/>
      <c r="DJ71" s="455"/>
      <c r="DK71" s="455"/>
      <c r="DL71" s="455"/>
      <c r="DM71" s="455"/>
      <c r="DP71" s="211"/>
      <c r="DT71" s="218"/>
      <c r="DU71" s="218"/>
      <c r="DZ71" s="216"/>
      <c r="EP71" s="216"/>
    </row>
    <row r="72" spans="1:146" s="215" customFormat="1" ht="18" customHeight="1" outlineLevel="1">
      <c r="A72" s="213"/>
      <c r="B72" s="303"/>
      <c r="C72" s="303"/>
      <c r="D72" s="214"/>
      <c r="E72" s="218"/>
      <c r="F72" s="258"/>
      <c r="G72" s="217"/>
      <c r="H72" s="217"/>
      <c r="I72" s="217"/>
      <c r="J72" s="218"/>
      <c r="Q72" s="363" t="str">
        <f>IFERROR((MP_DATA[[#This Row],[D, bottom '[m']]]+#REF!)/(2*#REF!/1000),"")</f>
        <v/>
      </c>
      <c r="R72" s="193"/>
      <c r="S72" s="193"/>
      <c r="T72" s="193"/>
      <c r="U72" s="193"/>
      <c r="V72" s="193"/>
      <c r="W72" s="193"/>
      <c r="X72" s="193"/>
      <c r="Y72" s="216"/>
      <c r="AQ72" s="212"/>
      <c r="AR72" s="217"/>
      <c r="AS72" s="217"/>
      <c r="AT72" s="217"/>
      <c r="AU72" s="217"/>
      <c r="AV72" s="218"/>
      <c r="BC72" s="363" t="str">
        <f>IFERROR((TP_DATA[[#This Row],[D, bottom '[m']]]+#REF!)/(2*#REF!/1000),"")</f>
        <v/>
      </c>
      <c r="BD72" s="193"/>
      <c r="BE72" s="193"/>
      <c r="BF72" s="193"/>
      <c r="BG72" s="193"/>
      <c r="BH72" s="193"/>
      <c r="BI72" s="193"/>
      <c r="BJ72" s="193"/>
      <c r="BK72" s="216"/>
      <c r="CC72" s="212"/>
      <c r="CD72" s="258"/>
      <c r="CE72" s="258"/>
      <c r="CF72" s="217"/>
      <c r="CG72" s="258"/>
      <c r="CH72" s="427"/>
      <c r="CI72" s="193"/>
      <c r="CO72" s="363" t="str">
        <f>IFERROR((TOWER_DATA[[#This Row],[D, bottom '[m']]]+#REF!)/(2*#REF!/1000),"")</f>
        <v/>
      </c>
      <c r="CP72" s="193"/>
      <c r="CQ72" s="193"/>
      <c r="CR72" s="193"/>
      <c r="CS72" s="193"/>
      <c r="CT72" s="193"/>
      <c r="CU72" s="193"/>
      <c r="CV72" s="193"/>
      <c r="CX72" s="455">
        <v>54</v>
      </c>
      <c r="CY72" s="454">
        <v>44.72</v>
      </c>
      <c r="CZ72" s="454">
        <v>42.11</v>
      </c>
      <c r="DA72" s="455">
        <v>7.99</v>
      </c>
      <c r="DB72" s="455">
        <v>7.99</v>
      </c>
      <c r="DC72" s="455">
        <v>62</v>
      </c>
      <c r="DE72" s="455"/>
      <c r="DF72" s="455"/>
      <c r="DG72" s="455"/>
      <c r="DH72" s="455"/>
      <c r="DI72" s="455"/>
      <c r="DJ72" s="455"/>
      <c r="DK72" s="455"/>
      <c r="DL72" s="455"/>
      <c r="DM72" s="455"/>
      <c r="DP72" s="211"/>
      <c r="DT72" s="218"/>
      <c r="DU72" s="218"/>
      <c r="DZ72" s="216"/>
      <c r="EP72" s="216"/>
    </row>
    <row r="73" spans="1:146" s="215" customFormat="1" ht="18" customHeight="1" outlineLevel="1">
      <c r="A73" s="213"/>
      <c r="B73" s="303"/>
      <c r="C73" s="303"/>
      <c r="D73" s="214"/>
      <c r="E73" s="218"/>
      <c r="F73" s="258"/>
      <c r="G73" s="217"/>
      <c r="H73" s="217"/>
      <c r="I73" s="217"/>
      <c r="J73" s="218"/>
      <c r="Q73" s="363" t="str">
        <f>IFERROR((MP_DATA[[#This Row],[D, bottom '[m']]]+#REF!)/(2*#REF!/1000),"")</f>
        <v/>
      </c>
      <c r="R73" s="193"/>
      <c r="S73" s="193"/>
      <c r="T73" s="193"/>
      <c r="U73" s="193"/>
      <c r="V73" s="193"/>
      <c r="W73" s="193"/>
      <c r="X73" s="193"/>
      <c r="Y73" s="216"/>
      <c r="AQ73" s="212"/>
      <c r="AR73" s="217"/>
      <c r="AS73" s="217"/>
      <c r="AT73" s="217"/>
      <c r="AU73" s="217"/>
      <c r="AV73" s="218"/>
      <c r="BC73" s="363" t="str">
        <f>IFERROR((TP_DATA[[#This Row],[D, bottom '[m']]]+#REF!)/(2*#REF!/1000),"")</f>
        <v/>
      </c>
      <c r="BD73" s="193"/>
      <c r="BE73" s="193"/>
      <c r="BF73" s="193"/>
      <c r="BG73" s="193"/>
      <c r="BH73" s="193"/>
      <c r="BI73" s="193"/>
      <c r="BJ73" s="193"/>
      <c r="BK73" s="216"/>
      <c r="CC73" s="212"/>
      <c r="CD73" s="258"/>
      <c r="CE73" s="258"/>
      <c r="CF73" s="217"/>
      <c r="CG73" s="258"/>
      <c r="CH73" s="427"/>
      <c r="CI73" s="193"/>
      <c r="CO73" s="363" t="str">
        <f>IFERROR((TOWER_DATA[[#This Row],[D, bottom '[m']]]+#REF!)/(2*#REF!/1000),"")</f>
        <v/>
      </c>
      <c r="CP73" s="193"/>
      <c r="CQ73" s="193"/>
      <c r="CR73" s="193"/>
      <c r="CS73" s="193"/>
      <c r="CT73" s="193"/>
      <c r="CU73" s="193"/>
      <c r="CV73" s="193"/>
      <c r="CX73" s="455">
        <v>55</v>
      </c>
      <c r="CY73" s="454">
        <v>42.11</v>
      </c>
      <c r="CZ73" s="454">
        <v>39.5</v>
      </c>
      <c r="DA73" s="455">
        <v>8</v>
      </c>
      <c r="DB73" s="455">
        <v>8</v>
      </c>
      <c r="DC73" s="455">
        <v>70</v>
      </c>
      <c r="DE73" s="455"/>
      <c r="DF73" s="455"/>
      <c r="DG73" s="455"/>
      <c r="DH73" s="455"/>
      <c r="DI73" s="455"/>
      <c r="DJ73" s="455"/>
      <c r="DK73" s="455"/>
      <c r="DL73" s="455"/>
      <c r="DM73" s="455"/>
      <c r="DP73" s="211"/>
      <c r="DT73" s="218"/>
      <c r="DU73" s="218"/>
      <c r="DZ73" s="216"/>
      <c r="EP73" s="216"/>
    </row>
    <row r="74" spans="1:146" s="215" customFormat="1" ht="18" customHeight="1" outlineLevel="1">
      <c r="A74" s="213"/>
      <c r="B74" s="303"/>
      <c r="C74" s="303"/>
      <c r="D74" s="214"/>
      <c r="E74" s="218"/>
      <c r="F74" s="258"/>
      <c r="G74" s="217"/>
      <c r="H74" s="217"/>
      <c r="I74" s="217"/>
      <c r="J74" s="218"/>
      <c r="Q74" s="363" t="str">
        <f>IFERROR((MP_DATA[[#This Row],[D, bottom '[m']]]+#REF!)/(2*#REF!/1000),"")</f>
        <v/>
      </c>
      <c r="R74" s="193"/>
      <c r="S74" s="193"/>
      <c r="T74" s="193"/>
      <c r="U74" s="193"/>
      <c r="V74" s="193"/>
      <c r="W74" s="193"/>
      <c r="X74" s="193"/>
      <c r="Y74" s="216"/>
      <c r="AQ74" s="212"/>
      <c r="AR74" s="217"/>
      <c r="AS74" s="217"/>
      <c r="AT74" s="217"/>
      <c r="AU74" s="217"/>
      <c r="AV74" s="218"/>
      <c r="BC74" s="363" t="str">
        <f>IFERROR((TP_DATA[[#This Row],[D, bottom '[m']]]+#REF!)/(2*#REF!/1000),"")</f>
        <v/>
      </c>
      <c r="BD74" s="193"/>
      <c r="BE74" s="193"/>
      <c r="BF74" s="193"/>
      <c r="BG74" s="193"/>
      <c r="BH74" s="193"/>
      <c r="BI74" s="193"/>
      <c r="BJ74" s="193"/>
      <c r="BK74" s="216"/>
      <c r="CC74" s="212"/>
      <c r="CD74" s="258"/>
      <c r="CE74" s="258"/>
      <c r="CF74" s="217"/>
      <c r="CG74" s="258"/>
      <c r="CH74" s="427"/>
      <c r="CI74" s="193"/>
      <c r="CO74" s="363" t="str">
        <f>IFERROR((TOWER_DATA[[#This Row],[D, bottom '[m']]]+#REF!)/(2*#REF!/1000),"")</f>
        <v/>
      </c>
      <c r="CP74" s="193"/>
      <c r="CQ74" s="193"/>
      <c r="CR74" s="193"/>
      <c r="CS74" s="193"/>
      <c r="CT74" s="193"/>
      <c r="CU74" s="193"/>
      <c r="CV74" s="193"/>
      <c r="CX74" s="455">
        <v>56</v>
      </c>
      <c r="CY74" s="454">
        <v>39.5</v>
      </c>
      <c r="CZ74" s="454">
        <v>36.79</v>
      </c>
      <c r="DA74" s="455">
        <v>8.01</v>
      </c>
      <c r="DB74" s="455">
        <v>8</v>
      </c>
      <c r="DC74" s="455">
        <v>84</v>
      </c>
      <c r="DE74" s="455"/>
      <c r="DF74" s="455"/>
      <c r="DG74" s="455"/>
      <c r="DH74" s="455"/>
      <c r="DI74" s="455"/>
      <c r="DJ74" s="455"/>
      <c r="DK74" s="455"/>
      <c r="DL74" s="455"/>
      <c r="DM74" s="455"/>
      <c r="DP74" s="211"/>
      <c r="DT74" s="218"/>
      <c r="DU74" s="218"/>
      <c r="DZ74" s="216"/>
      <c r="EP74" s="216"/>
    </row>
    <row r="75" spans="1:146" s="215" customFormat="1" ht="18" customHeight="1" outlineLevel="1">
      <c r="A75" s="213"/>
      <c r="B75" s="303"/>
      <c r="C75" s="303"/>
      <c r="D75" s="214"/>
      <c r="E75" s="218"/>
      <c r="F75" s="258"/>
      <c r="G75" s="217"/>
      <c r="H75" s="217"/>
      <c r="I75" s="217"/>
      <c r="J75" s="218"/>
      <c r="Q75" s="363" t="str">
        <f>IFERROR((MP_DATA[[#This Row],[D, bottom '[m']]]+#REF!)/(2*#REF!/1000),"")</f>
        <v/>
      </c>
      <c r="R75" s="193"/>
      <c r="S75" s="193"/>
      <c r="T75" s="193"/>
      <c r="U75" s="193"/>
      <c r="V75" s="193"/>
      <c r="W75" s="193"/>
      <c r="X75" s="193"/>
      <c r="Y75" s="216"/>
      <c r="AQ75" s="212"/>
      <c r="AR75" s="217"/>
      <c r="AS75" s="217"/>
      <c r="AT75" s="217"/>
      <c r="AU75" s="217"/>
      <c r="AV75" s="218"/>
      <c r="BC75" s="363" t="str">
        <f>IFERROR((TP_DATA[[#This Row],[D, bottom '[m']]]+#REF!)/(2*#REF!/1000),"")</f>
        <v/>
      </c>
      <c r="BD75" s="193"/>
      <c r="BE75" s="193"/>
      <c r="BF75" s="193"/>
      <c r="BG75" s="193"/>
      <c r="BH75" s="193"/>
      <c r="BI75" s="193"/>
      <c r="BJ75" s="193"/>
      <c r="BK75" s="216"/>
      <c r="CC75" s="212"/>
      <c r="CD75" s="258"/>
      <c r="CE75" s="258"/>
      <c r="CF75" s="217"/>
      <c r="CG75" s="258"/>
      <c r="CH75" s="427"/>
      <c r="CI75" s="193"/>
      <c r="CO75" s="363" t="str">
        <f>IFERROR((TOWER_DATA[[#This Row],[D, bottom '[m']]]+#REF!)/(2*#REF!/1000),"")</f>
        <v/>
      </c>
      <c r="CP75" s="193"/>
      <c r="CQ75" s="193"/>
      <c r="CR75" s="193"/>
      <c r="CS75" s="193"/>
      <c r="CT75" s="193"/>
      <c r="CU75" s="193"/>
      <c r="CV75" s="193"/>
      <c r="CX75" s="455">
        <v>57</v>
      </c>
      <c r="CY75" s="454">
        <v>36.79</v>
      </c>
      <c r="CZ75" s="454">
        <v>36.590000000000003</v>
      </c>
      <c r="DA75" s="455">
        <v>8</v>
      </c>
      <c r="DB75" s="455">
        <v>8</v>
      </c>
      <c r="DC75" s="455">
        <v>84</v>
      </c>
      <c r="DE75" s="455"/>
      <c r="DF75" s="455"/>
      <c r="DG75" s="455"/>
      <c r="DH75" s="455"/>
      <c r="DI75" s="455"/>
      <c r="DJ75" s="455"/>
      <c r="DK75" s="455"/>
      <c r="DL75" s="455"/>
      <c r="DM75" s="455"/>
      <c r="DP75" s="211"/>
      <c r="DT75" s="218"/>
      <c r="DU75" s="218"/>
      <c r="DZ75" s="216"/>
      <c r="EP75" s="216"/>
    </row>
    <row r="76" spans="1:146" s="215" customFormat="1" ht="18" customHeight="1" outlineLevel="1">
      <c r="A76" s="213"/>
      <c r="B76" s="303"/>
      <c r="C76" s="303"/>
      <c r="D76" s="214"/>
      <c r="E76" s="218"/>
      <c r="F76" s="258"/>
      <c r="G76" s="217"/>
      <c r="H76" s="217"/>
      <c r="I76" s="217"/>
      <c r="J76" s="218"/>
      <c r="Q76" s="363" t="str">
        <f>IFERROR((MP_DATA[[#This Row],[D, bottom '[m']]]+#REF!)/(2*#REF!/1000),"")</f>
        <v/>
      </c>
      <c r="R76" s="193"/>
      <c r="S76" s="193"/>
      <c r="T76" s="193"/>
      <c r="U76" s="193"/>
      <c r="V76" s="193"/>
      <c r="W76" s="193"/>
      <c r="X76" s="193"/>
      <c r="Y76" s="216"/>
      <c r="AQ76" s="212"/>
      <c r="AR76" s="217"/>
      <c r="AS76" s="217"/>
      <c r="AT76" s="217"/>
      <c r="AU76" s="217"/>
      <c r="AV76" s="218"/>
      <c r="BC76" s="363" t="str">
        <f>IFERROR((TP_DATA[[#This Row],[D, bottom '[m']]]+#REF!)/(2*#REF!/1000),"")</f>
        <v/>
      </c>
      <c r="BD76" s="193"/>
      <c r="BE76" s="193"/>
      <c r="BF76" s="193"/>
      <c r="BG76" s="193"/>
      <c r="BH76" s="193"/>
      <c r="BI76" s="193"/>
      <c r="BJ76" s="193"/>
      <c r="BK76" s="216"/>
      <c r="CC76" s="212"/>
      <c r="CD76" s="258"/>
      <c r="CE76" s="258"/>
      <c r="CF76" s="217"/>
      <c r="CG76" s="258"/>
      <c r="CH76" s="427"/>
      <c r="CI76" s="193"/>
      <c r="CO76" s="363" t="str">
        <f>IFERROR((TOWER_DATA[[#This Row],[D, bottom '[m']]]+#REF!)/(2*#REF!/1000),"")</f>
        <v/>
      </c>
      <c r="CP76" s="193"/>
      <c r="CQ76" s="193"/>
      <c r="CR76" s="193"/>
      <c r="CS76" s="193"/>
      <c r="CT76" s="193"/>
      <c r="CU76" s="193"/>
      <c r="CV76" s="193"/>
      <c r="CX76" s="455">
        <v>58</v>
      </c>
      <c r="CY76" s="454">
        <v>36.590000000000003</v>
      </c>
      <c r="CZ76" s="454">
        <v>35.979999999999997</v>
      </c>
      <c r="DA76" s="455">
        <v>8</v>
      </c>
      <c r="DB76" s="455">
        <v>8</v>
      </c>
      <c r="DC76" s="455">
        <v>84</v>
      </c>
      <c r="DE76" s="455"/>
      <c r="DF76" s="455"/>
      <c r="DG76" s="455"/>
      <c r="DH76" s="455"/>
      <c r="DI76" s="455"/>
      <c r="DJ76" s="455"/>
      <c r="DK76" s="455"/>
      <c r="DL76" s="455"/>
      <c r="DM76" s="455"/>
      <c r="DP76" s="211"/>
      <c r="DT76" s="218"/>
      <c r="DU76" s="218"/>
      <c r="DZ76" s="216"/>
      <c r="EP76" s="216"/>
    </row>
    <row r="77" spans="1:146" s="215" customFormat="1" ht="18" customHeight="1" outlineLevel="1">
      <c r="A77" s="213"/>
      <c r="B77" s="303"/>
      <c r="C77" s="303"/>
      <c r="D77" s="214"/>
      <c r="E77" s="218"/>
      <c r="F77" s="258"/>
      <c r="G77" s="217"/>
      <c r="H77" s="217"/>
      <c r="I77" s="217"/>
      <c r="J77" s="218"/>
      <c r="Q77" s="363" t="str">
        <f>IFERROR((MP_DATA[[#This Row],[D, bottom '[m']]]+#REF!)/(2*#REF!/1000),"")</f>
        <v/>
      </c>
      <c r="R77" s="193"/>
      <c r="S77" s="193"/>
      <c r="T77" s="193"/>
      <c r="U77" s="193"/>
      <c r="V77" s="193"/>
      <c r="W77" s="193"/>
      <c r="X77" s="193"/>
      <c r="Y77" s="216"/>
      <c r="AQ77" s="212"/>
      <c r="AR77" s="217"/>
      <c r="AS77" s="217"/>
      <c r="AT77" s="217"/>
      <c r="AU77" s="217"/>
      <c r="AV77" s="218"/>
      <c r="BC77" s="363" t="str">
        <f>IFERROR((TP_DATA[[#This Row],[D, bottom '[m']]]+#REF!)/(2*#REF!/1000),"")</f>
        <v/>
      </c>
      <c r="BD77" s="193"/>
      <c r="BE77" s="193"/>
      <c r="BF77" s="193"/>
      <c r="BG77" s="193"/>
      <c r="BH77" s="193"/>
      <c r="BI77" s="193"/>
      <c r="BJ77" s="193"/>
      <c r="BK77" s="216"/>
      <c r="CC77" s="212"/>
      <c r="CD77" s="258"/>
      <c r="CE77" s="258"/>
      <c r="CF77" s="217"/>
      <c r="CG77" s="258"/>
      <c r="CH77" s="427"/>
      <c r="CI77" s="193"/>
      <c r="CO77" s="363" t="str">
        <f>IFERROR((TOWER_DATA[[#This Row],[D, bottom '[m']]]+#REF!)/(2*#REF!/1000),"")</f>
        <v/>
      </c>
      <c r="CP77" s="193"/>
      <c r="CQ77" s="193"/>
      <c r="CR77" s="193"/>
      <c r="CS77" s="193"/>
      <c r="CT77" s="193"/>
      <c r="CU77" s="193"/>
      <c r="CV77" s="193"/>
      <c r="CX77" s="455">
        <v>59</v>
      </c>
      <c r="CY77" s="454">
        <v>35.979999999999997</v>
      </c>
      <c r="CZ77" s="454">
        <v>33.36</v>
      </c>
      <c r="DA77" s="455">
        <v>8</v>
      </c>
      <c r="DB77" s="455">
        <v>8</v>
      </c>
      <c r="DC77" s="455">
        <v>84</v>
      </c>
      <c r="DE77" s="455"/>
      <c r="DF77" s="455"/>
      <c r="DG77" s="455"/>
      <c r="DH77" s="455"/>
      <c r="DI77" s="455"/>
      <c r="DJ77" s="455"/>
      <c r="DK77" s="455"/>
      <c r="DL77" s="455"/>
      <c r="DM77" s="455"/>
      <c r="DP77" s="211"/>
      <c r="DT77" s="218"/>
      <c r="DU77" s="218"/>
      <c r="DZ77" s="216"/>
      <c r="EP77" s="216"/>
    </row>
    <row r="78" spans="1:146" s="215" customFormat="1" ht="18" customHeight="1" outlineLevel="1">
      <c r="A78" s="213"/>
      <c r="B78" s="303"/>
      <c r="C78" s="303"/>
      <c r="D78" s="214"/>
      <c r="E78" s="218"/>
      <c r="F78" s="258"/>
      <c r="G78" s="217"/>
      <c r="H78" s="217"/>
      <c r="I78" s="217"/>
      <c r="J78" s="218"/>
      <c r="Q78" s="363" t="str">
        <f>IFERROR((MP_DATA[[#This Row],[D, bottom '[m']]]+#REF!)/(2*#REF!/1000),"")</f>
        <v/>
      </c>
      <c r="R78" s="193"/>
      <c r="S78" s="193"/>
      <c r="T78" s="193"/>
      <c r="U78" s="193"/>
      <c r="V78" s="193"/>
      <c r="W78" s="193"/>
      <c r="X78" s="193"/>
      <c r="Y78" s="216"/>
      <c r="AQ78" s="212"/>
      <c r="AR78" s="217"/>
      <c r="AS78" s="217"/>
      <c r="AT78" s="217"/>
      <c r="AU78" s="217"/>
      <c r="AV78" s="218"/>
      <c r="BC78" s="363" t="str">
        <f>IFERROR((TP_DATA[[#This Row],[D, bottom '[m']]]+#REF!)/(2*#REF!/1000),"")</f>
        <v/>
      </c>
      <c r="BD78" s="193"/>
      <c r="BE78" s="193"/>
      <c r="BF78" s="193"/>
      <c r="BG78" s="193"/>
      <c r="BH78" s="193"/>
      <c r="BI78" s="193"/>
      <c r="BJ78" s="193"/>
      <c r="BK78" s="216"/>
      <c r="CC78" s="212"/>
      <c r="CD78" s="258"/>
      <c r="CE78" s="258"/>
      <c r="CF78" s="217"/>
      <c r="CG78" s="258"/>
      <c r="CH78" s="427"/>
      <c r="CI78" s="193"/>
      <c r="CO78" s="363" t="str">
        <f>IFERROR((TOWER_DATA[[#This Row],[D, bottom '[m']]]+#REF!)/(2*#REF!/1000),"")</f>
        <v/>
      </c>
      <c r="CP78" s="193"/>
      <c r="CQ78" s="193"/>
      <c r="CR78" s="193"/>
      <c r="CS78" s="193"/>
      <c r="CT78" s="193"/>
      <c r="CU78" s="193"/>
      <c r="CV78" s="193"/>
      <c r="CX78" s="455">
        <v>60</v>
      </c>
      <c r="CY78" s="454">
        <v>33.36</v>
      </c>
      <c r="CZ78" s="454">
        <v>30.43</v>
      </c>
      <c r="DA78" s="455">
        <v>8</v>
      </c>
      <c r="DB78" s="455">
        <v>8</v>
      </c>
      <c r="DC78" s="455">
        <v>88</v>
      </c>
      <c r="DE78" s="455"/>
      <c r="DF78" s="455"/>
      <c r="DG78" s="455"/>
      <c r="DH78" s="455"/>
      <c r="DI78" s="455"/>
      <c r="DJ78" s="455"/>
      <c r="DK78" s="455"/>
      <c r="DL78" s="455"/>
      <c r="DM78" s="455"/>
      <c r="DP78" s="211"/>
      <c r="DT78" s="218"/>
      <c r="DU78" s="218"/>
      <c r="DZ78" s="216"/>
      <c r="EP78" s="216"/>
    </row>
    <row r="79" spans="1:146" s="215" customFormat="1" ht="18" customHeight="1" outlineLevel="1">
      <c r="A79" s="213"/>
      <c r="B79" s="303"/>
      <c r="C79" s="303"/>
      <c r="D79" s="214"/>
      <c r="E79" s="218"/>
      <c r="F79" s="258"/>
      <c r="G79" s="217"/>
      <c r="H79" s="217"/>
      <c r="I79" s="217"/>
      <c r="J79" s="218"/>
      <c r="Q79" s="363" t="str">
        <f>IFERROR((MP_DATA[[#This Row],[D, bottom '[m']]]+#REF!)/(2*#REF!/1000),"")</f>
        <v/>
      </c>
      <c r="R79" s="193"/>
      <c r="S79" s="193"/>
      <c r="T79" s="193"/>
      <c r="U79" s="193"/>
      <c r="V79" s="193"/>
      <c r="W79" s="193"/>
      <c r="X79" s="193"/>
      <c r="Y79" s="216"/>
      <c r="AQ79" s="212"/>
      <c r="AR79" s="217"/>
      <c r="AS79" s="217"/>
      <c r="AT79" s="217"/>
      <c r="AU79" s="217"/>
      <c r="AV79" s="218"/>
      <c r="BC79" s="363" t="str">
        <f>IFERROR((TP_DATA[[#This Row],[D, bottom '[m']]]+#REF!)/(2*#REF!/1000),"")</f>
        <v/>
      </c>
      <c r="BD79" s="193"/>
      <c r="BE79" s="193"/>
      <c r="BF79" s="193"/>
      <c r="BG79" s="193"/>
      <c r="BH79" s="193"/>
      <c r="BI79" s="193"/>
      <c r="BJ79" s="193"/>
      <c r="BK79" s="216"/>
      <c r="CC79" s="212"/>
      <c r="CD79" s="258"/>
      <c r="CE79" s="258"/>
      <c r="CF79" s="217"/>
      <c r="CG79" s="258"/>
      <c r="CH79" s="427"/>
      <c r="CI79" s="193"/>
      <c r="CO79" s="363" t="str">
        <f>IFERROR((TOWER_DATA[[#This Row],[D, bottom '[m']]]+#REF!)/(2*#REF!/1000),"")</f>
        <v/>
      </c>
      <c r="CP79" s="193"/>
      <c r="CQ79" s="193"/>
      <c r="CR79" s="193"/>
      <c r="CS79" s="193"/>
      <c r="CT79" s="193"/>
      <c r="CU79" s="193"/>
      <c r="CV79" s="193"/>
      <c r="CX79" s="455">
        <v>61</v>
      </c>
      <c r="CY79" s="454">
        <v>30.43</v>
      </c>
      <c r="CZ79" s="454">
        <v>27.5</v>
      </c>
      <c r="DA79" s="455">
        <v>8.02</v>
      </c>
      <c r="DB79" s="455">
        <v>7.99</v>
      </c>
      <c r="DC79" s="455">
        <v>102</v>
      </c>
      <c r="DE79" s="455"/>
      <c r="DF79" s="455"/>
      <c r="DG79" s="455"/>
      <c r="DH79" s="455"/>
      <c r="DI79" s="455"/>
      <c r="DJ79" s="455"/>
      <c r="DK79" s="455"/>
      <c r="DL79" s="455"/>
      <c r="DM79" s="455"/>
      <c r="DP79" s="211"/>
      <c r="DT79" s="218"/>
      <c r="DU79" s="218"/>
      <c r="DZ79" s="216"/>
      <c r="EP79" s="216"/>
    </row>
    <row r="80" spans="1:146" s="215" customFormat="1" ht="18" customHeight="1" outlineLevel="1">
      <c r="A80" s="213"/>
      <c r="B80" s="303"/>
      <c r="C80" s="303"/>
      <c r="D80" s="214"/>
      <c r="E80" s="218"/>
      <c r="F80" s="258"/>
      <c r="G80" s="217"/>
      <c r="H80" s="217"/>
      <c r="I80" s="217"/>
      <c r="J80" s="218"/>
      <c r="Q80" s="363" t="str">
        <f>IFERROR((MP_DATA[[#This Row],[D, bottom '[m']]]+#REF!)/(2*#REF!/1000),"")</f>
        <v/>
      </c>
      <c r="R80" s="193"/>
      <c r="S80" s="193"/>
      <c r="T80" s="193"/>
      <c r="U80" s="193"/>
      <c r="V80" s="193"/>
      <c r="W80" s="193"/>
      <c r="X80" s="193"/>
      <c r="Y80" s="216"/>
      <c r="AQ80" s="212"/>
      <c r="AR80" s="217"/>
      <c r="AS80" s="217"/>
      <c r="AT80" s="217"/>
      <c r="AU80" s="217"/>
      <c r="AV80" s="218"/>
      <c r="BC80" s="363" t="str">
        <f>IFERROR((TP_DATA[[#This Row],[D, bottom '[m']]]+#REF!)/(2*#REF!/1000),"")</f>
        <v/>
      </c>
      <c r="BD80" s="193"/>
      <c r="BE80" s="193"/>
      <c r="BF80" s="193"/>
      <c r="BG80" s="193"/>
      <c r="BH80" s="193"/>
      <c r="BI80" s="193"/>
      <c r="BJ80" s="193"/>
      <c r="BK80" s="216"/>
      <c r="CC80" s="212"/>
      <c r="CD80" s="258"/>
      <c r="CE80" s="258"/>
      <c r="CF80" s="217"/>
      <c r="CG80" s="258"/>
      <c r="CH80" s="427"/>
      <c r="CI80" s="193"/>
      <c r="CO80" s="363" t="str">
        <f>IFERROR((TOWER_DATA[[#This Row],[D, bottom '[m']]]+#REF!)/(2*#REF!/1000),"")</f>
        <v/>
      </c>
      <c r="CP80" s="193"/>
      <c r="CQ80" s="193"/>
      <c r="CR80" s="193"/>
      <c r="CS80" s="193"/>
      <c r="CT80" s="193"/>
      <c r="CU80" s="193"/>
      <c r="CV80" s="193"/>
      <c r="CX80" s="455">
        <v>62</v>
      </c>
      <c r="CY80" s="454">
        <v>27.5</v>
      </c>
      <c r="CZ80" s="454">
        <v>25.92</v>
      </c>
      <c r="DA80" s="455">
        <v>8</v>
      </c>
      <c r="DB80" s="455">
        <v>8</v>
      </c>
      <c r="DC80" s="455">
        <v>116</v>
      </c>
      <c r="DE80" s="402"/>
      <c r="DF80" s="402"/>
      <c r="DG80" s="402"/>
      <c r="DH80" s="402"/>
      <c r="DI80" s="402"/>
      <c r="DJ80" s="402"/>
      <c r="DK80" s="402"/>
      <c r="DL80" s="402"/>
      <c r="DM80" s="402"/>
      <c r="DP80" s="211"/>
      <c r="DT80" s="218"/>
      <c r="DU80" s="218"/>
      <c r="DZ80" s="216"/>
      <c r="EP80" s="216"/>
    </row>
    <row r="81" spans="1:146" s="215" customFormat="1" ht="18" customHeight="1" outlineLevel="1">
      <c r="A81" s="213"/>
      <c r="B81" s="303"/>
      <c r="C81" s="303"/>
      <c r="D81" s="214"/>
      <c r="E81" s="218"/>
      <c r="F81" s="258"/>
      <c r="G81" s="217"/>
      <c r="H81" s="217"/>
      <c r="I81" s="217"/>
      <c r="J81" s="218"/>
      <c r="Q81" s="363" t="str">
        <f>IFERROR((MP_DATA[[#This Row],[D, bottom '[m']]]+#REF!)/(2*#REF!/1000),"")</f>
        <v/>
      </c>
      <c r="R81" s="193"/>
      <c r="S81" s="193"/>
      <c r="T81" s="193"/>
      <c r="U81" s="193"/>
      <c r="V81" s="193"/>
      <c r="W81" s="193"/>
      <c r="X81" s="193"/>
      <c r="Y81" s="216"/>
      <c r="AQ81" s="212"/>
      <c r="AR81" s="217"/>
      <c r="AS81" s="217"/>
      <c r="AT81" s="217"/>
      <c r="AU81" s="217"/>
      <c r="AV81" s="218"/>
      <c r="BC81" s="363" t="str">
        <f>IFERROR((TP_DATA[[#This Row],[D, bottom '[m']]]+#REF!)/(2*#REF!/1000),"")</f>
        <v/>
      </c>
      <c r="BD81" s="193"/>
      <c r="BE81" s="193"/>
      <c r="BF81" s="193"/>
      <c r="BG81" s="193"/>
      <c r="BH81" s="193"/>
      <c r="BI81" s="193"/>
      <c r="BJ81" s="193"/>
      <c r="BK81" s="216"/>
      <c r="CC81" s="212"/>
      <c r="CD81" s="258"/>
      <c r="CE81" s="258"/>
      <c r="CF81" s="217"/>
      <c r="CG81" s="258"/>
      <c r="CH81" s="427"/>
      <c r="CI81" s="193"/>
      <c r="CO81" s="363" t="str">
        <f>IFERROR((TOWER_DATA[[#This Row],[D, bottom '[m']]]+#REF!)/(2*#REF!/1000),"")</f>
        <v/>
      </c>
      <c r="CP81" s="193"/>
      <c r="CQ81" s="193"/>
      <c r="CR81" s="193"/>
      <c r="CS81" s="193"/>
      <c r="CT81" s="193"/>
      <c r="CU81" s="193"/>
      <c r="CV81" s="193"/>
      <c r="CX81" s="455">
        <v>63</v>
      </c>
      <c r="CY81" s="454">
        <v>25.92</v>
      </c>
      <c r="CZ81" s="454">
        <v>22.96</v>
      </c>
      <c r="DA81" s="455">
        <v>8</v>
      </c>
      <c r="DB81" s="455">
        <v>8</v>
      </c>
      <c r="DC81" s="455">
        <v>116</v>
      </c>
      <c r="DE81" s="402"/>
      <c r="DF81" s="402"/>
      <c r="DG81" s="402"/>
      <c r="DH81" s="402"/>
      <c r="DI81" s="402"/>
      <c r="DJ81" s="402"/>
      <c r="DK81" s="402"/>
      <c r="DL81" s="402"/>
      <c r="DM81" s="402"/>
      <c r="DP81" s="211"/>
      <c r="DT81" s="218"/>
      <c r="DU81" s="218"/>
      <c r="DZ81" s="216"/>
      <c r="EP81" s="216"/>
    </row>
    <row r="82" spans="1:146" s="215" customFormat="1" ht="18" customHeight="1" outlineLevel="1">
      <c r="A82" s="213"/>
      <c r="B82" s="303"/>
      <c r="C82" s="303"/>
      <c r="D82" s="214"/>
      <c r="E82" s="218"/>
      <c r="F82" s="258"/>
      <c r="G82" s="217"/>
      <c r="H82" s="217"/>
      <c r="I82" s="217"/>
      <c r="J82" s="218"/>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63"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63" t="str">
        <f>IFERROR((TP_DATA[[#This Row],[D, bottom '[m']]]+#REF!)/(2*#REF!/1000),"")</f>
        <v/>
      </c>
      <c r="BD82" s="193"/>
      <c r="BE82" s="193"/>
      <c r="BF82" s="193"/>
      <c r="BG82" s="193"/>
      <c r="BH82" s="193"/>
      <c r="BI82" s="193"/>
      <c r="BJ82" s="193"/>
      <c r="BK82" s="216"/>
      <c r="CC82" s="212"/>
      <c r="CD82" s="258"/>
      <c r="CE82" s="258"/>
      <c r="CF82" s="217"/>
      <c r="CG82" s="258"/>
      <c r="CH82" s="427"/>
      <c r="CI82" s="363"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63" t="str">
        <f>IFERROR((TOWER_DATA[[#This Row],[D, bottom '[m']]]+#REF!)/(2*#REF!/1000),"")</f>
        <v/>
      </c>
      <c r="CP82" s="193"/>
      <c r="CQ82" s="193"/>
      <c r="CR82" s="193"/>
      <c r="CS82" s="193"/>
      <c r="CT82" s="193"/>
      <c r="CU82" s="193"/>
      <c r="CV82" s="193"/>
      <c r="CX82" s="455">
        <v>64</v>
      </c>
      <c r="CY82" s="454">
        <v>22.96</v>
      </c>
      <c r="CZ82" s="454">
        <v>21.71</v>
      </c>
      <c r="DA82" s="455">
        <v>8</v>
      </c>
      <c r="DB82" s="455">
        <v>8</v>
      </c>
      <c r="DC82" s="455">
        <v>116</v>
      </c>
      <c r="DE82" s="402"/>
      <c r="DF82" s="402"/>
      <c r="DG82" s="402"/>
      <c r="DH82" s="402"/>
      <c r="DI82" s="402"/>
      <c r="DJ82" s="402"/>
      <c r="DK82" s="402"/>
      <c r="DL82" s="402"/>
      <c r="DM82" s="402"/>
      <c r="DP82" s="211"/>
      <c r="DT82" s="218"/>
      <c r="DU82" s="218"/>
      <c r="DZ82" s="216"/>
      <c r="EP82" s="216"/>
    </row>
    <row r="83" spans="1:146" s="215" customFormat="1" ht="18" customHeight="1" outlineLevel="1">
      <c r="A83" s="213"/>
      <c r="B83" s="303"/>
      <c r="C83" s="303"/>
      <c r="D83" s="214"/>
      <c r="E83" s="218"/>
      <c r="F83" s="258"/>
      <c r="G83" s="217"/>
      <c r="H83" s="217"/>
      <c r="I83" s="217"/>
      <c r="J83" s="218"/>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63"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63" t="str">
        <f>IFERROR((TP_DATA[[#This Row],[D, bottom '[m']]]+#REF!)/(2*#REF!/1000),"")</f>
        <v/>
      </c>
      <c r="BD83" s="193"/>
      <c r="BE83" s="193"/>
      <c r="BF83" s="193"/>
      <c r="BG83" s="193"/>
      <c r="BH83" s="193"/>
      <c r="BI83" s="193"/>
      <c r="BJ83" s="193"/>
      <c r="BK83" s="216"/>
      <c r="CC83" s="212"/>
      <c r="CD83" s="258"/>
      <c r="CE83" s="258"/>
      <c r="CF83" s="217"/>
      <c r="CG83" s="258"/>
      <c r="CH83" s="427"/>
      <c r="CI83" s="363"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63" t="str">
        <f>IFERROR((TOWER_DATA[[#This Row],[D, bottom '[m']]]+#REF!)/(2*#REF!/1000),"")</f>
        <v/>
      </c>
      <c r="CP83" s="193"/>
      <c r="CQ83" s="193"/>
      <c r="CR83" s="193"/>
      <c r="CS83" s="193"/>
      <c r="CT83" s="193"/>
      <c r="CU83" s="193"/>
      <c r="CV83" s="193"/>
      <c r="CX83" s="455">
        <v>65</v>
      </c>
      <c r="CY83" s="454">
        <v>21.71</v>
      </c>
      <c r="CZ83" s="454">
        <v>21.47</v>
      </c>
      <c r="DA83" s="455">
        <v>8</v>
      </c>
      <c r="DB83" s="455">
        <v>8</v>
      </c>
      <c r="DC83" s="455">
        <v>116</v>
      </c>
      <c r="DP83" s="211"/>
      <c r="DT83" s="218"/>
      <c r="DU83" s="218"/>
      <c r="DZ83" s="216"/>
      <c r="EP83" s="216"/>
    </row>
    <row r="84" spans="1:146" s="215" customFormat="1" ht="18" customHeight="1" outlineLevel="1">
      <c r="A84" s="213"/>
      <c r="B84" s="303"/>
      <c r="C84" s="303"/>
      <c r="D84" s="214"/>
      <c r="E84" s="218"/>
      <c r="F84" s="258"/>
      <c r="G84" s="217"/>
      <c r="H84" s="217"/>
      <c r="I84" s="217"/>
      <c r="J84" s="218"/>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63"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63" t="str">
        <f>IFERROR((TP_DATA[[#This Row],[D, bottom '[m']]]+#REF!)/(2*#REF!/1000),"")</f>
        <v/>
      </c>
      <c r="BD84" s="193"/>
      <c r="BE84" s="193"/>
      <c r="BF84" s="193"/>
      <c r="BG84" s="193"/>
      <c r="BH84" s="193"/>
      <c r="BI84" s="193"/>
      <c r="BJ84" s="193"/>
      <c r="BK84" s="216"/>
      <c r="CC84" s="212"/>
      <c r="CD84" s="258"/>
      <c r="CE84" s="258"/>
      <c r="CF84" s="217"/>
      <c r="CG84" s="258"/>
      <c r="CH84" s="427"/>
      <c r="CI84" s="363"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63" t="str">
        <f>IFERROR((TOWER_DATA[[#This Row],[D, bottom '[m']]]+#REF!)/(2*#REF!/1000),"")</f>
        <v/>
      </c>
      <c r="CP84" s="193"/>
      <c r="CQ84" s="193"/>
      <c r="CR84" s="193"/>
      <c r="CS84" s="193"/>
      <c r="CT84" s="193"/>
      <c r="CU84" s="193"/>
      <c r="CV84" s="193"/>
      <c r="CX84" s="402"/>
      <c r="CY84" s="406"/>
      <c r="CZ84" s="406"/>
      <c r="DA84" s="402"/>
      <c r="DB84" s="402"/>
      <c r="DC84" s="402"/>
      <c r="DP84" s="211"/>
      <c r="DT84" s="218"/>
      <c r="DU84" s="218"/>
      <c r="DZ84" s="216"/>
      <c r="EP84" s="216"/>
    </row>
    <row r="85" spans="1:146" s="215" customFormat="1" ht="18" customHeight="1" outlineLevel="1">
      <c r="A85" s="213"/>
      <c r="B85" s="303"/>
      <c r="C85" s="303"/>
      <c r="D85" s="214"/>
      <c r="E85" s="218"/>
      <c r="F85" s="258"/>
      <c r="G85" s="217"/>
      <c r="H85" s="217"/>
      <c r="I85" s="217"/>
      <c r="J85" s="218"/>
      <c r="Q85" s="363" t="str">
        <f>IFERROR((MP_DATA[[#This Row],[D, bottom '[m']]]+#REF!)/(2*#REF!/1000),"")</f>
        <v/>
      </c>
      <c r="R85" s="193"/>
      <c r="S85" s="193"/>
      <c r="T85" s="193"/>
      <c r="U85" s="193"/>
      <c r="V85" s="193"/>
      <c r="W85" s="193"/>
      <c r="X85" s="193"/>
      <c r="Y85" s="216"/>
      <c r="AQ85" s="212"/>
      <c r="AR85" s="217"/>
      <c r="AS85" s="217"/>
      <c r="AT85" s="217"/>
      <c r="AU85" s="217"/>
      <c r="AV85" s="218"/>
      <c r="BC85" s="363" t="str">
        <f>IFERROR((TP_DATA[[#This Row],[D, bottom '[m']]]+#REF!)/(2*#REF!/1000),"")</f>
        <v/>
      </c>
      <c r="BD85" s="193"/>
      <c r="BE85" s="193"/>
      <c r="BF85" s="193"/>
      <c r="BG85" s="193"/>
      <c r="BH85" s="193"/>
      <c r="BI85" s="193"/>
      <c r="BJ85" s="193"/>
      <c r="BK85" s="216"/>
      <c r="CC85" s="212"/>
      <c r="CD85" s="258"/>
      <c r="CE85" s="258"/>
      <c r="CF85" s="217"/>
      <c r="CG85" s="258"/>
      <c r="CH85" s="427"/>
      <c r="CI85" s="193"/>
      <c r="CO85" s="363" t="str">
        <f>IFERROR((TOWER_DATA[[#This Row],[D, bottom '[m']]]+#REF!)/(2*#REF!/1000),"")</f>
        <v/>
      </c>
      <c r="CP85" s="193"/>
      <c r="CQ85" s="193"/>
      <c r="CR85" s="193"/>
      <c r="CS85" s="193"/>
      <c r="CT85" s="193"/>
      <c r="CU85" s="193"/>
      <c r="CV85" s="193"/>
      <c r="CX85" s="402"/>
      <c r="CY85" s="406"/>
      <c r="CZ85" s="406"/>
      <c r="DA85" s="402"/>
      <c r="DB85" s="402"/>
      <c r="DC85" s="402"/>
      <c r="DP85" s="211"/>
      <c r="DT85" s="218"/>
      <c r="DU85" s="218"/>
      <c r="DZ85" s="216"/>
      <c r="EP85" s="216"/>
    </row>
    <row r="86" spans="1:146" s="215" customFormat="1" ht="18" customHeight="1" outlineLevel="1">
      <c r="A86" s="213"/>
      <c r="B86" s="303"/>
      <c r="C86" s="303"/>
      <c r="D86" s="214"/>
      <c r="E86" s="218"/>
      <c r="F86" s="258"/>
      <c r="G86" s="217"/>
      <c r="H86" s="217"/>
      <c r="I86" s="217"/>
      <c r="J86" s="218"/>
      <c r="Q86" s="363" t="str">
        <f>IFERROR((MP_DATA[[#This Row],[D, bottom '[m']]]+#REF!)/(2*#REF!/1000),"")</f>
        <v/>
      </c>
      <c r="R86" s="193"/>
      <c r="S86" s="193"/>
      <c r="T86" s="193"/>
      <c r="U86" s="193"/>
      <c r="V86" s="193"/>
      <c r="W86" s="193"/>
      <c r="X86" s="193"/>
      <c r="Y86" s="216"/>
      <c r="AQ86" s="212"/>
      <c r="AR86" s="217"/>
      <c r="AS86" s="217"/>
      <c r="AT86" s="217"/>
      <c r="AU86" s="217"/>
      <c r="AV86" s="218"/>
      <c r="BC86" s="363" t="str">
        <f>IFERROR((TP_DATA[[#This Row],[D, bottom '[m']]]+#REF!)/(2*#REF!/1000),"")</f>
        <v/>
      </c>
      <c r="BD86" s="193"/>
      <c r="BE86" s="193"/>
      <c r="BF86" s="193"/>
      <c r="BG86" s="193"/>
      <c r="BH86" s="193"/>
      <c r="BI86" s="193"/>
      <c r="BJ86" s="193"/>
      <c r="BK86" s="216"/>
      <c r="CC86" s="212"/>
      <c r="CD86" s="258"/>
      <c r="CE86" s="258"/>
      <c r="CF86" s="217"/>
      <c r="CG86" s="258"/>
      <c r="CH86" s="427"/>
      <c r="CI86" s="193"/>
      <c r="CO86" s="363" t="str">
        <f>IFERROR((TOWER_DATA[[#This Row],[D, bottom '[m']]]+#REF!)/(2*#REF!/1000),"")</f>
        <v/>
      </c>
      <c r="CP86" s="193"/>
      <c r="CQ86" s="193"/>
      <c r="CR86" s="193"/>
      <c r="CS86" s="193"/>
      <c r="CT86" s="193"/>
      <c r="CU86" s="193"/>
      <c r="CV86" s="193"/>
      <c r="CX86" s="402"/>
      <c r="CY86" s="406"/>
      <c r="CZ86" s="406"/>
      <c r="DA86" s="402"/>
      <c r="DB86" s="402"/>
      <c r="DC86" s="402"/>
      <c r="DP86" s="211"/>
      <c r="DT86" s="218"/>
      <c r="DU86" s="218"/>
      <c r="DZ86" s="216"/>
      <c r="EP86" s="216"/>
    </row>
    <row r="87" spans="1:146" s="215" customFormat="1" ht="18" customHeight="1" outlineLevel="1">
      <c r="A87" s="213"/>
      <c r="B87" s="303"/>
      <c r="C87" s="303"/>
      <c r="D87" s="214"/>
      <c r="E87" s="218"/>
      <c r="F87" s="258"/>
      <c r="G87" s="217"/>
      <c r="H87" s="217"/>
      <c r="I87" s="217"/>
      <c r="J87" s="218"/>
      <c r="Q87" s="363" t="str">
        <f>IFERROR((MP_DATA[[#This Row],[D, bottom '[m']]]+#REF!)/(2*#REF!/1000),"")</f>
        <v/>
      </c>
      <c r="R87" s="193"/>
      <c r="S87" s="193"/>
      <c r="T87" s="193"/>
      <c r="U87" s="193"/>
      <c r="V87" s="193"/>
      <c r="W87" s="193"/>
      <c r="X87" s="193"/>
      <c r="Y87" s="216"/>
      <c r="AQ87" s="212"/>
      <c r="AR87" s="217"/>
      <c r="AS87" s="217"/>
      <c r="AT87" s="217"/>
      <c r="AU87" s="217"/>
      <c r="AV87" s="218"/>
      <c r="BC87" s="363" t="str">
        <f>IFERROR((TP_DATA[[#This Row],[D, bottom '[m']]]+#REF!)/(2*#REF!/1000),"")</f>
        <v/>
      </c>
      <c r="BD87" s="193"/>
      <c r="BE87" s="193"/>
      <c r="BF87" s="193"/>
      <c r="BG87" s="193"/>
      <c r="BH87" s="193"/>
      <c r="BI87" s="193"/>
      <c r="BJ87" s="193"/>
      <c r="BK87" s="216"/>
      <c r="CC87" s="212"/>
      <c r="CD87" s="258"/>
      <c r="CE87" s="258"/>
      <c r="CF87" s="217"/>
      <c r="CG87" s="258"/>
      <c r="CH87" s="427"/>
      <c r="CI87" s="193"/>
      <c r="CO87" s="363" t="str">
        <f>IFERROR((TOWER_DATA[[#This Row],[D, bottom '[m']]]+#REF!)/(2*#REF!/1000),"")</f>
        <v/>
      </c>
      <c r="CP87" s="193"/>
      <c r="CQ87" s="193"/>
      <c r="CR87" s="193"/>
      <c r="CS87" s="193"/>
      <c r="CT87" s="193"/>
      <c r="CU87" s="193"/>
      <c r="CV87" s="193"/>
      <c r="CX87" s="402"/>
      <c r="CY87" s="406"/>
      <c r="CZ87" s="406"/>
      <c r="DA87" s="402"/>
      <c r="DB87" s="402"/>
      <c r="DC87" s="402"/>
      <c r="DP87" s="211"/>
      <c r="DT87" s="218"/>
      <c r="DU87" s="218"/>
      <c r="DZ87" s="216"/>
      <c r="EP87" s="216"/>
    </row>
    <row r="88" spans="1:146" s="215" customFormat="1" ht="18" customHeight="1" outlineLevel="1">
      <c r="A88" s="213"/>
      <c r="B88" s="303"/>
      <c r="C88" s="303"/>
      <c r="D88" s="214"/>
      <c r="E88" s="218"/>
      <c r="F88" s="258"/>
      <c r="G88" s="217"/>
      <c r="H88" s="217"/>
      <c r="I88" s="217"/>
      <c r="J88" s="218"/>
      <c r="Q88" s="363" t="str">
        <f>IFERROR((MP_DATA[[#This Row],[D, bottom '[m']]]+#REF!)/(2*#REF!/1000),"")</f>
        <v/>
      </c>
      <c r="R88" s="193"/>
      <c r="S88" s="193"/>
      <c r="T88" s="193"/>
      <c r="U88" s="193"/>
      <c r="V88" s="193"/>
      <c r="W88" s="193"/>
      <c r="X88" s="193"/>
      <c r="Y88" s="216"/>
      <c r="AQ88" s="212"/>
      <c r="AR88" s="217"/>
      <c r="AS88" s="217"/>
      <c r="AT88" s="217"/>
      <c r="AU88" s="217"/>
      <c r="AV88" s="218"/>
      <c r="BC88" s="363" t="str">
        <f>IFERROR((TP_DATA[[#This Row],[D, bottom '[m']]]+#REF!)/(2*#REF!/1000),"")</f>
        <v/>
      </c>
      <c r="BD88" s="193"/>
      <c r="BE88" s="193"/>
      <c r="BF88" s="193"/>
      <c r="BG88" s="193"/>
      <c r="BH88" s="193"/>
      <c r="BI88" s="193"/>
      <c r="BJ88" s="193"/>
      <c r="BK88" s="216"/>
      <c r="CC88" s="212"/>
      <c r="CD88" s="258"/>
      <c r="CE88" s="258"/>
      <c r="CF88" s="217"/>
      <c r="CG88" s="258"/>
      <c r="CH88" s="427"/>
      <c r="CI88" s="193"/>
      <c r="CO88" s="363" t="str">
        <f>IFERROR((TOWER_DATA[[#This Row],[D, bottom '[m']]]+#REF!)/(2*#REF!/1000),"")</f>
        <v/>
      </c>
      <c r="CP88" s="193"/>
      <c r="CQ88" s="193"/>
      <c r="CR88" s="193"/>
      <c r="CS88" s="193"/>
      <c r="CT88" s="193"/>
      <c r="CU88" s="193"/>
      <c r="CV88" s="193"/>
      <c r="CX88" s="402"/>
      <c r="CY88" s="406"/>
      <c r="CZ88" s="406"/>
      <c r="DA88" s="402"/>
      <c r="DB88" s="402"/>
      <c r="DC88" s="402"/>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3"/>
      <c r="C89" s="303"/>
      <c r="D89" s="214"/>
      <c r="E89" s="218"/>
      <c r="F89" s="258"/>
      <c r="G89" s="217"/>
      <c r="H89" s="217"/>
      <c r="I89" s="217"/>
      <c r="J89" s="218"/>
      <c r="Q89" s="363" t="str">
        <f>IFERROR((MP_DATA[[#This Row],[D, bottom '[m']]]+#REF!)/(2*#REF!/1000),"")</f>
        <v/>
      </c>
      <c r="R89" s="193"/>
      <c r="S89" s="193"/>
      <c r="T89" s="193"/>
      <c r="U89" s="193"/>
      <c r="V89" s="193"/>
      <c r="W89" s="193"/>
      <c r="X89" s="193"/>
      <c r="Y89" s="216"/>
      <c r="AQ89" s="212"/>
      <c r="AR89" s="217"/>
      <c r="AS89" s="217"/>
      <c r="AT89" s="217"/>
      <c r="AU89" s="217"/>
      <c r="AV89" s="218"/>
      <c r="BC89" s="363" t="str">
        <f>IFERROR((TP_DATA[[#This Row],[D, bottom '[m']]]+#REF!)/(2*#REF!/1000),"")</f>
        <v/>
      </c>
      <c r="BD89" s="193"/>
      <c r="BE89" s="193"/>
      <c r="BF89" s="193"/>
      <c r="BG89" s="193"/>
      <c r="BH89" s="193"/>
      <c r="BI89" s="193"/>
      <c r="BJ89" s="193"/>
      <c r="BK89" s="216"/>
      <c r="CC89" s="212"/>
      <c r="CD89" s="258"/>
      <c r="CE89" s="258"/>
      <c r="CF89" s="217"/>
      <c r="CG89" s="258"/>
      <c r="CH89" s="427"/>
      <c r="CI89" s="193"/>
      <c r="CO89" s="363" t="str">
        <f>IFERROR((TOWER_DATA[[#This Row],[D, bottom '[m']]]+#REF!)/(2*#REF!/1000),"")</f>
        <v/>
      </c>
      <c r="CP89" s="193"/>
      <c r="CQ89" s="193"/>
      <c r="CR89" s="193"/>
      <c r="CS89" s="193"/>
      <c r="CT89" s="193"/>
      <c r="CU89" s="193"/>
      <c r="CV89" s="193"/>
      <c r="CX89" s="402"/>
      <c r="CY89" s="406"/>
      <c r="CZ89" s="406"/>
      <c r="DA89" s="402"/>
      <c r="DB89" s="402"/>
      <c r="DC89" s="402"/>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3"/>
      <c r="C90" s="303"/>
      <c r="D90" s="214"/>
      <c r="E90" s="218"/>
      <c r="F90" s="258"/>
      <c r="G90" s="217"/>
      <c r="H90" s="217"/>
      <c r="I90" s="217"/>
      <c r="J90" s="218"/>
      <c r="Q90" s="363" t="str">
        <f>IFERROR((MP_DATA[[#This Row],[D, bottom '[m']]]+#REF!)/(2*#REF!/1000),"")</f>
        <v/>
      </c>
      <c r="R90" s="193"/>
      <c r="S90" s="193"/>
      <c r="T90" s="193"/>
      <c r="U90" s="193"/>
      <c r="V90" s="193"/>
      <c r="W90" s="193"/>
      <c r="X90" s="193"/>
      <c r="Y90" s="216"/>
      <c r="AQ90" s="212"/>
      <c r="AR90" s="217"/>
      <c r="AS90" s="217"/>
      <c r="AT90" s="217"/>
      <c r="AU90" s="217"/>
      <c r="AV90" s="218"/>
      <c r="BC90" s="363" t="str">
        <f>IFERROR((TP_DATA[[#This Row],[D, bottom '[m']]]+#REF!)/(2*#REF!/1000),"")</f>
        <v/>
      </c>
      <c r="BD90" s="193"/>
      <c r="BE90" s="193"/>
      <c r="BF90" s="193"/>
      <c r="BG90" s="193"/>
      <c r="BH90" s="193"/>
      <c r="BI90" s="193"/>
      <c r="BJ90" s="193"/>
      <c r="BK90" s="216"/>
      <c r="CC90" s="212"/>
      <c r="CD90" s="258"/>
      <c r="CE90" s="258"/>
      <c r="CF90" s="217"/>
      <c r="CG90" s="258"/>
      <c r="CH90" s="427"/>
      <c r="CI90" s="193"/>
      <c r="CO90" s="363" t="str">
        <f>IFERROR((TOWER_DATA[[#This Row],[D, bottom '[m']]]+#REF!)/(2*#REF!/1000),"")</f>
        <v/>
      </c>
      <c r="CP90" s="193"/>
      <c r="CQ90" s="193"/>
      <c r="CR90" s="193"/>
      <c r="CS90" s="193"/>
      <c r="CT90" s="193"/>
      <c r="CU90" s="193"/>
      <c r="CV90" s="193"/>
      <c r="CX90" s="402"/>
      <c r="CY90" s="406"/>
      <c r="CZ90" s="406"/>
      <c r="DA90" s="402"/>
      <c r="DB90" s="402"/>
      <c r="DC90" s="402"/>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3"/>
      <c r="C91" s="303"/>
      <c r="D91" s="214"/>
      <c r="E91" s="218"/>
      <c r="F91" s="258"/>
      <c r="G91" s="217"/>
      <c r="H91" s="217"/>
      <c r="I91" s="217"/>
      <c r="J91" s="218"/>
      <c r="Q91" s="363" t="str">
        <f>IFERROR((MP_DATA[[#This Row],[D, bottom '[m']]]+#REF!)/(2*#REF!/1000),"")</f>
        <v/>
      </c>
      <c r="R91" s="193"/>
      <c r="S91" s="193"/>
      <c r="T91" s="193"/>
      <c r="U91" s="193"/>
      <c r="V91" s="193"/>
      <c r="W91" s="193"/>
      <c r="X91" s="193"/>
      <c r="Y91" s="216"/>
      <c r="AQ91" s="212"/>
      <c r="AR91" s="217"/>
      <c r="AS91" s="217"/>
      <c r="AT91" s="217"/>
      <c r="AU91" s="217"/>
      <c r="AV91" s="218"/>
      <c r="BC91" s="363" t="str">
        <f>IFERROR((TP_DATA[[#This Row],[D, bottom '[m']]]+#REF!)/(2*#REF!/1000),"")</f>
        <v/>
      </c>
      <c r="BD91" s="193"/>
      <c r="BE91" s="193"/>
      <c r="BF91" s="193"/>
      <c r="BG91" s="193"/>
      <c r="BH91" s="193"/>
      <c r="BI91" s="193"/>
      <c r="BJ91" s="193"/>
      <c r="BK91" s="216"/>
      <c r="CC91" s="212"/>
      <c r="CD91" s="258"/>
      <c r="CE91" s="258"/>
      <c r="CF91" s="217"/>
      <c r="CG91" s="258"/>
      <c r="CH91" s="427"/>
      <c r="CI91" s="193"/>
      <c r="CO91" s="363" t="str">
        <f>IFERROR((TOWER_DATA[[#This Row],[D, bottom '[m']]]+#REF!)/(2*#REF!/1000),"")</f>
        <v/>
      </c>
      <c r="CP91" s="193"/>
      <c r="CQ91" s="193"/>
      <c r="CR91" s="193"/>
      <c r="CS91" s="193"/>
      <c r="CT91" s="193"/>
      <c r="CU91" s="193"/>
      <c r="CV91" s="193"/>
      <c r="CX91" s="402"/>
      <c r="CY91" s="406"/>
      <c r="CZ91" s="406"/>
      <c r="DA91" s="402"/>
      <c r="DB91" s="402"/>
      <c r="DC91" s="402"/>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3"/>
      <c r="C92" s="303"/>
      <c r="D92" s="214"/>
      <c r="E92" s="218"/>
      <c r="F92" s="258"/>
      <c r="G92" s="217"/>
      <c r="H92" s="217"/>
      <c r="I92" s="217"/>
      <c r="J92" s="218"/>
      <c r="Q92" s="363" t="str">
        <f>IFERROR((MP_DATA[[#This Row],[D, bottom '[m']]]+#REF!)/(2*#REF!/1000),"")</f>
        <v/>
      </c>
      <c r="R92" s="193"/>
      <c r="S92" s="193"/>
      <c r="T92" s="193"/>
      <c r="U92" s="193"/>
      <c r="V92" s="193"/>
      <c r="W92" s="193"/>
      <c r="X92" s="193"/>
      <c r="Y92" s="216"/>
      <c r="AQ92" s="212"/>
      <c r="AR92" s="217"/>
      <c r="AS92" s="217"/>
      <c r="AT92" s="217"/>
      <c r="AU92" s="217"/>
      <c r="AV92" s="218"/>
      <c r="BC92" s="363" t="str">
        <f>IFERROR((TP_DATA[[#This Row],[D, bottom '[m']]]+#REF!)/(2*#REF!/1000),"")</f>
        <v/>
      </c>
      <c r="BD92" s="193"/>
      <c r="BE92" s="193"/>
      <c r="BF92" s="193"/>
      <c r="BG92" s="193"/>
      <c r="BH92" s="193"/>
      <c r="BI92" s="193"/>
      <c r="BJ92" s="193"/>
      <c r="BK92" s="216"/>
      <c r="CC92" s="212"/>
      <c r="CD92" s="258"/>
      <c r="CE92" s="258"/>
      <c r="CF92" s="217"/>
      <c r="CG92" s="258"/>
      <c r="CH92" s="427"/>
      <c r="CI92" s="193"/>
      <c r="CO92" s="363" t="str">
        <f>IFERROR((TOWER_DATA[[#This Row],[D, bottom '[m']]]+#REF!)/(2*#REF!/1000),"")</f>
        <v/>
      </c>
      <c r="CP92" s="193"/>
      <c r="CQ92" s="193"/>
      <c r="CR92" s="193"/>
      <c r="CS92" s="193"/>
      <c r="CT92" s="193"/>
      <c r="CU92" s="193"/>
      <c r="CV92" s="193"/>
      <c r="CX92" s="402"/>
      <c r="CY92" s="406"/>
      <c r="CZ92" s="406"/>
      <c r="DA92" s="402"/>
      <c r="DB92" s="402"/>
      <c r="DC92" s="402"/>
      <c r="DP92" s="211"/>
      <c r="DT92" s="218"/>
      <c r="DU92" s="218"/>
      <c r="DX92" s="215" t="str">
        <f t="shared" si="0"/>
        <v/>
      </c>
      <c r="DZ92" s="216"/>
      <c r="EP92" s="216"/>
    </row>
    <row r="93" spans="1:146" s="215" customFormat="1" ht="18" customHeight="1" outlineLevel="1">
      <c r="A93" s="213"/>
      <c r="B93" s="303"/>
      <c r="C93" s="303"/>
      <c r="D93" s="214"/>
      <c r="E93" s="218"/>
      <c r="F93" s="258"/>
      <c r="G93" s="217"/>
      <c r="H93" s="217"/>
      <c r="I93" s="217"/>
      <c r="J93" s="218"/>
      <c r="Q93" s="363" t="str">
        <f>IFERROR((MP_DATA[[#This Row],[D, bottom '[m']]]+#REF!)/(2*#REF!/1000),"")</f>
        <v/>
      </c>
      <c r="R93" s="193"/>
      <c r="S93" s="193"/>
      <c r="T93" s="193"/>
      <c r="U93" s="193"/>
      <c r="V93" s="193"/>
      <c r="W93" s="193"/>
      <c r="X93" s="193"/>
      <c r="Y93" s="216"/>
      <c r="AQ93" s="212"/>
      <c r="AR93" s="217"/>
      <c r="AS93" s="217"/>
      <c r="AT93" s="217"/>
      <c r="AU93" s="217"/>
      <c r="AV93" s="218"/>
      <c r="BC93" s="363" t="str">
        <f>IFERROR((TP_DATA[[#This Row],[D, bottom '[m']]]+#REF!)/(2*#REF!/1000),"")</f>
        <v/>
      </c>
      <c r="BD93" s="193"/>
      <c r="BE93" s="193"/>
      <c r="BF93" s="193"/>
      <c r="BG93" s="193"/>
      <c r="BH93" s="193"/>
      <c r="BI93" s="193"/>
      <c r="BJ93" s="193"/>
      <c r="BK93" s="216"/>
      <c r="CC93" s="212"/>
      <c r="CD93" s="258"/>
      <c r="CE93" s="258"/>
      <c r="CF93" s="217"/>
      <c r="CG93" s="258"/>
      <c r="CH93" s="427"/>
      <c r="CI93" s="193"/>
      <c r="CO93" s="363" t="str">
        <f>IFERROR((TOWER_DATA[[#This Row],[D, bottom '[m']]]+#REF!)/(2*#REF!/1000),"")</f>
        <v/>
      </c>
      <c r="CP93" s="193"/>
      <c r="CQ93" s="193"/>
      <c r="CR93" s="193"/>
      <c r="CS93" s="193"/>
      <c r="CT93" s="193"/>
      <c r="CU93" s="193"/>
      <c r="CV93" s="193"/>
      <c r="CX93" s="402"/>
      <c r="CY93" s="406"/>
      <c r="CZ93" s="406"/>
      <c r="DA93" s="402"/>
      <c r="DB93" s="402"/>
      <c r="DC93" s="402"/>
      <c r="DP93" s="211"/>
      <c r="DT93" s="218"/>
      <c r="DU93" s="218"/>
      <c r="DX93" s="215" t="str">
        <f t="shared" si="0"/>
        <v/>
      </c>
      <c r="DZ93" s="216"/>
      <c r="EP93" s="216"/>
    </row>
    <row r="94" spans="1:146" s="215" customFormat="1" ht="18" customHeight="1" outlineLevel="1">
      <c r="A94" s="213"/>
      <c r="B94" s="303"/>
      <c r="C94" s="303"/>
      <c r="D94" s="214"/>
      <c r="E94" s="218"/>
      <c r="F94" s="258"/>
      <c r="G94" s="217"/>
      <c r="H94" s="217"/>
      <c r="I94" s="217"/>
      <c r="J94" s="218"/>
      <c r="Q94" s="363" t="str">
        <f>IFERROR((MP_DATA[[#This Row],[D, bottom '[m']]]+#REF!)/(2*#REF!/1000),"")</f>
        <v/>
      </c>
      <c r="R94" s="193"/>
      <c r="S94" s="193"/>
      <c r="T94" s="193"/>
      <c r="U94" s="193"/>
      <c r="V94" s="193"/>
      <c r="W94" s="193"/>
      <c r="X94" s="193"/>
      <c r="Y94" s="216"/>
      <c r="AQ94" s="212"/>
      <c r="AR94" s="217"/>
      <c r="AS94" s="217"/>
      <c r="AT94" s="217"/>
      <c r="AU94" s="217"/>
      <c r="AV94" s="218"/>
      <c r="BC94" s="363" t="str">
        <f>IFERROR((TP_DATA[[#This Row],[D, bottom '[m']]]+#REF!)/(2*#REF!/1000),"")</f>
        <v/>
      </c>
      <c r="BD94" s="193"/>
      <c r="BE94" s="193"/>
      <c r="BF94" s="193"/>
      <c r="BG94" s="193"/>
      <c r="BH94" s="193"/>
      <c r="BI94" s="193"/>
      <c r="BJ94" s="193"/>
      <c r="BK94" s="216"/>
      <c r="CC94" s="212"/>
      <c r="CD94" s="258"/>
      <c r="CE94" s="258"/>
      <c r="CF94" s="217"/>
      <c r="CG94" s="258"/>
      <c r="CH94" s="427"/>
      <c r="CI94" s="193"/>
      <c r="CO94" s="363" t="str">
        <f>IFERROR((TOWER_DATA[[#This Row],[D, bottom '[m']]]+#REF!)/(2*#REF!/1000),"")</f>
        <v/>
      </c>
      <c r="CP94" s="193"/>
      <c r="CQ94" s="193"/>
      <c r="CR94" s="193"/>
      <c r="CS94" s="193"/>
      <c r="CT94" s="193"/>
      <c r="CU94" s="193"/>
      <c r="CV94" s="193"/>
      <c r="CX94" s="402"/>
      <c r="CY94" s="406"/>
      <c r="CZ94" s="406"/>
      <c r="DA94" s="402"/>
      <c r="DB94" s="402"/>
      <c r="DC94" s="402"/>
      <c r="DP94" s="211"/>
      <c r="DT94" s="218"/>
      <c r="DU94" s="218"/>
      <c r="DX94" s="215" t="str">
        <f t="shared" si="0"/>
        <v/>
      </c>
      <c r="DZ94" s="216"/>
      <c r="EP94" s="216"/>
    </row>
    <row r="95" spans="1:146" s="215" customFormat="1" ht="18" customHeight="1" outlineLevel="1">
      <c r="A95" s="213"/>
      <c r="B95" s="303"/>
      <c r="C95" s="303"/>
      <c r="D95" s="214"/>
      <c r="E95" s="218"/>
      <c r="F95" s="258"/>
      <c r="G95" s="217"/>
      <c r="H95" s="217"/>
      <c r="I95" s="217"/>
      <c r="J95" s="218"/>
      <c r="Q95" s="363" t="str">
        <f>IFERROR((MP_DATA[[#This Row],[D, bottom '[m']]]+#REF!)/(2*#REF!/1000),"")</f>
        <v/>
      </c>
      <c r="R95" s="193"/>
      <c r="S95" s="193"/>
      <c r="T95" s="193"/>
      <c r="U95" s="193"/>
      <c r="V95" s="193"/>
      <c r="W95" s="193"/>
      <c r="X95" s="193"/>
      <c r="Y95" s="216"/>
      <c r="AQ95" s="212"/>
      <c r="AR95" s="217"/>
      <c r="AS95" s="217"/>
      <c r="AT95" s="217"/>
      <c r="AU95" s="217"/>
      <c r="AV95" s="218"/>
      <c r="BC95" s="363" t="str">
        <f>IFERROR((TP_DATA[[#This Row],[D, bottom '[m']]]+#REF!)/(2*#REF!/1000),"")</f>
        <v/>
      </c>
      <c r="BD95" s="193"/>
      <c r="BE95" s="193"/>
      <c r="BF95" s="193"/>
      <c r="BG95" s="193"/>
      <c r="BH95" s="193"/>
      <c r="BI95" s="193"/>
      <c r="BJ95" s="193"/>
      <c r="BK95" s="216"/>
      <c r="CC95" s="212"/>
      <c r="CD95" s="258"/>
      <c r="CE95" s="258"/>
      <c r="CF95" s="217"/>
      <c r="CG95" s="258"/>
      <c r="CH95" s="427"/>
      <c r="CI95" s="193"/>
      <c r="CO95" s="363" t="str">
        <f>IFERROR((TOWER_DATA[[#This Row],[D, bottom '[m']]]+#REF!)/(2*#REF!/1000),"")</f>
        <v/>
      </c>
      <c r="CP95" s="193"/>
      <c r="CQ95" s="193"/>
      <c r="CR95" s="193"/>
      <c r="CS95" s="193"/>
      <c r="CT95" s="193"/>
      <c r="CU95" s="193"/>
      <c r="CV95" s="193"/>
      <c r="CX95" s="402"/>
      <c r="CY95" s="406"/>
      <c r="CZ95" s="406"/>
      <c r="DA95" s="402"/>
      <c r="DB95" s="402"/>
      <c r="DC95" s="402"/>
      <c r="DP95" s="211"/>
      <c r="DT95" s="218"/>
      <c r="DU95" s="218"/>
      <c r="DX95" s="215" t="str">
        <f t="shared" si="0"/>
        <v/>
      </c>
      <c r="DZ95" s="216"/>
      <c r="EP95" s="216"/>
    </row>
    <row r="96" spans="1:146" s="215" customFormat="1" ht="18" customHeight="1" outlineLevel="1">
      <c r="A96" s="213"/>
      <c r="B96" s="303"/>
      <c r="C96" s="303"/>
      <c r="D96" s="214"/>
      <c r="E96" s="218"/>
      <c r="F96" s="258"/>
      <c r="G96" s="217"/>
      <c r="H96" s="217"/>
      <c r="I96" s="217"/>
      <c r="J96" s="218"/>
      <c r="Q96" s="363" t="str">
        <f>IFERROR((MP_DATA[[#This Row],[D, bottom '[m']]]+#REF!)/(2*#REF!/1000),"")</f>
        <v/>
      </c>
      <c r="R96" s="193"/>
      <c r="S96" s="193"/>
      <c r="T96" s="193"/>
      <c r="U96" s="193"/>
      <c r="V96" s="193"/>
      <c r="W96" s="193"/>
      <c r="X96" s="193"/>
      <c r="Y96" s="216"/>
      <c r="AQ96" s="212"/>
      <c r="AR96" s="217"/>
      <c r="AS96" s="217"/>
      <c r="AT96" s="217"/>
      <c r="AU96" s="217"/>
      <c r="AV96" s="218"/>
      <c r="BC96" s="363" t="str">
        <f>IFERROR((TP_DATA[[#This Row],[D, bottom '[m']]]+#REF!)/(2*#REF!/1000),"")</f>
        <v/>
      </c>
      <c r="BD96" s="193"/>
      <c r="BE96" s="193"/>
      <c r="BF96" s="193"/>
      <c r="BG96" s="193"/>
      <c r="BH96" s="193"/>
      <c r="BI96" s="193"/>
      <c r="BJ96" s="193"/>
      <c r="BK96" s="216"/>
      <c r="CC96" s="212"/>
      <c r="CD96" s="258"/>
      <c r="CE96" s="258"/>
      <c r="CF96" s="217"/>
      <c r="CG96" s="258"/>
      <c r="CH96" s="427"/>
      <c r="CI96" s="193"/>
      <c r="CO96" s="363" t="str">
        <f>IFERROR((TOWER_DATA[[#This Row],[D, bottom '[m']]]+#REF!)/(2*#REF!/1000),"")</f>
        <v/>
      </c>
      <c r="CP96" s="193"/>
      <c r="CQ96" s="193"/>
      <c r="CR96" s="193"/>
      <c r="CS96" s="193"/>
      <c r="CT96" s="193"/>
      <c r="CU96" s="193"/>
      <c r="CV96" s="193"/>
      <c r="CX96" s="402"/>
      <c r="CY96" s="406"/>
      <c r="CZ96" s="406"/>
      <c r="DA96" s="402"/>
      <c r="DB96" s="402"/>
      <c r="DC96" s="402"/>
      <c r="DP96" s="211"/>
      <c r="DT96" s="218"/>
      <c r="DU96" s="218"/>
      <c r="DX96" s="215" t="str">
        <f t="shared" si="0"/>
        <v/>
      </c>
      <c r="DZ96" s="216"/>
      <c r="EP96" s="216"/>
    </row>
    <row r="97" spans="1:146" s="215" customFormat="1" ht="18" customHeight="1" outlineLevel="1">
      <c r="A97" s="213"/>
      <c r="B97" s="303"/>
      <c r="C97" s="303"/>
      <c r="D97" s="214"/>
      <c r="E97" s="218"/>
      <c r="F97" s="258"/>
      <c r="G97" s="217"/>
      <c r="H97" s="217"/>
      <c r="I97" s="217"/>
      <c r="J97" s="218"/>
      <c r="Q97" s="363" t="str">
        <f>IFERROR((MP_DATA[[#This Row],[D, bottom '[m']]]+#REF!)/(2*#REF!/1000),"")</f>
        <v/>
      </c>
      <c r="R97" s="193"/>
      <c r="S97" s="193"/>
      <c r="T97" s="193"/>
      <c r="U97" s="193"/>
      <c r="V97" s="193"/>
      <c r="W97" s="193"/>
      <c r="X97" s="193"/>
      <c r="Y97" s="216"/>
      <c r="AQ97" s="212"/>
      <c r="AR97" s="217"/>
      <c r="AS97" s="217"/>
      <c r="AT97" s="217"/>
      <c r="AU97" s="217"/>
      <c r="AV97" s="218"/>
      <c r="BC97" s="363" t="str">
        <f>IFERROR((TP_DATA[[#This Row],[D, bottom '[m']]]+#REF!)/(2*#REF!/1000),"")</f>
        <v/>
      </c>
      <c r="BD97" s="193"/>
      <c r="BE97" s="193"/>
      <c r="BF97" s="193"/>
      <c r="BG97" s="193"/>
      <c r="BH97" s="193"/>
      <c r="BI97" s="193"/>
      <c r="BJ97" s="193"/>
      <c r="BK97" s="216"/>
      <c r="CC97" s="212"/>
      <c r="CD97" s="258"/>
      <c r="CE97" s="258"/>
      <c r="CF97" s="217"/>
      <c r="CG97" s="258"/>
      <c r="CH97" s="427"/>
      <c r="CI97" s="193"/>
      <c r="CO97" s="363" t="str">
        <f>IFERROR((TOWER_DATA[[#This Row],[D, bottom '[m']]]+#REF!)/(2*#REF!/1000),"")</f>
        <v/>
      </c>
      <c r="CP97" s="193"/>
      <c r="CQ97" s="193"/>
      <c r="CR97" s="193"/>
      <c r="CS97" s="193"/>
      <c r="CT97" s="193"/>
      <c r="CU97" s="193"/>
      <c r="CV97" s="193"/>
      <c r="CX97" s="402"/>
      <c r="CY97" s="406"/>
      <c r="CZ97" s="406"/>
      <c r="DA97" s="402"/>
      <c r="DB97" s="402"/>
      <c r="DC97" s="402"/>
      <c r="DP97" s="211"/>
      <c r="DT97" s="218"/>
      <c r="DU97" s="218"/>
      <c r="DX97" s="215" t="str">
        <f t="shared" si="0"/>
        <v/>
      </c>
      <c r="DZ97" s="216"/>
      <c r="EP97" s="216"/>
    </row>
    <row r="98" spans="1:146" s="215" customFormat="1" ht="18" customHeight="1" outlineLevel="1">
      <c r="A98" s="213"/>
      <c r="B98" s="303"/>
      <c r="C98" s="303"/>
      <c r="D98" s="214"/>
      <c r="E98" s="218"/>
      <c r="F98" s="258"/>
      <c r="G98" s="217"/>
      <c r="H98" s="217"/>
      <c r="I98" s="217"/>
      <c r="J98" s="218"/>
      <c r="Q98" s="363" t="str">
        <f>IFERROR((MP_DATA[[#This Row],[D, bottom '[m']]]+#REF!)/(2*#REF!/1000),"")</f>
        <v/>
      </c>
      <c r="R98" s="193"/>
      <c r="S98" s="193"/>
      <c r="T98" s="193"/>
      <c r="U98" s="193"/>
      <c r="V98" s="193"/>
      <c r="W98" s="193"/>
      <c r="X98" s="193"/>
      <c r="Y98" s="216"/>
      <c r="AQ98" s="212"/>
      <c r="AR98" s="217"/>
      <c r="AS98" s="217"/>
      <c r="AT98" s="217"/>
      <c r="AU98" s="217"/>
      <c r="AV98" s="218"/>
      <c r="BC98" s="363" t="str">
        <f>IFERROR((TP_DATA[[#This Row],[D, bottom '[m']]]+#REF!)/(2*#REF!/1000),"")</f>
        <v/>
      </c>
      <c r="BD98" s="193"/>
      <c r="BE98" s="193"/>
      <c r="BF98" s="193"/>
      <c r="BG98" s="193"/>
      <c r="BH98" s="193"/>
      <c r="BI98" s="193"/>
      <c r="BJ98" s="193"/>
      <c r="BK98" s="216"/>
      <c r="CC98" s="212"/>
      <c r="CD98" s="258"/>
      <c r="CE98" s="258"/>
      <c r="CF98" s="217"/>
      <c r="CG98" s="258"/>
      <c r="CH98" s="427"/>
      <c r="CI98" s="193"/>
      <c r="CO98" s="363" t="str">
        <f>IFERROR((TOWER_DATA[[#This Row],[D, bottom '[m']]]+#REF!)/(2*#REF!/1000),"")</f>
        <v/>
      </c>
      <c r="CP98" s="193"/>
      <c r="CQ98" s="193"/>
      <c r="CR98" s="193"/>
      <c r="CS98" s="193"/>
      <c r="CT98" s="193"/>
      <c r="CU98" s="193"/>
      <c r="CV98" s="193"/>
      <c r="CX98" s="402"/>
      <c r="CY98" s="406"/>
      <c r="CZ98" s="406"/>
      <c r="DA98" s="402"/>
      <c r="DB98" s="402"/>
      <c r="DC98" s="402"/>
      <c r="DP98" s="211"/>
      <c r="DT98" s="218"/>
      <c r="DU98" s="218"/>
      <c r="DX98" s="215" t="str">
        <f t="shared" si="0"/>
        <v/>
      </c>
      <c r="DZ98" s="216"/>
      <c r="EP98" s="216"/>
    </row>
    <row r="99" spans="1:146" s="215" customFormat="1" ht="18" customHeight="1" outlineLevel="1">
      <c r="A99" s="213"/>
      <c r="B99" s="303"/>
      <c r="C99" s="303"/>
      <c r="D99" s="214"/>
      <c r="E99" s="218"/>
      <c r="F99" s="258"/>
      <c r="G99" s="217"/>
      <c r="H99" s="217"/>
      <c r="I99" s="217"/>
      <c r="J99" s="218"/>
      <c r="Q99" s="363" t="str">
        <f>IFERROR((MP_DATA[[#This Row],[D, bottom '[m']]]+#REF!)/(2*#REF!/1000),"")</f>
        <v/>
      </c>
      <c r="R99" s="193"/>
      <c r="S99" s="193"/>
      <c r="T99" s="193"/>
      <c r="U99" s="193"/>
      <c r="V99" s="193"/>
      <c r="W99" s="193"/>
      <c r="X99" s="193"/>
      <c r="AQ99" s="212"/>
      <c r="AR99" s="217"/>
      <c r="AS99" s="217"/>
      <c r="AT99" s="217"/>
      <c r="AU99" s="217"/>
      <c r="AV99" s="218"/>
      <c r="BC99" s="363" t="str">
        <f>IFERROR((TP_DATA[[#This Row],[D, bottom '[m']]]+#REF!)/(2*#REF!/1000),"")</f>
        <v/>
      </c>
      <c r="BD99" s="193"/>
      <c r="BE99" s="193"/>
      <c r="BF99" s="193"/>
      <c r="BG99" s="193"/>
      <c r="BH99" s="193"/>
      <c r="BI99" s="193"/>
      <c r="BJ99" s="193"/>
      <c r="BK99" s="216"/>
      <c r="CC99" s="212"/>
      <c r="CD99" s="258"/>
      <c r="CE99" s="258"/>
      <c r="CF99" s="217"/>
      <c r="CG99" s="258"/>
      <c r="CH99" s="427"/>
      <c r="CI99" s="193"/>
      <c r="CO99" s="363" t="str">
        <f>IFERROR((TOWER_DATA[[#This Row],[D, bottom '[m']]]+#REF!)/(2*#REF!/1000),"")</f>
        <v/>
      </c>
      <c r="CP99" s="193"/>
      <c r="CQ99" s="193"/>
      <c r="CR99" s="193"/>
      <c r="CS99" s="193"/>
      <c r="CT99" s="193"/>
      <c r="CU99" s="193"/>
      <c r="CV99" s="193"/>
      <c r="CX99" s="402"/>
      <c r="CY99" s="406"/>
      <c r="CZ99" s="406"/>
      <c r="DA99" s="402"/>
      <c r="DB99" s="402"/>
      <c r="DC99" s="402"/>
      <c r="DP99" s="211"/>
      <c r="DT99" s="218"/>
      <c r="DU99" s="218"/>
      <c r="DX99" s="215" t="str">
        <f t="shared" si="0"/>
        <v/>
      </c>
      <c r="DZ99" s="216"/>
      <c r="EP99" s="216"/>
    </row>
    <row r="100" spans="1:146" s="215" customFormat="1" ht="18" customHeight="1" outlineLevel="1">
      <c r="A100" s="213"/>
      <c r="B100" s="303"/>
      <c r="C100" s="303"/>
      <c r="D100" s="214"/>
      <c r="E100" s="218"/>
      <c r="F100" s="258"/>
      <c r="G100" s="217"/>
      <c r="H100" s="217"/>
      <c r="I100" s="217"/>
      <c r="J100" s="218"/>
      <c r="Q100" s="363" t="str">
        <f>IFERROR((MP_DATA[[#This Row],[D, bottom '[m']]]+#REF!)/(2*#REF!/1000),"")</f>
        <v/>
      </c>
      <c r="R100" s="193"/>
      <c r="S100" s="193"/>
      <c r="T100" s="193"/>
      <c r="U100" s="193"/>
      <c r="V100" s="193"/>
      <c r="W100" s="193"/>
      <c r="X100" s="193"/>
      <c r="AQ100" s="212"/>
      <c r="AR100" s="217"/>
      <c r="AS100" s="217"/>
      <c r="AT100" s="217"/>
      <c r="AU100" s="217"/>
      <c r="AV100" s="218"/>
      <c r="BC100" s="363" t="str">
        <f>IFERROR((TP_DATA[[#This Row],[D, bottom '[m']]]+#REF!)/(2*#REF!/1000),"")</f>
        <v/>
      </c>
      <c r="BD100" s="193"/>
      <c r="BE100" s="193"/>
      <c r="BF100" s="193"/>
      <c r="BG100" s="193"/>
      <c r="BH100" s="193"/>
      <c r="BI100" s="193"/>
      <c r="BJ100" s="193"/>
      <c r="BK100" s="216"/>
      <c r="CC100" s="212"/>
      <c r="CD100" s="258"/>
      <c r="CE100" s="258"/>
      <c r="CF100" s="217"/>
      <c r="CG100" s="258"/>
      <c r="CH100" s="427"/>
      <c r="CI100" s="193"/>
      <c r="CO100" s="363" t="str">
        <f>IFERROR((TOWER_DATA[[#This Row],[D, bottom '[m']]]+#REF!)/(2*#REF!/1000),"")</f>
        <v/>
      </c>
      <c r="CP100" s="193"/>
      <c r="CQ100" s="193"/>
      <c r="CR100" s="193"/>
      <c r="CS100" s="193"/>
      <c r="CT100" s="193"/>
      <c r="CU100" s="193"/>
      <c r="CV100" s="193"/>
      <c r="CX100" s="402"/>
      <c r="CY100" s="406"/>
      <c r="CZ100" s="406"/>
      <c r="DA100" s="402"/>
      <c r="DB100" s="402"/>
      <c r="DC100" s="402"/>
      <c r="DP100" s="211"/>
      <c r="DT100" s="218"/>
      <c r="DU100" s="218"/>
      <c r="DX100" s="215" t="str">
        <f t="shared" si="0"/>
        <v/>
      </c>
      <c r="DZ100" s="216"/>
      <c r="EP100" s="216"/>
    </row>
    <row r="101" spans="1:146" s="215" customFormat="1" ht="18" customHeight="1" outlineLevel="1">
      <c r="A101" s="213"/>
      <c r="B101" s="303"/>
      <c r="C101" s="303"/>
      <c r="D101" s="214"/>
      <c r="E101" s="218"/>
      <c r="F101" s="258"/>
      <c r="G101" s="217"/>
      <c r="H101" s="217"/>
      <c r="I101" s="217"/>
      <c r="J101" s="218"/>
      <c r="Q101" s="363" t="str">
        <f>IFERROR((MP_DATA[[#This Row],[D, bottom '[m']]]+#REF!)/(2*#REF!/1000),"")</f>
        <v/>
      </c>
      <c r="R101" s="193"/>
      <c r="S101" s="193"/>
      <c r="T101" s="193"/>
      <c r="U101" s="193"/>
      <c r="V101" s="193"/>
      <c r="W101" s="193"/>
      <c r="X101" s="193"/>
      <c r="AQ101" s="212"/>
      <c r="AR101" s="217"/>
      <c r="AS101" s="217"/>
      <c r="AT101" s="217"/>
      <c r="AU101" s="217"/>
      <c r="AV101" s="218"/>
      <c r="BC101" s="363" t="str">
        <f>IFERROR((TP_DATA[[#This Row],[D, bottom '[m']]]+#REF!)/(2*#REF!/1000),"")</f>
        <v/>
      </c>
      <c r="BD101" s="193"/>
      <c r="BE101" s="193"/>
      <c r="BF101" s="193"/>
      <c r="BG101" s="193"/>
      <c r="BH101" s="193"/>
      <c r="BI101" s="193"/>
      <c r="BJ101" s="193"/>
      <c r="BK101" s="216"/>
      <c r="CC101" s="212"/>
      <c r="CD101" s="258"/>
      <c r="CE101" s="258"/>
      <c r="CF101" s="217"/>
      <c r="CG101" s="258"/>
      <c r="CH101" s="427"/>
      <c r="CI101" s="193"/>
      <c r="CO101" s="363" t="str">
        <f>IFERROR((TOWER_DATA[[#This Row],[D, bottom '[m']]]+#REF!)/(2*#REF!/1000),"")</f>
        <v/>
      </c>
      <c r="CP101" s="193"/>
      <c r="CQ101" s="193"/>
      <c r="CR101" s="193"/>
      <c r="CS101" s="193"/>
      <c r="CT101" s="193"/>
      <c r="CU101" s="193"/>
      <c r="CV101" s="193"/>
      <c r="CX101" s="402"/>
      <c r="CY101" s="406"/>
      <c r="CZ101" s="406"/>
      <c r="DA101" s="402"/>
      <c r="DB101" s="402"/>
      <c r="DC101" s="402"/>
      <c r="DP101" s="211"/>
      <c r="DT101" s="218"/>
      <c r="DU101" s="218"/>
      <c r="DX101" s="215" t="str">
        <f t="shared" si="0"/>
        <v/>
      </c>
      <c r="DZ101" s="216"/>
      <c r="EP101" s="216"/>
    </row>
    <row r="102" spans="1:146" s="215" customFormat="1" ht="18" customHeight="1" outlineLevel="1">
      <c r="A102" s="213"/>
      <c r="B102" s="303"/>
      <c r="C102" s="303"/>
      <c r="D102" s="214"/>
      <c r="E102" s="218"/>
      <c r="F102" s="258"/>
      <c r="G102" s="217"/>
      <c r="H102" s="217"/>
      <c r="I102" s="217"/>
      <c r="J102" s="218"/>
      <c r="Q102" s="363" t="str">
        <f>IFERROR((MP_DATA[[#This Row],[D, bottom '[m']]]+#REF!)/(2*#REF!/1000),"")</f>
        <v/>
      </c>
      <c r="R102" s="193"/>
      <c r="S102" s="193"/>
      <c r="T102" s="193"/>
      <c r="U102" s="193"/>
      <c r="V102" s="193"/>
      <c r="W102" s="193"/>
      <c r="X102" s="193"/>
      <c r="AQ102" s="212"/>
      <c r="AR102" s="217"/>
      <c r="AS102" s="217"/>
      <c r="AT102" s="217"/>
      <c r="AU102" s="217"/>
      <c r="AV102" s="218"/>
      <c r="BC102" s="363" t="str">
        <f>IFERROR((TP_DATA[[#This Row],[D, bottom '[m']]]+#REF!)/(2*#REF!/1000),"")</f>
        <v/>
      </c>
      <c r="BD102" s="193"/>
      <c r="BE102" s="193"/>
      <c r="BF102" s="193"/>
      <c r="BG102" s="193"/>
      <c r="BH102" s="193"/>
      <c r="BI102" s="193"/>
      <c r="BJ102" s="193"/>
      <c r="BK102" s="216"/>
      <c r="CC102" s="212"/>
      <c r="CD102" s="258"/>
      <c r="CE102" s="258"/>
      <c r="CF102" s="217"/>
      <c r="CG102" s="258"/>
      <c r="CH102" s="427"/>
      <c r="CI102" s="193"/>
      <c r="CO102" s="363" t="str">
        <f>IFERROR((TOWER_DATA[[#This Row],[D, bottom '[m']]]+#REF!)/(2*#REF!/1000),"")</f>
        <v/>
      </c>
      <c r="CP102" s="193"/>
      <c r="CQ102" s="193"/>
      <c r="CR102" s="193"/>
      <c r="CS102" s="193"/>
      <c r="CT102" s="193"/>
      <c r="CU102" s="193"/>
      <c r="CV102" s="193"/>
      <c r="CX102" s="402"/>
      <c r="CY102" s="406"/>
      <c r="CZ102" s="406"/>
      <c r="DA102" s="402"/>
      <c r="DB102" s="402"/>
      <c r="DC102" s="402"/>
      <c r="DP102" s="211"/>
      <c r="DT102" s="218"/>
      <c r="DU102" s="218"/>
      <c r="DX102" s="215" t="str">
        <f t="shared" si="0"/>
        <v/>
      </c>
      <c r="DZ102" s="216"/>
      <c r="EP102" s="216"/>
    </row>
    <row r="103" spans="1:146" s="215" customFormat="1" ht="18" customHeight="1" outlineLevel="1">
      <c r="A103" s="213"/>
      <c r="B103" s="303"/>
      <c r="C103" s="303"/>
      <c r="D103" s="214"/>
      <c r="E103" s="218"/>
      <c r="F103" s="258"/>
      <c r="G103" s="217"/>
      <c r="H103" s="217"/>
      <c r="I103" s="217"/>
      <c r="J103" s="218"/>
      <c r="Q103" s="363" t="str">
        <f>IFERROR((MP_DATA[[#This Row],[D, bottom '[m']]]+#REF!)/(2*#REF!/1000),"")</f>
        <v/>
      </c>
      <c r="R103" s="193"/>
      <c r="S103" s="193"/>
      <c r="T103" s="193"/>
      <c r="U103" s="193"/>
      <c r="V103" s="193"/>
      <c r="W103" s="193"/>
      <c r="X103" s="193"/>
      <c r="AQ103" s="212"/>
      <c r="AR103" s="217"/>
      <c r="AS103" s="217"/>
      <c r="AT103" s="217"/>
      <c r="AU103" s="217"/>
      <c r="AV103" s="218"/>
      <c r="BC103" s="363" t="str">
        <f>IFERROR((TP_DATA[[#This Row],[D, bottom '[m']]]+#REF!)/(2*#REF!/1000),"")</f>
        <v/>
      </c>
      <c r="BD103" s="193"/>
      <c r="BE103" s="193"/>
      <c r="BF103" s="193"/>
      <c r="BG103" s="193"/>
      <c r="BH103" s="193"/>
      <c r="BI103" s="193"/>
      <c r="BJ103" s="193"/>
      <c r="BK103" s="216"/>
      <c r="CC103" s="212"/>
      <c r="CD103" s="258"/>
      <c r="CE103" s="258"/>
      <c r="CF103" s="217"/>
      <c r="CG103" s="258"/>
      <c r="CH103" s="427"/>
      <c r="CI103" s="193"/>
      <c r="CO103" s="363" t="str">
        <f>IFERROR((TOWER_DATA[[#This Row],[D, bottom '[m']]]+#REF!)/(2*#REF!/1000),"")</f>
        <v/>
      </c>
      <c r="CP103" s="193"/>
      <c r="CQ103" s="193"/>
      <c r="CR103" s="193"/>
      <c r="CS103" s="193"/>
      <c r="CT103" s="193"/>
      <c r="CU103" s="193"/>
      <c r="CV103" s="193"/>
      <c r="CX103" s="402"/>
      <c r="CY103" s="406"/>
      <c r="CZ103" s="406"/>
      <c r="DA103" s="402"/>
      <c r="DB103" s="402"/>
      <c r="DC103" s="402"/>
      <c r="DP103" s="211"/>
      <c r="DT103" s="218"/>
      <c r="DU103" s="218"/>
      <c r="DX103" s="215" t="str">
        <f t="shared" si="0"/>
        <v/>
      </c>
      <c r="DZ103" s="216"/>
      <c r="EP103" s="216"/>
    </row>
    <row r="104" spans="1:146" s="215" customFormat="1" ht="18" customHeight="1" outlineLevel="1">
      <c r="A104" s="213"/>
      <c r="B104" s="303"/>
      <c r="C104" s="303"/>
      <c r="D104" s="214"/>
      <c r="E104" s="218"/>
      <c r="F104" s="217"/>
      <c r="G104" s="217"/>
      <c r="H104" s="217"/>
      <c r="I104" s="217"/>
      <c r="J104" s="218"/>
      <c r="Q104" s="363" t="str">
        <f>IFERROR((MP_DATA[[#This Row],[D, bottom '[m']]]+#REF!)/(2*#REF!/1000),"")</f>
        <v/>
      </c>
      <c r="R104" s="193"/>
      <c r="S104" s="193"/>
      <c r="T104" s="193"/>
      <c r="U104" s="193"/>
      <c r="V104" s="193"/>
      <c r="W104" s="193"/>
      <c r="X104" s="193"/>
      <c r="AQ104" s="212"/>
      <c r="AR104" s="217"/>
      <c r="AS104" s="217"/>
      <c r="AT104" s="217"/>
      <c r="AU104" s="217"/>
      <c r="AV104" s="218"/>
      <c r="BC104" s="363" t="str">
        <f>IFERROR((TP_DATA[[#This Row],[D, bottom '[m']]]+#REF!)/(2*#REF!/1000),"")</f>
        <v/>
      </c>
      <c r="BD104" s="193"/>
      <c r="BE104" s="193"/>
      <c r="BF104" s="193"/>
      <c r="BG104" s="193"/>
      <c r="BH104" s="193"/>
      <c r="BI104" s="193"/>
      <c r="BJ104" s="193"/>
      <c r="BK104" s="216"/>
      <c r="CC104" s="212"/>
      <c r="CD104" s="258"/>
      <c r="CE104" s="258"/>
      <c r="CF104" s="217"/>
      <c r="CG104" s="258"/>
      <c r="CH104" s="427"/>
      <c r="CI104" s="193"/>
      <c r="CO104" s="363" t="str">
        <f>IFERROR((TOWER_DATA[[#This Row],[D, bottom '[m']]]+#REF!)/(2*#REF!/1000),"")</f>
        <v/>
      </c>
      <c r="CP104" s="193"/>
      <c r="CQ104" s="193"/>
      <c r="CR104" s="193"/>
      <c r="CS104" s="193"/>
      <c r="CT104" s="193"/>
      <c r="CU104" s="193"/>
      <c r="CV104" s="193"/>
      <c r="CX104" s="402"/>
      <c r="CY104" s="406"/>
      <c r="CZ104" s="406"/>
      <c r="DA104" s="402"/>
      <c r="DB104" s="402"/>
      <c r="DC104" s="402"/>
      <c r="DP104" s="211"/>
      <c r="DT104" s="218"/>
      <c r="DU104" s="218"/>
      <c r="DX104" s="215" t="str">
        <f t="shared" si="0"/>
        <v/>
      </c>
      <c r="DZ104" s="216"/>
      <c r="EP104" s="216"/>
    </row>
    <row r="105" spans="1:146" s="215" customFormat="1" ht="18" customHeight="1" outlineLevel="1">
      <c r="A105" s="213"/>
      <c r="B105" s="303"/>
      <c r="C105" s="303"/>
      <c r="D105" s="214"/>
      <c r="E105" s="218"/>
      <c r="F105" s="217"/>
      <c r="G105" s="217"/>
      <c r="H105" s="217"/>
      <c r="I105" s="217"/>
      <c r="J105" s="218"/>
      <c r="Q105" s="363" t="str">
        <f>IFERROR((MP_DATA[[#This Row],[D, bottom '[m']]]+#REF!)/(2*#REF!/1000),"")</f>
        <v/>
      </c>
      <c r="R105" s="193"/>
      <c r="S105" s="193"/>
      <c r="T105" s="193"/>
      <c r="U105" s="193"/>
      <c r="V105" s="193"/>
      <c r="W105" s="193"/>
      <c r="X105" s="193"/>
      <c r="AQ105" s="212"/>
      <c r="AR105" s="217"/>
      <c r="AS105" s="217"/>
      <c r="AT105" s="217"/>
      <c r="AU105" s="217"/>
      <c r="AV105" s="218"/>
      <c r="BC105" s="363" t="str">
        <f>IFERROR((TP_DATA[[#This Row],[D, bottom '[m']]]+#REF!)/(2*#REF!/1000),"")</f>
        <v/>
      </c>
      <c r="BD105" s="193"/>
      <c r="BE105" s="193"/>
      <c r="BF105" s="193"/>
      <c r="BG105" s="193"/>
      <c r="BH105" s="193"/>
      <c r="BI105" s="193"/>
      <c r="BJ105" s="193"/>
      <c r="BK105" s="216"/>
      <c r="CC105" s="212"/>
      <c r="CD105" s="258"/>
      <c r="CE105" s="258"/>
      <c r="CF105" s="217"/>
      <c r="CG105" s="258"/>
      <c r="CH105" s="463"/>
      <c r="CI105" s="464"/>
      <c r="CJ105" s="465"/>
      <c r="CK105" s="465"/>
      <c r="CL105" s="465"/>
      <c r="CM105" s="465"/>
      <c r="CO105" s="363" t="str">
        <f>IFERROR((TOWER_DATA[[#This Row],[D, bottom '[m']]]+#REF!)/(2*#REF!/1000),"")</f>
        <v/>
      </c>
      <c r="CP105" s="193"/>
      <c r="CQ105" s="193"/>
      <c r="CR105" s="193"/>
      <c r="CS105" s="193"/>
      <c r="CT105" s="193"/>
      <c r="CU105" s="193"/>
      <c r="CV105" s="193"/>
      <c r="CX105" s="402"/>
      <c r="CY105" s="406"/>
      <c r="CZ105" s="406"/>
      <c r="DA105" s="402"/>
      <c r="DB105" s="402"/>
      <c r="DC105" s="402"/>
      <c r="DP105" s="211"/>
      <c r="DT105" s="218"/>
      <c r="DU105" s="218"/>
      <c r="DX105" s="215" t="str">
        <f t="shared" si="0"/>
        <v/>
      </c>
      <c r="DZ105" s="216"/>
      <c r="EP105" s="216"/>
    </row>
    <row r="106" spans="1:146" s="215" customFormat="1" ht="18" customHeight="1" outlineLevel="1">
      <c r="A106" s="213"/>
      <c r="B106" s="303"/>
      <c r="C106" s="303"/>
      <c r="D106" s="214"/>
      <c r="E106" s="218"/>
      <c r="F106" s="217"/>
      <c r="G106" s="217"/>
      <c r="H106" s="217"/>
      <c r="I106" s="217"/>
      <c r="J106" s="218"/>
      <c r="Q106" s="363" t="str">
        <f>IFERROR((MP_DATA[[#This Row],[D, bottom '[m']]]+#REF!)/(2*#REF!/1000),"")</f>
        <v/>
      </c>
      <c r="R106" s="193"/>
      <c r="S106" s="193"/>
      <c r="T106" s="193"/>
      <c r="U106" s="193"/>
      <c r="V106" s="193"/>
      <c r="W106" s="193"/>
      <c r="X106" s="193"/>
      <c r="AQ106" s="212"/>
      <c r="AR106" s="217"/>
      <c r="AS106" s="217"/>
      <c r="AT106" s="217"/>
      <c r="AU106" s="217"/>
      <c r="AV106" s="218"/>
      <c r="BC106" s="363" t="str">
        <f>IFERROR((TP_DATA[[#This Row],[D, bottom '[m']]]+#REF!)/(2*#REF!/1000),"")</f>
        <v/>
      </c>
      <c r="BD106" s="193"/>
      <c r="BE106" s="193"/>
      <c r="BF106" s="193"/>
      <c r="BG106" s="193"/>
      <c r="BH106" s="193"/>
      <c r="BI106" s="193"/>
      <c r="BJ106" s="193"/>
      <c r="BK106" s="216"/>
      <c r="CC106" s="212"/>
      <c r="CD106" s="258"/>
      <c r="CE106" s="258"/>
      <c r="CF106" s="217"/>
      <c r="CG106" s="258"/>
      <c r="CH106" s="463"/>
      <c r="CI106" s="464"/>
      <c r="CJ106" s="465"/>
      <c r="CK106" s="465"/>
      <c r="CL106" s="465"/>
      <c r="CM106" s="465"/>
      <c r="CO106" s="363" t="str">
        <f>IFERROR((TOWER_DATA[[#This Row],[D, bottom '[m']]]+#REF!)/(2*#REF!/1000),"")</f>
        <v/>
      </c>
      <c r="CP106" s="193"/>
      <c r="CQ106" s="193"/>
      <c r="CR106" s="193"/>
      <c r="CS106" s="193"/>
      <c r="CT106" s="193"/>
      <c r="CU106" s="193"/>
      <c r="CV106" s="193"/>
      <c r="CX106" s="402"/>
      <c r="CY106" s="406"/>
      <c r="CZ106" s="406"/>
      <c r="DA106" s="402"/>
      <c r="DB106" s="402"/>
      <c r="DC106" s="402"/>
      <c r="DP106" s="211"/>
      <c r="DT106" s="218"/>
      <c r="DU106" s="218"/>
      <c r="DX106" s="215" t="str">
        <f t="shared" si="0"/>
        <v/>
      </c>
      <c r="DZ106" s="216"/>
      <c r="EP106" s="216"/>
    </row>
    <row r="107" spans="1:146" s="215" customFormat="1" ht="18" customHeight="1" outlineLevel="1">
      <c r="A107" s="213"/>
      <c r="B107" s="303"/>
      <c r="C107" s="303"/>
      <c r="D107" s="214"/>
      <c r="E107" s="218"/>
      <c r="F107" s="217"/>
      <c r="G107" s="217"/>
      <c r="H107" s="217"/>
      <c r="I107" s="217"/>
      <c r="J107" s="218"/>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463"/>
      <c r="CI107" s="464"/>
      <c r="CJ107" s="465"/>
      <c r="CK107" s="465"/>
      <c r="CL107" s="465"/>
      <c r="CM107" s="465"/>
      <c r="CO107" s="193" t="str">
        <f>IFERROR((TOWER_DATA[[#This Row],[D, bottom '[m']]]+#REF!)/(2*#REF!/1000),"")</f>
        <v/>
      </c>
      <c r="CP107" s="193"/>
      <c r="CQ107" s="193"/>
      <c r="CR107" s="193"/>
      <c r="CS107" s="193"/>
      <c r="CT107" s="193"/>
      <c r="CU107" s="193"/>
      <c r="CV107" s="193"/>
      <c r="CX107" s="402"/>
      <c r="CY107" s="406"/>
      <c r="CZ107" s="406"/>
      <c r="DA107" s="402"/>
      <c r="DB107" s="402"/>
      <c r="DC107" s="402"/>
      <c r="DP107" s="211"/>
      <c r="DT107" s="218"/>
      <c r="DU107" s="218"/>
      <c r="DX107" s="215" t="str">
        <f t="shared" si="0"/>
        <v/>
      </c>
      <c r="DZ107" s="216"/>
      <c r="EP107" s="216"/>
    </row>
    <row r="108" spans="1:146" s="215" customFormat="1" ht="18" customHeight="1" outlineLevel="1">
      <c r="A108" s="213"/>
      <c r="B108" s="303"/>
      <c r="C108" s="303"/>
      <c r="D108" s="214"/>
      <c r="E108" s="218"/>
      <c r="F108" s="217"/>
      <c r="G108" s="217"/>
      <c r="H108" s="217"/>
      <c r="I108" s="217"/>
      <c r="J108" s="218"/>
      <c r="P108" s="316"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398"/>
      <c r="CD108" s="398"/>
      <c r="CE108" s="398"/>
      <c r="CF108" s="398"/>
      <c r="CG108" s="398"/>
      <c r="CH108" s="462"/>
      <c r="CI108" s="466"/>
      <c r="CJ108" s="466"/>
      <c r="CK108" s="466"/>
      <c r="CL108" s="466"/>
      <c r="CM108" s="467"/>
      <c r="CN108" s="418"/>
      <c r="CO108" s="49"/>
      <c r="CP108" s="49"/>
      <c r="CQ108" s="49"/>
      <c r="CR108" s="49"/>
      <c r="CS108" s="49"/>
      <c r="CT108" s="49"/>
      <c r="CU108" s="49"/>
      <c r="CV108" s="49"/>
      <c r="CW108"/>
      <c r="CX108" s="402"/>
      <c r="CY108" s="406"/>
      <c r="CZ108" s="406"/>
      <c r="DA108" s="402"/>
      <c r="DB108" s="402"/>
      <c r="DC108" s="402"/>
      <c r="DP108" s="211"/>
      <c r="DT108" s="218"/>
      <c r="DU108" s="218"/>
      <c r="DX108" s="215" t="str">
        <f t="shared" si="0"/>
        <v/>
      </c>
      <c r="DZ108" s="216"/>
      <c r="EP108" s="216"/>
    </row>
    <row r="109" spans="1:146" s="215" customFormat="1" ht="18" customHeight="1" outlineLevel="1">
      <c r="A109" s="213"/>
      <c r="B109" s="303"/>
      <c r="C109" s="303"/>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463"/>
      <c r="CI109" s="468" t="str">
        <f>IFERROR(TOWER_DATA[[#This Row],[Bottom '[m']]]-TOWER_DATA[[#This Row],[D, top '[m']]], "")</f>
        <v/>
      </c>
      <c r="CJ109" s="469"/>
      <c r="CK109" s="469"/>
      <c r="CL109" s="465" t="str">
        <f>IFERROR(-(TOWER_DATA[[#This Row],[D, bottom '[m']]]-TOWER_DATA[[#This Row],[D, top '[m']]])/(TOWER_DATA[[#This Row],[Bottom '[m']]]-TOWER_DATA[[#This Row],[Top '[m']]]),"")</f>
        <v/>
      </c>
      <c r="CM109" s="469" t="str">
        <f>IF(7850/1000*(1/3)*PI()*ABS(CD210-CE210)*((CF210/2)^2+(CF210/2)*(CG210/2)+(CG210/2)^2-(CF210/2-CH210/1000)^2-(CF210/2-CH210/1000)*(CG210/2-CH210/1000)-(CG210/2-CH210/1000)^2)=0,"",7850/1000*(1/3)*PI()*ABS(CD210-CE210)*((CF210/2)^2+(CF210/2)*(CG210/2)+(CG210/2)^2-(CF210/2-CH210/1000)^2-(CF210/2-CH210/1000)*(CG210/2-CH210/1000)-(CG210/2-CH210/1000)^2))</f>
        <v/>
      </c>
      <c r="CN109" s="469" t="str">
        <f>IFERROR((TOWER_DATA[[#This Row],[D, bottom '[m']]]+TOWER_DATA[[#This Row],[D, top '[m']]])/(2*TOWER_DATA[[#This Row],[t '[mm']]]/1000),"")</f>
        <v/>
      </c>
      <c r="CO109" s="193" t="str">
        <f>IFERROR((TOWER_DATA[[#This Row],[D, bottom '[m']]]+#REF!)/(2*#REF!/1000),"")</f>
        <v/>
      </c>
      <c r="CP109" s="193"/>
      <c r="CQ109" s="193"/>
      <c r="CR109" s="193"/>
      <c r="CS109" s="193"/>
      <c r="CT109" s="193"/>
      <c r="CU109" s="193"/>
      <c r="CV109" s="193"/>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6" t="str">
        <f>IFERROR((TP_DATA[[#This Row],[D, bottom '[m']]]+TP_DATA[[#This Row],[D, top '[m']]])/(2*TP_DATA[[#This Row],[t '[mm']]]/1000),"")</f>
        <v/>
      </c>
      <c r="BC110" s="49" t="str">
        <f>IFERROR((TP_DATA[[#This Row],[D, bottom '[m']]]+#REF!)/(2*#REF!/1000),"")</f>
        <v/>
      </c>
      <c r="BJ110" s="49"/>
      <c r="CH110" s="438"/>
      <c r="CI110" s="470" t="str">
        <f>IFERROR(TOWER_DATA[[#This Row],[Bottom '[m']]]-TOWER_DATA[[#This Row],[D, top '[m']]], "")</f>
        <v/>
      </c>
      <c r="CJ110" s="470"/>
      <c r="CK110" s="470"/>
      <c r="CL110" s="470" t="str">
        <f>IFERROR(-(TOWER_DATA[[#This Row],[D, bottom '[m']]]-TOWER_DATA[[#This Row],[D, top '[m']]])/(TOWER_DATA[[#This Row],[Bottom '[m']]]-TOWER_DATA[[#This Row],[Top '[m']]]),"")</f>
        <v/>
      </c>
      <c r="CM110" s="470"/>
      <c r="CN110" s="471" t="str">
        <f>IFERROR((TOWER_DATA[[#This Row],[D, bottom '[m']]]+TOWER_DATA[[#This Row],[D, top '[m']]])/(2*TOWER_DATA[[#This Row],[t '[mm']]]/1000),"")</f>
        <v/>
      </c>
      <c r="CO110" s="49" t="str">
        <f>IFERROR((TOWER_DATA[[#This Row],[D, bottom '[m']]]+#REF!)/(2*#REF!/1000),"")</f>
        <v/>
      </c>
      <c r="DX110" t="str">
        <f t="shared" si="0"/>
        <v/>
      </c>
    </row>
    <row r="111" spans="1:146" ht="18" customHeight="1">
      <c r="E111" s="85" t="s">
        <v>220</v>
      </c>
      <c r="F111"/>
      <c r="G111"/>
      <c r="H111"/>
      <c r="I111"/>
      <c r="J111"/>
      <c r="K111" s="69" t="s">
        <v>137</v>
      </c>
      <c r="L111" s="69"/>
      <c r="M111" s="69"/>
      <c r="P111" s="366" t="s">
        <v>195</v>
      </c>
      <c r="Y111"/>
      <c r="AQ111" s="209" t="s">
        <v>143</v>
      </c>
      <c r="AR111"/>
      <c r="AS111"/>
      <c r="AT111"/>
      <c r="AU111"/>
      <c r="AV111"/>
      <c r="AW111" s="69" t="s">
        <v>137</v>
      </c>
      <c r="AZ111"/>
      <c r="BA111" t="str">
        <f>IFERROR((TP_DATA[[#This Row],[D, bottom '[m']]]+#REF!)/(2*#REF!/1000),"")</f>
        <v/>
      </c>
      <c r="BB111" s="366" t="s">
        <v>196</v>
      </c>
      <c r="BJ111" s="49"/>
      <c r="CC111" s="83" t="s">
        <v>143</v>
      </c>
      <c r="CD111"/>
      <c r="CE111"/>
      <c r="CF111"/>
      <c r="CG111"/>
      <c r="CH111" s="392"/>
      <c r="CI111" s="472" t="s">
        <v>137</v>
      </c>
      <c r="CJ111" s="472"/>
      <c r="CK111" s="472"/>
      <c r="CL111" s="440"/>
      <c r="CM111" s="440"/>
      <c r="CN111" s="390" t="s">
        <v>197</v>
      </c>
      <c r="CV111" s="87"/>
      <c r="DP111" s="144" t="s">
        <v>55</v>
      </c>
      <c r="DQ111" s="143" t="s">
        <v>98</v>
      </c>
      <c r="DR111" s="143" t="s">
        <v>99</v>
      </c>
      <c r="DS111" s="150" t="s">
        <v>110</v>
      </c>
      <c r="DT111" s="150" t="s">
        <v>115</v>
      </c>
      <c r="DU111" s="143" t="s">
        <v>116</v>
      </c>
      <c r="DV111" s="143" t="s">
        <v>120</v>
      </c>
      <c r="DW111" s="143" t="s">
        <v>121</v>
      </c>
      <c r="DX111" s="143" t="s">
        <v>19</v>
      </c>
    </row>
    <row r="112" spans="1:146" ht="18" customHeight="1">
      <c r="E112" s="49" t="s">
        <v>1</v>
      </c>
      <c r="F112" s="49" t="s">
        <v>69</v>
      </c>
      <c r="G112" s="49" t="s">
        <v>68</v>
      </c>
      <c r="H112" s="49" t="s">
        <v>59</v>
      </c>
      <c r="I112" s="49" t="s">
        <v>60</v>
      </c>
      <c r="J112" s="49" t="s">
        <v>61</v>
      </c>
      <c r="K112" s="361" t="s">
        <v>144</v>
      </c>
      <c r="L112" s="361" t="s">
        <v>133</v>
      </c>
      <c r="M112" s="361" t="s">
        <v>64</v>
      </c>
      <c r="N112" s="361" t="s">
        <v>134</v>
      </c>
      <c r="P112" s="86" t="s">
        <v>132</v>
      </c>
      <c r="Q112" s="49" t="s">
        <v>69</v>
      </c>
      <c r="R112" s="49" t="s">
        <v>68</v>
      </c>
      <c r="S112" s="49" t="s">
        <v>66</v>
      </c>
      <c r="T112" s="49" t="s">
        <v>124</v>
      </c>
      <c r="U112" s="49" t="s">
        <v>125</v>
      </c>
      <c r="V112" s="49" t="s">
        <v>191</v>
      </c>
      <c r="W112" s="49" t="s">
        <v>192</v>
      </c>
      <c r="X112" s="49" t="s">
        <v>127</v>
      </c>
      <c r="Y112"/>
      <c r="AP112" s="49"/>
      <c r="AQ112" s="77" t="s">
        <v>1</v>
      </c>
      <c r="AR112" s="49" t="s">
        <v>69</v>
      </c>
      <c r="AS112" s="49" t="s">
        <v>68</v>
      </c>
      <c r="AT112" s="49" t="s">
        <v>59</v>
      </c>
      <c r="AU112" s="49" t="s">
        <v>60</v>
      </c>
      <c r="AV112" s="49" t="s">
        <v>61</v>
      </c>
      <c r="AW112" s="360" t="s">
        <v>144</v>
      </c>
      <c r="AX112" s="361" t="s">
        <v>133</v>
      </c>
      <c r="AY112" s="361" t="s">
        <v>64</v>
      </c>
      <c r="AZ112" s="362" t="s">
        <v>134</v>
      </c>
      <c r="BA112" t="str">
        <f>IFERROR((TP_DATA[[#This Row],[D, bottom '[m']]]+#REF!)/(2*#REF!/1000),"")</f>
        <v/>
      </c>
      <c r="BB112" s="86" t="s">
        <v>132</v>
      </c>
      <c r="BC112" s="49" t="s">
        <v>69</v>
      </c>
      <c r="BD112" s="49" t="s">
        <v>68</v>
      </c>
      <c r="BE112" s="49" t="s">
        <v>66</v>
      </c>
      <c r="BF112" s="49" t="s">
        <v>124</v>
      </c>
      <c r="BG112" s="49" t="s">
        <v>125</v>
      </c>
      <c r="BH112" s="49" t="s">
        <v>126</v>
      </c>
      <c r="BI112" s="49" t="s">
        <v>128</v>
      </c>
      <c r="BJ112" s="49" t="s">
        <v>127</v>
      </c>
      <c r="CB112" s="49"/>
      <c r="CC112" s="77" t="s">
        <v>1</v>
      </c>
      <c r="CD112" s="49" t="s">
        <v>69</v>
      </c>
      <c r="CE112" s="49" t="s">
        <v>68</v>
      </c>
      <c r="CF112" s="49" t="s">
        <v>59</v>
      </c>
      <c r="CG112" s="49" t="s">
        <v>60</v>
      </c>
      <c r="CH112" s="440" t="s">
        <v>61</v>
      </c>
      <c r="CI112" s="433" t="s">
        <v>144</v>
      </c>
      <c r="CJ112" s="433" t="s">
        <v>133</v>
      </c>
      <c r="CK112" s="433" t="s">
        <v>64</v>
      </c>
      <c r="CL112" s="433" t="s">
        <v>134</v>
      </c>
      <c r="CM112" s="440"/>
      <c r="CN112" s="473" t="s">
        <v>132</v>
      </c>
      <c r="CO112" s="49" t="s">
        <v>69</v>
      </c>
      <c r="CP112" s="49" t="s">
        <v>68</v>
      </c>
      <c r="CQ112" s="49" t="s">
        <v>66</v>
      </c>
      <c r="CR112" s="49" t="s">
        <v>124</v>
      </c>
      <c r="CS112" s="49" t="s">
        <v>125</v>
      </c>
      <c r="CT112" s="49" t="s">
        <v>126</v>
      </c>
      <c r="CU112" s="49" t="s">
        <v>128</v>
      </c>
      <c r="CV112" s="87" t="s">
        <v>127</v>
      </c>
      <c r="DP112" s="227" t="s">
        <v>346</v>
      </c>
      <c r="DQ112" s="121">
        <v>15.5</v>
      </c>
      <c r="DR112" s="121">
        <v>236</v>
      </c>
      <c r="DS112" s="50">
        <v>818495</v>
      </c>
      <c r="DT112" s="50">
        <v>175850000</v>
      </c>
      <c r="DU112" s="50">
        <v>315280000</v>
      </c>
      <c r="DV112" s="51">
        <v>5.17</v>
      </c>
      <c r="DW112" s="51">
        <v>4.6100000000000003</v>
      </c>
      <c r="DX112" s="169" t="s">
        <v>347</v>
      </c>
      <c r="DY112" s="51"/>
    </row>
    <row r="113" spans="1:129" ht="18" customHeight="1" thickBot="1">
      <c r="A113" s="183"/>
      <c r="B113" s="82"/>
      <c r="C113" s="82"/>
      <c r="D113" s="195"/>
      <c r="E113" s="407"/>
      <c r="F113" s="394"/>
      <c r="G113" s="394"/>
      <c r="H113" s="394"/>
      <c r="I113" s="394"/>
      <c r="J113" s="395"/>
      <c r="K113" s="51">
        <f>IFERROR(MP_DATA[[#This Row],[Top '[m']]]-MP_DATA[[#This Row],[Bottom '[m']]], "")</f>
        <v>0</v>
      </c>
      <c r="L113" s="167" t="str">
        <f>IFERROR(-(MP_DATA[[#This Row],[D, bottom '[m']]]-MP_DATA[[#This Row],[D, top '[m']]])/(MP_DATA[[#This Row],[Bottom '[m']]]-MP_DATA[[#This Row],[Top '[m']]]),"")</f>
        <v/>
      </c>
      <c r="M113" s="121" t="str">
        <f t="shared" ref="M113:M176" si="1">IF(7850/1000*(1/3)*PI()*ABS(F113-G113)*((H113/2)^2+(H113/2)*(I113/2)+(I113/2)^2-(H113/2-J113/1000)^2-(H113/2-J113/1000)*(I113/2-J113/1000)-(I113/2-J113/1000)^2)=0,"",7850/1000*(1/3)*PI()*ABS(F113-G113)*((H113/2)^2+(H113/2)*(I113/2)+(I113/2)^2-(H113/2-J113/1000)^2-(H113/2-J113/1000)*(I113/2-J113/1000)-(I113/2-J113/1000)^2))</f>
        <v/>
      </c>
      <c r="N113" s="50" t="str">
        <f>IFERROR((MP_DATA[[#This Row],[D, bottom '[m']]]+MP_DATA[[#This Row],[D, top '[m']]])/(2*MP_DATA[[#This Row],[t '[mm']]]/1000),"")</f>
        <v/>
      </c>
      <c r="P113" s="408"/>
      <c r="Q113" s="409"/>
      <c r="R113" s="409"/>
      <c r="S113" s="410"/>
      <c r="T113" s="411"/>
      <c r="U113" s="410"/>
      <c r="V113" s="411"/>
      <c r="W113" s="411"/>
      <c r="X113" s="411"/>
      <c r="Y113"/>
      <c r="AP113" s="49"/>
      <c r="AQ113" s="459">
        <v>1</v>
      </c>
      <c r="AR113" s="450">
        <v>21.8</v>
      </c>
      <c r="AS113" s="450">
        <v>17.8</v>
      </c>
      <c r="AT113" s="450">
        <v>7.5</v>
      </c>
      <c r="AU113" s="450">
        <v>7.5</v>
      </c>
      <c r="AV113" s="451">
        <v>88</v>
      </c>
      <c r="AW113" s="51">
        <f>IFERROR(TP_DATA[[#This Row],[Top '[m']]]-TP_DATA[[#This Row],[Bottom '[m']]], "")</f>
        <v>4</v>
      </c>
      <c r="AX113" s="167">
        <f>IFERROR(-(TP_DATA[[#This Row],[D, bottom '[m']]]-TP_DATA[[#This Row],[D, top '[m']]])/(TP_DATA[[#This Row],[Bottom '[m']]]-TP_DATA[[#This Row],[Top '[m']]]),"")</f>
        <v>0</v>
      </c>
      <c r="AY113" s="121">
        <f>IF(7850/1000*(1/3)*PI()*ABS(AR113-AS113)*((AT113/2)^2+(AT113/2)*(AU113/2)+(AU113/2)^2-(AT113/2-AV113/1000)^2-(AT113/2-AV113/1000)*(AU113/2-AV113/1000)-(AU113/2-AV113/1000)^2)=0,"",7850/1000*(1/3)*PI()*ABS(AR113-AS113)*((AT113/2)^2+(AT113/2)*(AU113/2)+(AU113/2)^2-(AT113/2-AV113/1000)^2-(AT113/2-AV113/1000)*(AU113/2-AV113/1000)-(AU113/2-AV113/1000)^2))</f>
        <v>64.34245145679985</v>
      </c>
      <c r="AZ113" s="50">
        <f>IFERROR((TP_DATA[[#This Row],[D, bottom '[m']]]+TP_DATA[[#This Row],[D, top '[m']]])/(2*TP_DATA[[#This Row],[t '[mm']]]/1000),"")</f>
        <v>85.227272727272734</v>
      </c>
      <c r="BB113" s="415" t="s">
        <v>549</v>
      </c>
      <c r="BC113" s="409">
        <v>21.7</v>
      </c>
      <c r="BD113" s="409">
        <v>21.7</v>
      </c>
      <c r="BE113" s="410">
        <v>28125</v>
      </c>
      <c r="BF113" s="411"/>
      <c r="BG113" s="410"/>
      <c r="BH113" s="411"/>
      <c r="BI113" s="411"/>
      <c r="BJ113" s="411"/>
      <c r="CB113" s="49"/>
      <c r="CC113" s="459">
        <v>1</v>
      </c>
      <c r="CD113" s="450">
        <v>161.47</v>
      </c>
      <c r="CE113" s="450">
        <v>161.21</v>
      </c>
      <c r="CF113" s="450">
        <v>6.5</v>
      </c>
      <c r="CG113" s="450">
        <v>6.5</v>
      </c>
      <c r="CH113" s="474">
        <v>46</v>
      </c>
      <c r="CI113" s="432">
        <f>IFERROR(TOWER_DATA[[#This Row],[Top '[m']]]-TOWER_DATA[[#This Row],[Bottom '[m']]], "")</f>
        <v>0.25999999999999091</v>
      </c>
      <c r="CJ113" s="475">
        <f>IFERROR(-(TOWER_DATA[[#This Row],[D, bottom '[m']]]-TOWER_DATA[[#This Row],[D, top '[m']]])/(TOWER_DATA[[#This Row],[Bottom '[m']]]-TOWER_DATA[[#This Row],[Top '[m']]]),"")</f>
        <v>0</v>
      </c>
      <c r="CK113" s="476">
        <f t="shared" ref="CK113:CK135" si="2">IF(7850/1000*(1/3)*PI()*ABS(CD113-CE113)*((CF113/2)^2+(CF113/2)*(CG113/2)+(CG113/2)^2-(CF113/2-CH113/1000)^2-(CF113/2-CH113/1000)*(CG113/2-CH113/1000)-(CG113/2-CH113/1000)^2)=0,"",7850/1000*(1/3)*PI()*ABS(CD113-CE113)*((CF113/2)^2+(CF113/2)*(CG113/2)+(CG113/2)^2-(CF113/2-CH113/1000)^2-(CF113/2-CH113/1000)*(CG113/2-CH113/1000)-(CG113/2-CH113/1000)^2))</f>
        <v>1.9036174190647308</v>
      </c>
      <c r="CL113" s="438">
        <f>IFERROR((TOWER_DATA[[#This Row],[D, bottom '[m']]]+TOWER_DATA[[#This Row],[D, top '[m']]])/(2*TOWER_DATA[[#This Row],[t '[mm']]]/1000),"")</f>
        <v>141.30434782608697</v>
      </c>
      <c r="CM113" s="440"/>
      <c r="CN113" s="477" t="s">
        <v>397</v>
      </c>
      <c r="CO113" s="460">
        <v>161.34</v>
      </c>
      <c r="CP113" s="460">
        <v>161.34</v>
      </c>
      <c r="CQ113" s="410">
        <v>6061</v>
      </c>
      <c r="CR113" s="420"/>
      <c r="CS113" s="410"/>
      <c r="CT113" s="460"/>
      <c r="CU113" s="460"/>
      <c r="CV113" s="461"/>
      <c r="DP113" s="227" t="s">
        <v>348</v>
      </c>
      <c r="DQ113" s="121">
        <v>15</v>
      </c>
      <c r="DR113" s="121">
        <v>236</v>
      </c>
      <c r="DS113" s="50">
        <v>828950</v>
      </c>
      <c r="DT113" s="50">
        <v>205000000</v>
      </c>
      <c r="DU113" s="50">
        <v>369000000</v>
      </c>
      <c r="DV113" s="51">
        <v>4.2</v>
      </c>
      <c r="DW113" s="51">
        <v>3.26</v>
      </c>
      <c r="DX113" s="169" t="s">
        <v>349</v>
      </c>
      <c r="DY113" s="51"/>
    </row>
    <row r="114" spans="1:129" ht="18" customHeight="1">
      <c r="A114" s="57"/>
      <c r="E114" s="407"/>
      <c r="F114" s="394"/>
      <c r="G114" s="394"/>
      <c r="H114" s="394"/>
      <c r="I114" s="394"/>
      <c r="J114" s="395"/>
      <c r="K114" s="51" t="str">
        <f>IFERROR(MP_DATA[[#This Row],[Top '[m']]]-MP_DATA[[#This Row],[Bottom '[m']]], "")</f>
        <v/>
      </c>
      <c r="L114" s="167" t="str">
        <f>IFERROR(-(MP_DATA[[#This Row],[D, bottom '[m']]]-MP_DATA[[#This Row],[D, top '[m']]])/(MP_DATA[[#This Row],[Bottom '[m']]]-MP_DATA[[#This Row],[Top '[m']]]),"")</f>
        <v/>
      </c>
      <c r="M114" s="121" t="str">
        <f t="shared" si="1"/>
        <v/>
      </c>
      <c r="N114" s="50" t="str">
        <f>IFERROR((MP_DATA[[#This Row],[D, bottom '[m']]]+MP_DATA[[#This Row],[D, top '[m']]])/(2*MP_DATA[[#This Row],[t '[mm']]]/1000),"")</f>
        <v/>
      </c>
      <c r="P114" s="408"/>
      <c r="Q114" s="409"/>
      <c r="R114" s="409"/>
      <c r="S114" s="410"/>
      <c r="T114" s="411"/>
      <c r="U114" s="410"/>
      <c r="V114" s="411"/>
      <c r="W114" s="411"/>
      <c r="X114" s="411"/>
      <c r="Y114"/>
      <c r="AP114" s="49"/>
      <c r="AQ114" s="459">
        <v>2</v>
      </c>
      <c r="AR114" s="450">
        <v>17.8</v>
      </c>
      <c r="AS114" s="450">
        <v>13.8</v>
      </c>
      <c r="AT114" s="450">
        <v>7.5</v>
      </c>
      <c r="AU114" s="450">
        <v>7.5</v>
      </c>
      <c r="AV114" s="451">
        <v>89</v>
      </c>
      <c r="AW114" s="51">
        <f>IFERROR(TP_DATA[[#This Row],[Top '[m']]]-TP_DATA[[#This Row],[Bottom '[m']]], "")</f>
        <v>4</v>
      </c>
      <c r="AX114" s="167">
        <f>IFERROR(-(TP_DATA[[#This Row],[D, bottom '[m']]]-TP_DATA[[#This Row],[D, top '[m']]])/(TP_DATA[[#This Row],[Bottom '[m']]]-TP_DATA[[#This Row],[Top '[m']]]),"")</f>
        <v>0</v>
      </c>
      <c r="AY114" s="121">
        <f t="shared" ref="AY114:AY136" si="3">IF(7850/1000*(1/3)*PI()*ABS(AR114-AS114)*((AT114/2)^2+(AT114/2)*(AU114/2)+(AU114/2)^2-(AT114/2-AV114/1000)^2-(AT114/2-AV114/1000)*(AU114/2-AV114/1000)-(AU114/2-AV114/1000)^2)=0,"",7850/1000*(1/3)*PI()*ABS(AR114-AS114)*((AT114/2)^2+(AT114/2)*(AU114/2)+(AU114/2)^2-(AT114/2-AV114/1000)^2-(AT114/2-AV114/1000)*(AU114/2-AV114/1000)-(AU114/2-AV114/1000)^2))</f>
        <v>65.064836183069957</v>
      </c>
      <c r="AZ114" s="50">
        <f>IFERROR((TP_DATA[[#This Row],[D, bottom '[m']]]+TP_DATA[[#This Row],[D, top '[m']]])/(2*TP_DATA[[#This Row],[t '[mm']]]/1000),"")</f>
        <v>84.269662921348313</v>
      </c>
      <c r="BB114" s="415" t="s">
        <v>550</v>
      </c>
      <c r="BC114" s="409">
        <v>21.2</v>
      </c>
      <c r="BD114" s="409">
        <v>21.2</v>
      </c>
      <c r="BE114" s="410">
        <v>24375</v>
      </c>
      <c r="BF114" s="411"/>
      <c r="BG114" s="410"/>
      <c r="BH114" s="411"/>
      <c r="BI114" s="411"/>
      <c r="BJ114" s="411"/>
      <c r="CB114" s="49"/>
      <c r="CC114" s="459">
        <v>2</v>
      </c>
      <c r="CD114" s="450">
        <v>161.21</v>
      </c>
      <c r="CE114" s="450">
        <v>158.31</v>
      </c>
      <c r="CF114" s="450">
        <v>6.5</v>
      </c>
      <c r="CG114" s="450">
        <v>6.5</v>
      </c>
      <c r="CH114" s="474">
        <v>46</v>
      </c>
      <c r="CI114" s="432">
        <f>IFERROR(TOWER_DATA[[#This Row],[Top '[m']]]-TOWER_DATA[[#This Row],[Bottom '[m']]], "")</f>
        <v>2.9000000000000057</v>
      </c>
      <c r="CJ114" s="475">
        <f>IFERROR(-(TOWER_DATA[[#This Row],[D, bottom '[m']]]-TOWER_DATA[[#This Row],[D, top '[m']]])/(TOWER_DATA[[#This Row],[Bottom '[m']]]-TOWER_DATA[[#This Row],[Top '[m']]]),"")</f>
        <v>0</v>
      </c>
      <c r="CK114" s="476">
        <f t="shared" si="2"/>
        <v>21.232655828030474</v>
      </c>
      <c r="CL114" s="438">
        <f>IFERROR((TOWER_DATA[[#This Row],[D, bottom '[m']]]+TOWER_DATA[[#This Row],[D, top '[m']]])/(2*TOWER_DATA[[#This Row],[t '[mm']]]/1000),"")</f>
        <v>141.30434782608697</v>
      </c>
      <c r="CM114" s="440"/>
      <c r="CN114" s="477" t="s">
        <v>398</v>
      </c>
      <c r="CO114" s="460">
        <v>160.22999999999999</v>
      </c>
      <c r="CP114" s="460">
        <v>160.22999999999999</v>
      </c>
      <c r="CQ114" s="410">
        <v>1428</v>
      </c>
      <c r="CR114" s="420"/>
      <c r="CS114" s="410"/>
      <c r="CT114" s="460"/>
      <c r="CU114" s="460"/>
      <c r="CV114" s="461"/>
      <c r="DP114" s="227" t="s">
        <v>350</v>
      </c>
      <c r="DQ114" s="121">
        <v>21.5</v>
      </c>
      <c r="DR114" s="121">
        <v>276</v>
      </c>
      <c r="DS114" s="50">
        <v>1394251</v>
      </c>
      <c r="DT114" s="50">
        <v>382420000</v>
      </c>
      <c r="DU114" s="50">
        <v>639730000</v>
      </c>
      <c r="DV114" s="51">
        <v>6.46</v>
      </c>
      <c r="DW114" s="51">
        <v>5.74</v>
      </c>
      <c r="DX114" s="169" t="s">
        <v>351</v>
      </c>
      <c r="DY114" s="51"/>
    </row>
    <row r="115" spans="1:129" ht="18" customHeight="1">
      <c r="A115" s="198" t="s">
        <v>182</v>
      </c>
      <c r="E115" s="407"/>
      <c r="F115" s="394"/>
      <c r="G115" s="394"/>
      <c r="H115" s="394"/>
      <c r="I115" s="394"/>
      <c r="J115" s="395"/>
      <c r="K115" s="51" t="str">
        <f>IFERROR(MP_DATA[[#This Row],[Top '[m']]]-MP_DATA[[#This Row],[Bottom '[m']]], "")</f>
        <v/>
      </c>
      <c r="L115" s="167" t="str">
        <f>IFERROR(-(MP_DATA[[#This Row],[D, bottom '[m']]]-MP_DATA[[#This Row],[D, top '[m']]])/(MP_DATA[[#This Row],[Bottom '[m']]]-MP_DATA[[#This Row],[Top '[m']]]),"")</f>
        <v/>
      </c>
      <c r="M115" s="121" t="str">
        <f t="shared" si="1"/>
        <v/>
      </c>
      <c r="N115" s="50" t="str">
        <f>IFERROR((MP_DATA[[#This Row],[D, bottom '[m']]]+MP_DATA[[#This Row],[D, top '[m']]])/(2*MP_DATA[[#This Row],[t '[mm']]]/1000),"")</f>
        <v/>
      </c>
      <c r="P115" s="408"/>
      <c r="Q115" s="409"/>
      <c r="R115" s="409"/>
      <c r="S115" s="410"/>
      <c r="T115" s="411"/>
      <c r="U115" s="410"/>
      <c r="V115" s="411"/>
      <c r="W115" s="411"/>
      <c r="X115" s="411"/>
      <c r="Y115"/>
      <c r="AP115" s="49"/>
      <c r="AQ115" s="459">
        <v>3</v>
      </c>
      <c r="AR115" s="450">
        <v>13.8</v>
      </c>
      <c r="AS115" s="450">
        <v>9.8000000000000007</v>
      </c>
      <c r="AT115" s="450">
        <v>7.5</v>
      </c>
      <c r="AU115" s="450">
        <v>7.5</v>
      </c>
      <c r="AV115" s="451">
        <v>94</v>
      </c>
      <c r="AW115" s="51">
        <f>IFERROR(TP_DATA[[#This Row],[Top '[m']]]-TP_DATA[[#This Row],[Bottom '[m']]], "")</f>
        <v>4</v>
      </c>
      <c r="AX115" s="167">
        <f>IFERROR(-(TP_DATA[[#This Row],[D, bottom '[m']]]-TP_DATA[[#This Row],[D, top '[m']]])/(TP_DATA[[#This Row],[Bottom '[m']]]-TP_DATA[[#This Row],[Top '[m']]]),"")</f>
        <v>0</v>
      </c>
      <c r="AY115" s="121">
        <f t="shared" si="3"/>
        <v>68.67380043414164</v>
      </c>
      <c r="AZ115" s="50">
        <f>IFERROR((TP_DATA[[#This Row],[D, bottom '[m']]]+TP_DATA[[#This Row],[D, top '[m']]])/(2*TP_DATA[[#This Row],[t '[mm']]]/1000),"")</f>
        <v>79.787234042553195</v>
      </c>
      <c r="BB115" s="415" t="s">
        <v>486</v>
      </c>
      <c r="BC115" s="409">
        <v>19.399999999999999</v>
      </c>
      <c r="BD115" s="409">
        <v>19.399999999999999</v>
      </c>
      <c r="BE115" s="410">
        <v>4688</v>
      </c>
      <c r="BF115" s="411"/>
      <c r="BG115" s="410"/>
      <c r="BH115" s="411"/>
      <c r="BI115" s="411"/>
      <c r="BJ115" s="411"/>
      <c r="CB115" s="49"/>
      <c r="CC115" s="459">
        <v>3</v>
      </c>
      <c r="CD115" s="450">
        <v>158.31</v>
      </c>
      <c r="CE115" s="450">
        <v>157.01</v>
      </c>
      <c r="CF115" s="450">
        <v>6.5</v>
      </c>
      <c r="CG115" s="450">
        <v>6.5</v>
      </c>
      <c r="CH115" s="474">
        <v>46</v>
      </c>
      <c r="CI115" s="432">
        <f>IFERROR(TOWER_DATA[[#This Row],[Top '[m']]]-TOWER_DATA[[#This Row],[Bottom '[m']]], "")</f>
        <v>1.3000000000000114</v>
      </c>
      <c r="CJ115" s="475">
        <f>IFERROR(-(TOWER_DATA[[#This Row],[D, bottom '[m']]]-TOWER_DATA[[#This Row],[D, top '[m']]])/(TOWER_DATA[[#This Row],[Bottom '[m']]]-TOWER_DATA[[#This Row],[Top '[m']]]),"")</f>
        <v>0</v>
      </c>
      <c r="CK115" s="476">
        <f t="shared" si="2"/>
        <v>9.5180870953240699</v>
      </c>
      <c r="CL115" s="438">
        <f>IFERROR((TOWER_DATA[[#This Row],[D, bottom '[m']]]+TOWER_DATA[[#This Row],[D, top '[m']]])/(2*TOWER_DATA[[#This Row],[t '[mm']]]/1000),"")</f>
        <v>141.30434782608697</v>
      </c>
      <c r="CM115" s="440"/>
      <c r="CN115" s="477" t="s">
        <v>399</v>
      </c>
      <c r="CO115" s="460">
        <v>159.51</v>
      </c>
      <c r="CP115" s="460">
        <v>159.51</v>
      </c>
      <c r="CQ115" s="410">
        <v>12008</v>
      </c>
      <c r="CR115" s="420"/>
      <c r="CS115" s="410"/>
      <c r="CT115" s="460"/>
      <c r="CU115" s="460"/>
      <c r="CV115" s="461"/>
      <c r="DP115" s="227" t="s">
        <v>368</v>
      </c>
      <c r="DQ115" s="121">
        <v>15.5</v>
      </c>
      <c r="DR115" s="121">
        <v>236</v>
      </c>
      <c r="DS115" s="50">
        <v>819000</v>
      </c>
      <c r="DT115" s="50">
        <v>179900000</v>
      </c>
      <c r="DU115" s="50">
        <v>323200000</v>
      </c>
      <c r="DV115" s="51">
        <v>5.17</v>
      </c>
      <c r="DW115" s="51">
        <v>4.62</v>
      </c>
      <c r="DX115" s="169" t="s">
        <v>369</v>
      </c>
      <c r="DY115" s="51"/>
    </row>
    <row r="116" spans="1:129" ht="18" customHeight="1">
      <c r="A116" s="194" t="s">
        <v>171</v>
      </c>
      <c r="E116" s="407"/>
      <c r="F116" s="394"/>
      <c r="G116" s="394"/>
      <c r="H116" s="394"/>
      <c r="I116" s="394"/>
      <c r="J116" s="395"/>
      <c r="K116" s="51" t="str">
        <f>IFERROR(MP_DATA[[#This Row],[Top '[m']]]-MP_DATA[[#This Row],[Bottom '[m']]], "")</f>
        <v/>
      </c>
      <c r="L116" s="167" t="str">
        <f>IFERROR(-(MP_DATA[[#This Row],[D, bottom '[m']]]-MP_DATA[[#This Row],[D, top '[m']]])/(MP_DATA[[#This Row],[Bottom '[m']]]-MP_DATA[[#This Row],[Top '[m']]]),"")</f>
        <v/>
      </c>
      <c r="M116" s="121" t="str">
        <f t="shared" si="1"/>
        <v/>
      </c>
      <c r="N116" s="50" t="str">
        <f>IFERROR((MP_DATA[[#This Row],[D, bottom '[m']]]+MP_DATA[[#This Row],[D, top '[m']]])/(2*MP_DATA[[#This Row],[t '[mm']]]/1000),"")</f>
        <v/>
      </c>
      <c r="P116" s="408"/>
      <c r="Q116" s="409"/>
      <c r="R116" s="409"/>
      <c r="S116" s="410"/>
      <c r="T116" s="411"/>
      <c r="U116" s="410"/>
      <c r="V116" s="411"/>
      <c r="W116" s="411"/>
      <c r="X116" s="411"/>
      <c r="Y116" s="49"/>
      <c r="AP116" s="49"/>
      <c r="AQ116" s="459">
        <v>4</v>
      </c>
      <c r="AR116" s="450">
        <v>9.8000000000000007</v>
      </c>
      <c r="AS116" s="450">
        <v>6</v>
      </c>
      <c r="AT116" s="450">
        <v>7.5</v>
      </c>
      <c r="AU116" s="450">
        <v>7.5</v>
      </c>
      <c r="AV116" s="451">
        <v>95</v>
      </c>
      <c r="AW116" s="51">
        <f>IFERROR(TP_DATA[[#This Row],[Top '[m']]]-TP_DATA[[#This Row],[Bottom '[m']]], "")</f>
        <v>3.8000000000000007</v>
      </c>
      <c r="AX116" s="167">
        <f>IFERROR(-(TP_DATA[[#This Row],[D, bottom '[m']]]-TP_DATA[[#This Row],[D, top '[m']]])/(TP_DATA[[#This Row],[Bottom '[m']]]-TP_DATA[[#This Row],[Top '[m']]]),"")</f>
        <v>0</v>
      </c>
      <c r="AY116" s="121">
        <f t="shared" si="3"/>
        <v>65.925251337885186</v>
      </c>
      <c r="AZ116" s="50">
        <f>IFERROR((TP_DATA[[#This Row],[D, bottom '[m']]]+TP_DATA[[#This Row],[D, top '[m']]])/(2*TP_DATA[[#This Row],[t '[mm']]]/1000),"")</f>
        <v>78.94736842105263</v>
      </c>
      <c r="BB116" s="415" t="s">
        <v>551</v>
      </c>
      <c r="BC116" s="409">
        <v>16.8</v>
      </c>
      <c r="BD116" s="409">
        <v>16.8</v>
      </c>
      <c r="BE116" s="410">
        <v>6000</v>
      </c>
      <c r="BF116" s="411"/>
      <c r="BG116" s="410"/>
      <c r="BH116" s="411"/>
      <c r="BI116" s="411"/>
      <c r="BJ116" s="411"/>
      <c r="CB116" s="49"/>
      <c r="CC116" s="459">
        <v>4</v>
      </c>
      <c r="CD116" s="450">
        <v>157.01</v>
      </c>
      <c r="CE116" s="450">
        <v>154.07</v>
      </c>
      <c r="CF116" s="450">
        <v>6.5</v>
      </c>
      <c r="CG116" s="450">
        <v>6.5</v>
      </c>
      <c r="CH116" s="474">
        <v>46</v>
      </c>
      <c r="CI116" s="432">
        <f>IFERROR(TOWER_DATA[[#This Row],[Top '[m']]]-TOWER_DATA[[#This Row],[Bottom '[m']]], "")</f>
        <v>2.9399999999999977</v>
      </c>
      <c r="CJ116" s="475">
        <f>IFERROR(-(TOWER_DATA[[#This Row],[D, bottom '[m']]]-TOWER_DATA[[#This Row],[D, top '[m']]])/(TOWER_DATA[[#This Row],[Bottom '[m']]]-TOWER_DATA[[#This Row],[Top '[m']]]),"")</f>
        <v>0</v>
      </c>
      <c r="CK116" s="476">
        <f t="shared" si="2"/>
        <v>21.525520046348078</v>
      </c>
      <c r="CL116" s="438">
        <f>IFERROR((TOWER_DATA[[#This Row],[D, bottom '[m']]]+TOWER_DATA[[#This Row],[D, top '[m']]])/(2*TOWER_DATA[[#This Row],[t '[mm']]]/1000),"")</f>
        <v>141.30434782608697</v>
      </c>
      <c r="CM116" s="440"/>
      <c r="CN116" s="477" t="s">
        <v>400</v>
      </c>
      <c r="CO116" s="460">
        <v>159.16</v>
      </c>
      <c r="CP116" s="460">
        <v>159.16</v>
      </c>
      <c r="CQ116" s="410">
        <v>17996</v>
      </c>
      <c r="CR116" s="420"/>
      <c r="CS116" s="410"/>
      <c r="CT116" s="460"/>
      <c r="CU116" s="460"/>
      <c r="CV116" s="461"/>
      <c r="DP116" s="227"/>
      <c r="DQ116" s="121"/>
      <c r="DR116" s="121"/>
      <c r="DS116" s="50"/>
      <c r="DT116" s="50"/>
      <c r="DU116" s="50"/>
      <c r="DV116" s="51"/>
      <c r="DW116" s="51"/>
      <c r="DX116" s="169"/>
      <c r="DY116" s="51"/>
    </row>
    <row r="117" spans="1:129" ht="18" customHeight="1">
      <c r="E117" s="407"/>
      <c r="F117" s="394"/>
      <c r="G117" s="394"/>
      <c r="H117" s="394"/>
      <c r="I117" s="394"/>
      <c r="J117" s="395"/>
      <c r="K117" s="51" t="str">
        <f>IFERROR(MP_DATA[[#This Row],[Top '[m']]]-MP_DATA[[#This Row],[Bottom '[m']]], "")</f>
        <v/>
      </c>
      <c r="L117" s="167" t="str">
        <f>IFERROR(-(MP_DATA[[#This Row],[D, bottom '[m']]]-MP_DATA[[#This Row],[D, top '[m']]])/(MP_DATA[[#This Row],[Bottom '[m']]]-MP_DATA[[#This Row],[Top '[m']]]),"")</f>
        <v/>
      </c>
      <c r="M117" s="121" t="str">
        <f t="shared" si="1"/>
        <v/>
      </c>
      <c r="N117" s="50" t="str">
        <f>IFERROR((MP_DATA[[#This Row],[D, bottom '[m']]]+MP_DATA[[#This Row],[D, top '[m']]])/(2*MP_DATA[[#This Row],[t '[mm']]]/1000),"")</f>
        <v/>
      </c>
      <c r="P117" s="408"/>
      <c r="Q117" s="409"/>
      <c r="R117" s="409"/>
      <c r="S117" s="410"/>
      <c r="T117" s="411"/>
      <c r="U117" s="410"/>
      <c r="V117" s="411"/>
      <c r="W117" s="411"/>
      <c r="X117" s="411"/>
      <c r="Y117" s="49"/>
      <c r="AP117" s="49"/>
      <c r="AQ117" s="89"/>
      <c r="AR117" s="90"/>
      <c r="AS117" s="90"/>
      <c r="AT117" s="90"/>
      <c r="AU117" s="90"/>
      <c r="AV117" s="91"/>
      <c r="AW117" s="51" t="str">
        <f>IFERROR(TP_DATA[[#This Row],[Top '[m']]]-TP_DATA[[#This Row],[Bottom '[m']]], "")</f>
        <v/>
      </c>
      <c r="AX117" s="167"/>
      <c r="AY117" s="121" t="str">
        <f t="shared" si="3"/>
        <v/>
      </c>
      <c r="AZ117" s="50"/>
      <c r="BB117" s="415" t="s">
        <v>552</v>
      </c>
      <c r="BC117" s="409">
        <v>14.5</v>
      </c>
      <c r="BD117" s="409">
        <v>14.5</v>
      </c>
      <c r="BE117" s="410">
        <v>29063</v>
      </c>
      <c r="BF117" s="411"/>
      <c r="BG117" s="410"/>
      <c r="BH117" s="411"/>
      <c r="BI117" s="411"/>
      <c r="BJ117" s="411"/>
      <c r="CB117" s="49"/>
      <c r="CC117" s="459">
        <v>5</v>
      </c>
      <c r="CD117" s="450">
        <v>154.07</v>
      </c>
      <c r="CE117" s="450">
        <v>151.13</v>
      </c>
      <c r="CF117" s="450">
        <v>6.49</v>
      </c>
      <c r="CG117" s="450">
        <v>6.49</v>
      </c>
      <c r="CH117" s="474">
        <v>32</v>
      </c>
      <c r="CI117" s="432">
        <f>IFERROR(TOWER_DATA[[#This Row],[Top '[m']]]-TOWER_DATA[[#This Row],[Bottom '[m']]], "")</f>
        <v>2.9399999999999977</v>
      </c>
      <c r="CJ117" s="475">
        <f>IFERROR(-(TOWER_DATA[[#This Row],[D, bottom '[m']]]-TOWER_DATA[[#This Row],[D, top '[m']]])/(TOWER_DATA[[#This Row],[Bottom '[m']]]-TOWER_DATA[[#This Row],[Top '[m']]]),"")</f>
        <v>0</v>
      </c>
      <c r="CK117" s="476">
        <f t="shared" si="2"/>
        <v>14.983555431407904</v>
      </c>
      <c r="CL117" s="438">
        <f>IFERROR((TOWER_DATA[[#This Row],[D, bottom '[m']]]+TOWER_DATA[[#This Row],[D, top '[m']]])/(2*TOWER_DATA[[#This Row],[t '[mm']]]/1000),"")</f>
        <v>202.8125</v>
      </c>
      <c r="CM117" s="440"/>
      <c r="CN117" s="477" t="s">
        <v>399</v>
      </c>
      <c r="CO117" s="460">
        <v>155.87</v>
      </c>
      <c r="CP117" s="460">
        <v>155.87</v>
      </c>
      <c r="CQ117" s="410">
        <v>12209</v>
      </c>
      <c r="CR117" s="420"/>
      <c r="CS117" s="410"/>
      <c r="CT117" s="460"/>
      <c r="CU117" s="460"/>
      <c r="CV117" s="461"/>
      <c r="DP117" s="94"/>
      <c r="DQ117" s="121"/>
      <c r="DR117" s="121"/>
      <c r="DS117" s="50"/>
      <c r="DT117" s="50"/>
      <c r="DU117" s="50"/>
      <c r="DV117" s="51"/>
      <c r="DW117" s="51"/>
      <c r="DX117" s="53"/>
      <c r="DY117" s="51"/>
    </row>
    <row r="118" spans="1:129" ht="18" customHeight="1">
      <c r="E118" s="407"/>
      <c r="F118" s="394"/>
      <c r="G118" s="394"/>
      <c r="H118" s="394"/>
      <c r="I118" s="394"/>
      <c r="J118" s="395"/>
      <c r="K118" s="51" t="str">
        <f>IFERROR(MP_DATA[[#This Row],[Top '[m']]]-MP_DATA[[#This Row],[Bottom '[m']]], "")</f>
        <v/>
      </c>
      <c r="L118" s="167" t="str">
        <f>IFERROR(-(MP_DATA[[#This Row],[D, bottom '[m']]]-MP_DATA[[#This Row],[D, top '[m']]])/(MP_DATA[[#This Row],[Bottom '[m']]]-MP_DATA[[#This Row],[Top '[m']]]),"")</f>
        <v/>
      </c>
      <c r="M118" s="121" t="str">
        <f t="shared" si="1"/>
        <v/>
      </c>
      <c r="N118" s="50" t="str">
        <f>IFERROR((MP_DATA[[#This Row],[D, bottom '[m']]]+MP_DATA[[#This Row],[D, top '[m']]])/(2*MP_DATA[[#This Row],[t '[mm']]]/1000),"")</f>
        <v/>
      </c>
      <c r="P118" s="408"/>
      <c r="Q118" s="409"/>
      <c r="R118" s="409"/>
      <c r="S118" s="410"/>
      <c r="T118" s="411"/>
      <c r="U118" s="410"/>
      <c r="V118" s="411"/>
      <c r="W118" s="411"/>
      <c r="X118" s="411"/>
      <c r="Y118" s="49"/>
      <c r="AP118" s="49"/>
      <c r="AQ118" s="89"/>
      <c r="AR118" s="90"/>
      <c r="AS118" s="90"/>
      <c r="AT118" s="90"/>
      <c r="AU118" s="90"/>
      <c r="AV118" s="91"/>
      <c r="AW118" s="51" t="str">
        <f>IFERROR(TP_DATA[[#This Row],[Top '[m']]]-TP_DATA[[#This Row],[Bottom '[m']]], "")</f>
        <v/>
      </c>
      <c r="AX118" s="167"/>
      <c r="AY118" s="121" t="str">
        <f t="shared" si="3"/>
        <v/>
      </c>
      <c r="AZ118" s="50"/>
      <c r="BB118" s="415" t="s">
        <v>553</v>
      </c>
      <c r="BC118" s="409">
        <v>11.85</v>
      </c>
      <c r="BD118" s="409">
        <v>11.85</v>
      </c>
      <c r="BE118" s="410">
        <v>3000</v>
      </c>
      <c r="BF118" s="411"/>
      <c r="BG118" s="410"/>
      <c r="BH118" s="411"/>
      <c r="BI118" s="411"/>
      <c r="BJ118" s="411"/>
      <c r="CB118" s="49"/>
      <c r="CC118" s="459">
        <v>6</v>
      </c>
      <c r="CD118" s="450">
        <v>151.13</v>
      </c>
      <c r="CE118" s="450">
        <v>148.57</v>
      </c>
      <c r="CF118" s="450">
        <v>6.48</v>
      </c>
      <c r="CG118" s="450">
        <v>6.48</v>
      </c>
      <c r="CH118" s="474">
        <v>24</v>
      </c>
      <c r="CI118" s="432">
        <f>IFERROR(TOWER_DATA[[#This Row],[Top '[m']]]-TOWER_DATA[[#This Row],[Bottom '[m']]], "")</f>
        <v>2.5600000000000023</v>
      </c>
      <c r="CJ118" s="475">
        <f>IFERROR(-(TOWER_DATA[[#This Row],[D, bottom '[m']]]-TOWER_DATA[[#This Row],[D, top '[m']]])/(TOWER_DATA[[#This Row],[Bottom '[m']]]-TOWER_DATA[[#This Row],[Top '[m']]]),"")</f>
        <v>0</v>
      </c>
      <c r="CK118" s="476">
        <f t="shared" si="2"/>
        <v>9.7821486518396821</v>
      </c>
      <c r="CL118" s="438">
        <f>IFERROR((TOWER_DATA[[#This Row],[D, bottom '[m']]]+TOWER_DATA[[#This Row],[D, top '[m']]])/(2*TOWER_DATA[[#This Row],[t '[mm']]]/1000),"")</f>
        <v>270</v>
      </c>
      <c r="CM118" s="440"/>
      <c r="CN118" s="477" t="s">
        <v>400</v>
      </c>
      <c r="CO118" s="460">
        <v>155.52000000000001</v>
      </c>
      <c r="CP118" s="460">
        <v>155.52000000000001</v>
      </c>
      <c r="CQ118" s="410">
        <v>17996</v>
      </c>
      <c r="CR118" s="420"/>
      <c r="CS118" s="410"/>
      <c r="CT118" s="460"/>
      <c r="CU118" s="460"/>
      <c r="CV118" s="461"/>
      <c r="DP118" s="94"/>
      <c r="DQ118" s="121"/>
      <c r="DR118" s="121"/>
      <c r="DS118" s="50"/>
      <c r="DT118" s="50"/>
      <c r="DU118" s="50"/>
      <c r="DV118" s="51"/>
      <c r="DW118" s="51"/>
      <c r="DX118" s="53"/>
      <c r="DY118" s="49"/>
    </row>
    <row r="119" spans="1:129" ht="18" customHeight="1">
      <c r="E119" s="407"/>
      <c r="F119" s="394"/>
      <c r="G119" s="394"/>
      <c r="H119" s="394"/>
      <c r="I119" s="394"/>
      <c r="J119" s="395"/>
      <c r="K119" s="51" t="str">
        <f>IFERROR(MP_DATA[[#This Row],[Top '[m']]]-MP_DATA[[#This Row],[Bottom '[m']]], "")</f>
        <v/>
      </c>
      <c r="L119" s="167" t="str">
        <f>IFERROR(-(MP_DATA[[#This Row],[D, bottom '[m']]]-MP_DATA[[#This Row],[D, top '[m']]])/(MP_DATA[[#This Row],[Bottom '[m']]]-MP_DATA[[#This Row],[Top '[m']]]),"")</f>
        <v/>
      </c>
      <c r="M119" s="121" t="str">
        <f t="shared" si="1"/>
        <v/>
      </c>
      <c r="N119" s="50" t="str">
        <f>IFERROR((MP_DATA[[#This Row],[D, bottom '[m']]]+MP_DATA[[#This Row],[D, top '[m']]])/(2*MP_DATA[[#This Row],[t '[mm']]]/1000),"")</f>
        <v/>
      </c>
      <c r="P119" s="408"/>
      <c r="Q119" s="409"/>
      <c r="R119" s="409"/>
      <c r="S119" s="410"/>
      <c r="T119" s="411"/>
      <c r="U119" s="410"/>
      <c r="V119" s="411"/>
      <c r="W119" s="411"/>
      <c r="X119" s="411"/>
      <c r="Y119" s="49"/>
      <c r="AQ119" s="89"/>
      <c r="AR119" s="90"/>
      <c r="AS119" s="90"/>
      <c r="AU119" s="90"/>
      <c r="AV119" s="91"/>
      <c r="AW119" s="51" t="str">
        <f>IFERROR(TP_DATA[[#This Row],[Top '[m']]]-TP_DATA[[#This Row],[Bottom '[m']]], "")</f>
        <v/>
      </c>
      <c r="AX119" s="167"/>
      <c r="AY119" s="121" t="str">
        <f t="shared" si="3"/>
        <v/>
      </c>
      <c r="AZ119" s="50"/>
      <c r="BA119" s="51"/>
      <c r="BB119" s="415" t="s">
        <v>517</v>
      </c>
      <c r="BC119" s="409">
        <v>6</v>
      </c>
      <c r="BD119" s="409">
        <v>6</v>
      </c>
      <c r="BE119" s="410">
        <v>65625</v>
      </c>
      <c r="BF119" s="411"/>
      <c r="BG119" s="410"/>
      <c r="BH119" s="411"/>
      <c r="BI119" s="411"/>
      <c r="BJ119" s="411"/>
      <c r="CC119" s="459">
        <v>7</v>
      </c>
      <c r="CD119" s="450">
        <v>148.57</v>
      </c>
      <c r="CE119" s="450">
        <v>146.01</v>
      </c>
      <c r="CF119" s="450">
        <v>6.48</v>
      </c>
      <c r="CG119" s="450">
        <v>6.48</v>
      </c>
      <c r="CH119" s="474">
        <v>30</v>
      </c>
      <c r="CI119" s="432">
        <f>IFERROR(TOWER_DATA[[#This Row],[Top '[m']]]-TOWER_DATA[[#This Row],[Bottom '[m']]], "")</f>
        <v>2.5600000000000023</v>
      </c>
      <c r="CJ119" s="475">
        <f>IFERROR(-(TOWER_DATA[[#This Row],[D, bottom '[m']]]-TOWER_DATA[[#This Row],[D, top '[m']]])/(TOWER_DATA[[#This Row],[Bottom '[m']]]-TOWER_DATA[[#This Row],[Top '[m']]]),"")</f>
        <v>0</v>
      </c>
      <c r="CK119" s="476">
        <f t="shared" si="2"/>
        <v>12.216321794525607</v>
      </c>
      <c r="CL119" s="438">
        <f>IFERROR((TOWER_DATA[[#This Row],[D, bottom '[m']]]+TOWER_DATA[[#This Row],[D, top '[m']]])/(2*TOWER_DATA[[#This Row],[t '[mm']]]/1000),"")</f>
        <v>216.00000000000003</v>
      </c>
      <c r="CM119" s="440"/>
      <c r="CN119" s="477" t="s">
        <v>401</v>
      </c>
      <c r="CO119" s="460">
        <v>153.22</v>
      </c>
      <c r="CP119" s="460">
        <v>153.22</v>
      </c>
      <c r="CQ119" s="410">
        <v>1440</v>
      </c>
      <c r="CR119" s="420"/>
      <c r="CS119" s="410"/>
      <c r="CT119" s="460"/>
      <c r="CU119" s="460"/>
      <c r="CV119" s="461"/>
      <c r="DP119" s="94"/>
      <c r="DQ119" s="121"/>
      <c r="DR119" s="121"/>
      <c r="DS119" s="50"/>
      <c r="DT119" s="50"/>
      <c r="DU119" s="50"/>
      <c r="DV119" s="51"/>
      <c r="DW119" s="51"/>
      <c r="DX119" s="53"/>
      <c r="DY119" s="49"/>
    </row>
    <row r="120" spans="1:129" ht="18" customHeight="1">
      <c r="E120" s="407"/>
      <c r="F120" s="394"/>
      <c r="G120" s="394"/>
      <c r="H120" s="394"/>
      <c r="I120" s="394"/>
      <c r="J120" s="395"/>
      <c r="K120" s="51" t="str">
        <f>IFERROR(MP_DATA[[#This Row],[Top '[m']]]-MP_DATA[[#This Row],[Bottom '[m']]], "")</f>
        <v/>
      </c>
      <c r="L120" s="167" t="str">
        <f>IFERROR(-(MP_DATA[[#This Row],[D, bottom '[m']]]-MP_DATA[[#This Row],[D, top '[m']]])/(MP_DATA[[#This Row],[Bottom '[m']]]-MP_DATA[[#This Row],[Top '[m']]]),"")</f>
        <v/>
      </c>
      <c r="M120" s="121" t="str">
        <f t="shared" si="1"/>
        <v/>
      </c>
      <c r="N120" s="50" t="str">
        <f>IFERROR((MP_DATA[[#This Row],[D, bottom '[m']]]+MP_DATA[[#This Row],[D, top '[m']]])/(2*MP_DATA[[#This Row],[t '[mm']]]/1000),"")</f>
        <v/>
      </c>
      <c r="P120" s="408"/>
      <c r="Q120" s="409"/>
      <c r="R120" s="409"/>
      <c r="S120" s="410"/>
      <c r="T120" s="411"/>
      <c r="U120" s="410"/>
      <c r="V120" s="411"/>
      <c r="W120" s="411"/>
      <c r="X120" s="411"/>
      <c r="Y120" s="49"/>
      <c r="AQ120" s="89"/>
      <c r="AR120" s="90"/>
      <c r="AS120" s="90"/>
      <c r="AT120" s="90"/>
      <c r="AU120" s="90"/>
      <c r="AV120" s="91"/>
      <c r="AW120" s="51" t="str">
        <f>IFERROR(TP_DATA[[#This Row],[Top '[m']]]-TP_DATA[[#This Row],[Bottom '[m']]], "")</f>
        <v/>
      </c>
      <c r="AX120" s="167"/>
      <c r="AY120" s="121" t="str">
        <f t="shared" si="3"/>
        <v/>
      </c>
      <c r="AZ120" s="50"/>
      <c r="BA120" s="51"/>
      <c r="BB120" s="415"/>
      <c r="BC120" s="409"/>
      <c r="BD120" s="409"/>
      <c r="BE120" s="410"/>
      <c r="BF120" s="411"/>
      <c r="BG120" s="410"/>
      <c r="BH120" s="411"/>
      <c r="BI120" s="411"/>
      <c r="BJ120" s="411"/>
      <c r="CC120" s="459">
        <v>8</v>
      </c>
      <c r="CD120" s="450">
        <v>146.01</v>
      </c>
      <c r="CE120" s="450">
        <v>143.41999999999999</v>
      </c>
      <c r="CF120" s="450">
        <v>6.49</v>
      </c>
      <c r="CG120" s="450">
        <v>6.5</v>
      </c>
      <c r="CH120" s="474">
        <v>32</v>
      </c>
      <c r="CI120" s="432">
        <f>IFERROR(TOWER_DATA[[#This Row],[Top '[m']]]-TOWER_DATA[[#This Row],[Bottom '[m']]], "")</f>
        <v>2.5900000000000034</v>
      </c>
      <c r="CJ120" s="475">
        <f>IFERROR(-(TOWER_DATA[[#This Row],[D, bottom '[m']]]-TOWER_DATA[[#This Row],[D, top '[m']]])/(TOWER_DATA[[#This Row],[Bottom '[m']]]-TOWER_DATA[[#This Row],[Top '[m']]]),"")</f>
        <v>3.8610038610037735E-3</v>
      </c>
      <c r="CK120" s="476">
        <f t="shared" si="2"/>
        <v>13.210018558996776</v>
      </c>
      <c r="CL120" s="438">
        <f>IFERROR((TOWER_DATA[[#This Row],[D, bottom '[m']]]+TOWER_DATA[[#This Row],[D, top '[m']]])/(2*TOWER_DATA[[#This Row],[t '[mm']]]/1000),"")</f>
        <v>202.96875</v>
      </c>
      <c r="CM120" s="440"/>
      <c r="CN120" s="477" t="s">
        <v>403</v>
      </c>
      <c r="CO120" s="460">
        <v>152.37</v>
      </c>
      <c r="CP120" s="460">
        <v>152.37</v>
      </c>
      <c r="CQ120" s="410">
        <v>2836</v>
      </c>
      <c r="CR120" s="420"/>
      <c r="CS120" s="410"/>
      <c r="CT120" s="460"/>
      <c r="CU120" s="460"/>
      <c r="CV120" s="461"/>
      <c r="DP120" s="94"/>
      <c r="DQ120" s="121"/>
      <c r="DR120" s="121"/>
      <c r="DS120" s="50"/>
      <c r="DT120" s="50"/>
      <c r="DU120" s="50"/>
      <c r="DV120" s="51"/>
      <c r="DW120" s="51"/>
      <c r="DX120" s="53"/>
      <c r="DY120" s="49"/>
    </row>
    <row r="121" spans="1:129" ht="18" customHeight="1">
      <c r="E121" s="407"/>
      <c r="F121" s="394"/>
      <c r="G121" s="394"/>
      <c r="H121" s="394"/>
      <c r="I121" s="394"/>
      <c r="J121" s="395"/>
      <c r="K121" s="51" t="str">
        <f>IFERROR(MP_DATA[[#This Row],[Top '[m']]]-MP_DATA[[#This Row],[Bottom '[m']]], "")</f>
        <v/>
      </c>
      <c r="L121" s="167" t="str">
        <f>IFERROR(-(MP_DATA[[#This Row],[D, bottom '[m']]]-MP_DATA[[#This Row],[D, top '[m']]])/(MP_DATA[[#This Row],[Bottom '[m']]]-MP_DATA[[#This Row],[Top '[m']]]),"")</f>
        <v/>
      </c>
      <c r="M121" s="121" t="str">
        <f t="shared" si="1"/>
        <v/>
      </c>
      <c r="N121" s="50" t="str">
        <f>IFERROR((MP_DATA[[#This Row],[D, bottom '[m']]]+MP_DATA[[#This Row],[D, top '[m']]])/(2*MP_DATA[[#This Row],[t '[mm']]]/1000),"")</f>
        <v/>
      </c>
      <c r="P121" s="408"/>
      <c r="Q121" s="409"/>
      <c r="R121" s="409"/>
      <c r="S121" s="410"/>
      <c r="T121" s="411"/>
      <c r="U121" s="410"/>
      <c r="V121" s="411"/>
      <c r="W121" s="411"/>
      <c r="X121" s="411"/>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459">
        <v>9</v>
      </c>
      <c r="CD121" s="450">
        <v>143.41999999999999</v>
      </c>
      <c r="CE121" s="450">
        <v>143.27000000000001</v>
      </c>
      <c r="CF121" s="450">
        <v>6.5</v>
      </c>
      <c r="CG121" s="450">
        <v>6.5</v>
      </c>
      <c r="CH121" s="474">
        <v>32</v>
      </c>
      <c r="CI121" s="432">
        <f>IFERROR(TOWER_DATA[[#This Row],[Top '[m']]]-TOWER_DATA[[#This Row],[Bottom '[m']]], "")</f>
        <v>0.14999999999997726</v>
      </c>
      <c r="CJ121" s="475">
        <f>IFERROR(-(TOWER_DATA[[#This Row],[D, bottom '[m']]]-TOWER_DATA[[#This Row],[D, top '[m']]])/(TOWER_DATA[[#This Row],[Bottom '[m']]]-TOWER_DATA[[#This Row],[Top '[m']]]),"")</f>
        <v>0</v>
      </c>
      <c r="CK121" s="476">
        <f t="shared" si="2"/>
        <v>0.76565086595910703</v>
      </c>
      <c r="CL121" s="438">
        <f>IFERROR((TOWER_DATA[[#This Row],[D, bottom '[m']]]+TOWER_DATA[[#This Row],[D, top '[m']]])/(2*TOWER_DATA[[#This Row],[t '[mm']]]/1000),"")</f>
        <v>203.125</v>
      </c>
      <c r="CM121" s="440"/>
      <c r="CN121" s="477" t="s">
        <v>404</v>
      </c>
      <c r="CO121" s="460">
        <v>152.37</v>
      </c>
      <c r="CP121" s="460">
        <v>152.37</v>
      </c>
      <c r="CQ121" s="410">
        <v>773</v>
      </c>
      <c r="CR121" s="420"/>
      <c r="CS121" s="410"/>
      <c r="CT121" s="460"/>
      <c r="CU121" s="460"/>
      <c r="CV121" s="461"/>
      <c r="DP121" s="94"/>
      <c r="DQ121" s="121"/>
      <c r="DR121" s="121"/>
      <c r="DS121" s="50"/>
      <c r="DT121" s="50"/>
      <c r="DU121" s="50"/>
      <c r="DV121" s="51"/>
      <c r="DW121" s="51"/>
      <c r="DX121" s="53"/>
      <c r="DY121" s="49"/>
    </row>
    <row r="122" spans="1:129" ht="18" customHeight="1">
      <c r="E122" s="407"/>
      <c r="F122" s="394"/>
      <c r="G122" s="394"/>
      <c r="H122" s="394"/>
      <c r="I122" s="394"/>
      <c r="J122" s="395"/>
      <c r="K122" s="51" t="str">
        <f>IFERROR(MP_DATA[[#This Row],[Top '[m']]]-MP_DATA[[#This Row],[Bottom '[m']]], "")</f>
        <v/>
      </c>
      <c r="L122" s="167" t="str">
        <f>IFERROR(-(MP_DATA[[#This Row],[D, bottom '[m']]]-MP_DATA[[#This Row],[D, top '[m']]])/(MP_DATA[[#This Row],[Bottom '[m']]]-MP_DATA[[#This Row],[Top '[m']]]),"")</f>
        <v/>
      </c>
      <c r="M122" s="121" t="str">
        <f t="shared" si="1"/>
        <v/>
      </c>
      <c r="N122" s="50" t="str">
        <f>IFERROR((MP_DATA[[#This Row],[D, bottom '[m']]]+MP_DATA[[#This Row],[D, top '[m']]])/(2*MP_DATA[[#This Row],[t '[mm']]]/1000),"")</f>
        <v/>
      </c>
      <c r="P122" s="53"/>
      <c r="S122" s="200"/>
      <c r="T122" s="199"/>
      <c r="U122" s="200"/>
      <c r="V122" s="165"/>
      <c r="W122" s="165"/>
      <c r="X122" s="165"/>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459">
        <v>10</v>
      </c>
      <c r="CD122" s="450">
        <v>143.27000000000001</v>
      </c>
      <c r="CE122" s="450">
        <v>143.13</v>
      </c>
      <c r="CF122" s="450">
        <v>6.5</v>
      </c>
      <c r="CG122" s="450">
        <v>6.5</v>
      </c>
      <c r="CH122" s="474">
        <v>32</v>
      </c>
      <c r="CI122" s="432">
        <f>IFERROR(TOWER_DATA[[#This Row],[Top '[m']]]-TOWER_DATA[[#This Row],[Bottom '[m']]], "")</f>
        <v>0.14000000000001478</v>
      </c>
      <c r="CJ122" s="475">
        <f>IFERROR(-(TOWER_DATA[[#This Row],[D, bottom '[m']]]-TOWER_DATA[[#This Row],[D, top '[m']]])/(TOWER_DATA[[#This Row],[Bottom '[m']]]-TOWER_DATA[[#This Row],[Top '[m']]]),"")</f>
        <v>0</v>
      </c>
      <c r="CK122" s="476">
        <f t="shared" si="2"/>
        <v>0.71460747489535037</v>
      </c>
      <c r="CL122" s="438">
        <f>IFERROR((TOWER_DATA[[#This Row],[D, bottom '[m']]]+TOWER_DATA[[#This Row],[D, top '[m']]])/(2*TOWER_DATA[[#This Row],[t '[mm']]]/1000),"")</f>
        <v>203.125</v>
      </c>
      <c r="CM122" s="440"/>
      <c r="CN122" s="477" t="s">
        <v>402</v>
      </c>
      <c r="CO122" s="460">
        <v>152.37</v>
      </c>
      <c r="CP122" s="460">
        <v>152.37</v>
      </c>
      <c r="CQ122" s="410">
        <v>2104</v>
      </c>
      <c r="CR122" s="420"/>
      <c r="CS122" s="410"/>
      <c r="CT122" s="460"/>
      <c r="CU122" s="460"/>
      <c r="CV122" s="461"/>
      <c r="DP122" s="202"/>
      <c r="DQ122" s="199"/>
      <c r="DR122" s="199"/>
      <c r="DS122" s="200"/>
      <c r="DT122" s="200"/>
      <c r="DU122" s="200"/>
      <c r="DV122" s="201"/>
      <c r="DW122" s="201"/>
      <c r="DX122" s="225"/>
      <c r="DY122" s="49"/>
    </row>
    <row r="123" spans="1:129" ht="18" customHeight="1">
      <c r="E123" s="407"/>
      <c r="F123" s="394"/>
      <c r="G123" s="394"/>
      <c r="H123" s="394"/>
      <c r="I123" s="394"/>
      <c r="J123" s="395"/>
      <c r="K123" s="51" t="str">
        <f>IFERROR(MP_DATA[[#This Row],[Top '[m']]]-MP_DATA[[#This Row],[Bottom '[m']]], "")</f>
        <v/>
      </c>
      <c r="L123" s="167" t="str">
        <f>IFERROR(-(MP_DATA[[#This Row],[D, bottom '[m']]]-MP_DATA[[#This Row],[D, top '[m']]])/(MP_DATA[[#This Row],[Bottom '[m']]]-MP_DATA[[#This Row],[Top '[m']]]),"")</f>
        <v/>
      </c>
      <c r="M123" s="121" t="str">
        <f t="shared" si="1"/>
        <v/>
      </c>
      <c r="N123" s="50" t="str">
        <f>IFERROR((MP_DATA[[#This Row],[D, bottom '[m']]]+MP_DATA[[#This Row],[D, top '[m']]])/(2*MP_DATA[[#This Row],[t '[mm']]]/1000),"")</f>
        <v/>
      </c>
      <c r="P123" s="53"/>
      <c r="S123" s="200"/>
      <c r="T123" s="199"/>
      <c r="U123" s="200"/>
      <c r="V123" s="165"/>
      <c r="W123" s="165"/>
      <c r="X123" s="165"/>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459">
        <v>11</v>
      </c>
      <c r="CD123" s="450">
        <v>143.13</v>
      </c>
      <c r="CE123" s="450">
        <v>140.79</v>
      </c>
      <c r="CF123" s="450">
        <v>6.5</v>
      </c>
      <c r="CG123" s="450">
        <v>6.63</v>
      </c>
      <c r="CH123" s="474">
        <v>32</v>
      </c>
      <c r="CI123" s="432">
        <f>IFERROR(TOWER_DATA[[#This Row],[Top '[m']]]-TOWER_DATA[[#This Row],[Bottom '[m']]], "")</f>
        <v>2.3400000000000034</v>
      </c>
      <c r="CJ123" s="475">
        <f>IFERROR(-(TOWER_DATA[[#This Row],[D, bottom '[m']]]-TOWER_DATA[[#This Row],[D, top '[m']]])/(TOWER_DATA[[#This Row],[Bottom '[m']]]-TOWER_DATA[[#This Row],[Top '[m']]]),"")</f>
        <v>5.5555555555555428E-2</v>
      </c>
      <c r="CK123" s="476">
        <f t="shared" si="2"/>
        <v>12.064185973107714</v>
      </c>
      <c r="CL123" s="438">
        <f>IFERROR((TOWER_DATA[[#This Row],[D, bottom '[m']]]+TOWER_DATA[[#This Row],[D, top '[m']]])/(2*TOWER_DATA[[#This Row],[t '[mm']]]/1000),"")</f>
        <v>205.15624999999997</v>
      </c>
      <c r="CM123" s="440"/>
      <c r="CN123" s="477" t="s">
        <v>405</v>
      </c>
      <c r="CO123" s="460">
        <v>152.22999999999999</v>
      </c>
      <c r="CP123" s="460">
        <v>152.22999999999999</v>
      </c>
      <c r="CQ123" s="410">
        <v>910</v>
      </c>
      <c r="CR123" s="420"/>
      <c r="CS123" s="410"/>
      <c r="CT123" s="460"/>
      <c r="CU123" s="460"/>
      <c r="CV123" s="461"/>
      <c r="DP123" s="202"/>
      <c r="DQ123" s="199"/>
      <c r="DR123" s="199"/>
      <c r="DS123" s="200"/>
      <c r="DT123" s="200"/>
      <c r="DU123" s="200"/>
      <c r="DV123" s="201"/>
      <c r="DW123" s="201"/>
      <c r="DX123" s="315"/>
      <c r="DY123" s="49"/>
    </row>
    <row r="124" spans="1:129" ht="18" customHeight="1">
      <c r="E124" s="407"/>
      <c r="F124" s="394"/>
      <c r="G124" s="394"/>
      <c r="H124" s="394"/>
      <c r="I124" s="394"/>
      <c r="J124" s="395"/>
      <c r="K124" s="51" t="str">
        <f>IFERROR(MP_DATA[[#This Row],[Top '[m']]]-MP_DATA[[#This Row],[Bottom '[m']]], "")</f>
        <v/>
      </c>
      <c r="L124" s="167" t="str">
        <f>IFERROR(-(MP_DATA[[#This Row],[D, bottom '[m']]]-MP_DATA[[#This Row],[D, top '[m']]])/(MP_DATA[[#This Row],[Bottom '[m']]]-MP_DATA[[#This Row],[Top '[m']]]),"")</f>
        <v/>
      </c>
      <c r="M124" s="121" t="str">
        <f t="shared" si="1"/>
        <v/>
      </c>
      <c r="N124" s="50" t="str">
        <f>IFERROR((MP_DATA[[#This Row],[D, bottom '[m']]]+MP_DATA[[#This Row],[D, top '[m']]])/(2*MP_DATA[[#This Row],[t '[mm']]]/1000),"")</f>
        <v/>
      </c>
      <c r="P124" s="53"/>
      <c r="R124" s="165"/>
      <c r="S124" s="200"/>
      <c r="T124" s="199"/>
      <c r="U124" s="200"/>
      <c r="V124" s="165"/>
      <c r="W124" s="165"/>
      <c r="X124" s="165"/>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459">
        <v>12</v>
      </c>
      <c r="CD124" s="450">
        <v>140.79</v>
      </c>
      <c r="CE124" s="450">
        <v>138.49</v>
      </c>
      <c r="CF124" s="450">
        <v>6.62</v>
      </c>
      <c r="CG124" s="450">
        <v>6.75</v>
      </c>
      <c r="CH124" s="474">
        <v>28</v>
      </c>
      <c r="CI124" s="432">
        <f>IFERROR(TOWER_DATA[[#This Row],[Top '[m']]]-TOWER_DATA[[#This Row],[Bottom '[m']]], "")</f>
        <v>2.2999999999999829</v>
      </c>
      <c r="CJ124" s="475">
        <f>IFERROR(-(TOWER_DATA[[#This Row],[D, bottom '[m']]]-TOWER_DATA[[#This Row],[D, top '[m']]])/(TOWER_DATA[[#This Row],[Bottom '[m']]]-TOWER_DATA[[#This Row],[Top '[m']]]),"")</f>
        <v>5.6521739130435157E-2</v>
      </c>
      <c r="CK124" s="476">
        <f t="shared" si="2"/>
        <v>10.572652393387566</v>
      </c>
      <c r="CL124" s="438">
        <f>IFERROR((TOWER_DATA[[#This Row],[D, bottom '[m']]]+TOWER_DATA[[#This Row],[D, top '[m']]])/(2*TOWER_DATA[[#This Row],[t '[mm']]]/1000),"")</f>
        <v>238.75</v>
      </c>
      <c r="CM124" s="440"/>
      <c r="CN124" s="477" t="s">
        <v>396</v>
      </c>
      <c r="CO124" s="460">
        <v>151.08000000000001</v>
      </c>
      <c r="CP124" s="460">
        <v>151.08000000000001</v>
      </c>
      <c r="CQ124" s="410">
        <v>5000</v>
      </c>
      <c r="CR124" s="420"/>
      <c r="CS124" s="410"/>
      <c r="CT124" s="460"/>
      <c r="CU124" s="460"/>
      <c r="CV124" s="461"/>
      <c r="DP124" s="202"/>
      <c r="DQ124" s="199"/>
      <c r="DR124" s="199"/>
      <c r="DS124" s="200"/>
      <c r="DT124" s="200"/>
      <c r="DU124" s="200"/>
      <c r="DV124" s="201"/>
      <c r="DW124" s="201"/>
      <c r="DX124" s="315"/>
      <c r="DY124" s="52"/>
    </row>
    <row r="125" spans="1:129" ht="18" customHeight="1">
      <c r="E125" s="407"/>
      <c r="F125" s="394"/>
      <c r="G125" s="394"/>
      <c r="H125" s="394"/>
      <c r="I125" s="394"/>
      <c r="J125" s="395"/>
      <c r="K125" s="51" t="str">
        <f>IFERROR(MP_DATA[[#This Row],[Top '[m']]]-MP_DATA[[#This Row],[Bottom '[m']]], "")</f>
        <v/>
      </c>
      <c r="L125" s="167" t="str">
        <f>IFERROR(-(MP_DATA[[#This Row],[D, bottom '[m']]]-MP_DATA[[#This Row],[D, top '[m']]])/(MP_DATA[[#This Row],[Bottom '[m']]]-MP_DATA[[#This Row],[Top '[m']]]),"")</f>
        <v/>
      </c>
      <c r="M125" s="121" t="str">
        <f t="shared" si="1"/>
        <v/>
      </c>
      <c r="N125" s="50" t="str">
        <f>IFERROR((MP_DATA[[#This Row],[D, bottom '[m']]]+MP_DATA[[#This Row],[D, top '[m']]])/(2*MP_DATA[[#This Row],[t '[mm']]]/1000),"")</f>
        <v/>
      </c>
      <c r="P125" s="53"/>
      <c r="R125" s="165"/>
      <c r="S125" s="200"/>
      <c r="T125" s="199"/>
      <c r="U125" s="200"/>
      <c r="V125" s="165"/>
      <c r="W125" s="165"/>
      <c r="X125" s="165"/>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459">
        <v>13</v>
      </c>
      <c r="CD125" s="450">
        <v>138.49</v>
      </c>
      <c r="CE125" s="450">
        <v>136.19</v>
      </c>
      <c r="CF125" s="450">
        <v>6.75</v>
      </c>
      <c r="CG125" s="450">
        <v>6.87</v>
      </c>
      <c r="CH125" s="474">
        <v>28</v>
      </c>
      <c r="CI125" s="432">
        <f>IFERROR(TOWER_DATA[[#This Row],[Top '[m']]]-TOWER_DATA[[#This Row],[Bottom '[m']]], "")</f>
        <v>2.3000000000000114</v>
      </c>
      <c r="CJ125" s="475">
        <f>IFERROR(-(TOWER_DATA[[#This Row],[D, bottom '[m']]]-TOWER_DATA[[#This Row],[D, top '[m']]])/(TOWER_DATA[[#This Row],[Bottom '[m']]]-TOWER_DATA[[#This Row],[Top '[m']]]),"")</f>
        <v>5.217391304347805E-2</v>
      </c>
      <c r="CK125" s="476">
        <f t="shared" si="2"/>
        <v>10.771177487149679</v>
      </c>
      <c r="CL125" s="438">
        <f>IFERROR((TOWER_DATA[[#This Row],[D, bottom '[m']]]+TOWER_DATA[[#This Row],[D, top '[m']]])/(2*TOWER_DATA[[#This Row],[t '[mm']]]/1000),"")</f>
        <v>243.21428571428572</v>
      </c>
      <c r="CM125" s="440"/>
      <c r="CN125" s="477" t="s">
        <v>406</v>
      </c>
      <c r="CO125" s="460">
        <v>148.27000000000001</v>
      </c>
      <c r="CP125" s="460">
        <v>148.27000000000001</v>
      </c>
      <c r="CQ125" s="410">
        <v>455</v>
      </c>
      <c r="CR125" s="420"/>
      <c r="CS125" s="410"/>
      <c r="CT125" s="460"/>
      <c r="CU125" s="460"/>
      <c r="CV125" s="461"/>
      <c r="DP125" s="202"/>
      <c r="DQ125" s="199"/>
      <c r="DR125" s="199"/>
      <c r="DS125" s="200"/>
      <c r="DT125" s="200"/>
      <c r="DU125" s="200"/>
      <c r="DV125" s="201"/>
      <c r="DW125" s="201"/>
      <c r="DX125" s="315"/>
      <c r="DY125" s="52"/>
    </row>
    <row r="126" spans="1:129" ht="18" customHeight="1">
      <c r="E126" s="407"/>
      <c r="F126" s="394"/>
      <c r="G126" s="394"/>
      <c r="H126" s="394"/>
      <c r="I126" s="394"/>
      <c r="J126" s="395"/>
      <c r="K126" s="51" t="str">
        <f>IFERROR(MP_DATA[[#This Row],[Top '[m']]]-MP_DATA[[#This Row],[Bottom '[m']]], "")</f>
        <v/>
      </c>
      <c r="L126" s="167" t="str">
        <f>IFERROR(-(MP_DATA[[#This Row],[D, bottom '[m']]]-MP_DATA[[#This Row],[D, top '[m']]])/(MP_DATA[[#This Row],[Bottom '[m']]]-MP_DATA[[#This Row],[Top '[m']]]),"")</f>
        <v/>
      </c>
      <c r="M126" s="121" t="str">
        <f t="shared" si="1"/>
        <v/>
      </c>
      <c r="N126" s="50" t="str">
        <f>IFERROR((MP_DATA[[#This Row],[D, bottom '[m']]]+MP_DATA[[#This Row],[D, top '[m']]])/(2*MP_DATA[[#This Row],[t '[mm']]]/1000),"")</f>
        <v/>
      </c>
      <c r="P126" s="53"/>
      <c r="R126" s="165"/>
      <c r="S126" s="200"/>
      <c r="T126" s="199"/>
      <c r="U126" s="200"/>
      <c r="V126" s="165"/>
      <c r="W126" s="165"/>
      <c r="X126" s="165"/>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459">
        <v>14</v>
      </c>
      <c r="CD126" s="450">
        <v>136.19</v>
      </c>
      <c r="CE126" s="450">
        <v>133.88</v>
      </c>
      <c r="CF126" s="450">
        <v>6.87</v>
      </c>
      <c r="CG126" s="450">
        <v>7</v>
      </c>
      <c r="CH126" s="474">
        <v>28</v>
      </c>
      <c r="CI126" s="432">
        <f>IFERROR(TOWER_DATA[[#This Row],[Top '[m']]]-TOWER_DATA[[#This Row],[Bottom '[m']]], "")</f>
        <v>2.3100000000000023</v>
      </c>
      <c r="CJ126" s="475">
        <f>IFERROR(-(TOWER_DATA[[#This Row],[D, bottom '[m']]]-TOWER_DATA[[#This Row],[D, top '[m']]])/(TOWER_DATA[[#This Row],[Bottom '[m']]]-TOWER_DATA[[#This Row],[Top '[m']]]),"")</f>
        <v>5.6277056277056176E-2</v>
      </c>
      <c r="CK126" s="476">
        <f t="shared" si="2"/>
        <v>11.017396939959024</v>
      </c>
      <c r="CL126" s="438">
        <f>IFERROR((TOWER_DATA[[#This Row],[D, bottom '[m']]]+TOWER_DATA[[#This Row],[D, top '[m']]])/(2*TOWER_DATA[[#This Row],[t '[mm']]]/1000),"")</f>
        <v>247.67857142857144</v>
      </c>
      <c r="CM126" s="440"/>
      <c r="CN126" s="477" t="s">
        <v>407</v>
      </c>
      <c r="CO126" s="460">
        <v>146.19</v>
      </c>
      <c r="CP126" s="460">
        <v>146.19</v>
      </c>
      <c r="CQ126" s="410">
        <v>7201</v>
      </c>
      <c r="CR126" s="420"/>
      <c r="CS126" s="410"/>
      <c r="CT126" s="460"/>
      <c r="CU126" s="460"/>
      <c r="CV126" s="461"/>
      <c r="DP126" s="227"/>
      <c r="DQ126" s="121"/>
      <c r="DR126" s="121"/>
      <c r="DS126" s="50"/>
      <c r="DT126" s="50"/>
      <c r="DU126" s="50"/>
      <c r="DV126" s="51"/>
      <c r="DW126" s="51"/>
      <c r="DX126" s="169"/>
      <c r="DY126" s="70"/>
    </row>
    <row r="127" spans="1:129" ht="18" customHeight="1">
      <c r="E127" s="407"/>
      <c r="F127" s="394"/>
      <c r="G127" s="394"/>
      <c r="H127" s="394"/>
      <c r="I127" s="394"/>
      <c r="J127" s="395"/>
      <c r="K127" s="51" t="str">
        <f>IFERROR(MP_DATA[[#This Row],[Top '[m']]]-MP_DATA[[#This Row],[Bottom '[m']]], "")</f>
        <v/>
      </c>
      <c r="L127" s="167" t="str">
        <f>IFERROR(-(MP_DATA[[#This Row],[D, bottom '[m']]]-MP_DATA[[#This Row],[D, top '[m']]])/(MP_DATA[[#This Row],[Bottom '[m']]]-MP_DATA[[#This Row],[Top '[m']]]),"")</f>
        <v/>
      </c>
      <c r="M127" s="121" t="str">
        <f t="shared" si="1"/>
        <v/>
      </c>
      <c r="N127" s="50" t="str">
        <f>IFERROR((MP_DATA[[#This Row],[D, bottom '[m']]]+MP_DATA[[#This Row],[D, top '[m']]])/(2*MP_DATA[[#This Row],[t '[mm']]]/1000),"")</f>
        <v/>
      </c>
      <c r="P127" s="53"/>
      <c r="R127" s="165"/>
      <c r="S127" s="200"/>
      <c r="T127" s="199"/>
      <c r="U127" s="200"/>
      <c r="V127" s="165"/>
      <c r="W127" s="165"/>
      <c r="X127" s="165"/>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459">
        <v>15</v>
      </c>
      <c r="CD127" s="450">
        <v>133.88</v>
      </c>
      <c r="CE127" s="450">
        <v>131.58000000000001</v>
      </c>
      <c r="CF127" s="450">
        <v>7</v>
      </c>
      <c r="CG127" s="450">
        <v>7.12</v>
      </c>
      <c r="CH127" s="474">
        <v>28</v>
      </c>
      <c r="CI127" s="432">
        <f>IFERROR(TOWER_DATA[[#This Row],[Top '[m']]]-TOWER_DATA[[#This Row],[Bottom '[m']]], "")</f>
        <v>2.2999999999999829</v>
      </c>
      <c r="CJ127" s="475">
        <f>IFERROR(-(TOWER_DATA[[#This Row],[D, bottom '[m']]]-TOWER_DATA[[#This Row],[D, top '[m']]])/(TOWER_DATA[[#This Row],[Bottom '[m']]]-TOWER_DATA[[#This Row],[Top '[m']]]),"")</f>
        <v>5.2173913043478695E-2</v>
      </c>
      <c r="CK127" s="476">
        <f t="shared" si="2"/>
        <v>11.168227674673536</v>
      </c>
      <c r="CL127" s="438">
        <f>IFERROR((TOWER_DATA[[#This Row],[D, bottom '[m']]]+TOWER_DATA[[#This Row],[D, top '[m']]])/(2*TOWER_DATA[[#This Row],[t '[mm']]]/1000),"")</f>
        <v>252.14285714285717</v>
      </c>
      <c r="CM127" s="440"/>
      <c r="CN127" s="477" t="s">
        <v>408</v>
      </c>
      <c r="CO127" s="460">
        <v>143.34</v>
      </c>
      <c r="CP127" s="460">
        <v>143.34</v>
      </c>
      <c r="CQ127" s="410">
        <v>4525</v>
      </c>
      <c r="CR127" s="420"/>
      <c r="CS127" s="410"/>
      <c r="CT127" s="460"/>
      <c r="CU127" s="460"/>
      <c r="CV127" s="461"/>
      <c r="DP127" s="202"/>
      <c r="DQ127" s="199"/>
      <c r="DR127" s="199"/>
      <c r="DS127" s="200"/>
      <c r="DT127" s="200"/>
      <c r="DU127" s="200"/>
      <c r="DV127" s="201"/>
      <c r="DW127" s="201"/>
      <c r="DX127" s="315"/>
      <c r="DY127" s="70"/>
    </row>
    <row r="128" spans="1:129" ht="18" customHeight="1">
      <c r="E128" s="407"/>
      <c r="F128" s="394"/>
      <c r="G128" s="394"/>
      <c r="H128" s="394"/>
      <c r="I128" s="394"/>
      <c r="J128" s="395"/>
      <c r="K128" s="51" t="str">
        <f>IFERROR(MP_DATA[[#This Row],[Top '[m']]]-MP_DATA[[#This Row],[Bottom '[m']]], "")</f>
        <v/>
      </c>
      <c r="L128" s="167" t="str">
        <f>IFERROR(-(MP_DATA[[#This Row],[D, bottom '[m']]]-MP_DATA[[#This Row],[D, top '[m']]])/(MP_DATA[[#This Row],[Bottom '[m']]]-MP_DATA[[#This Row],[Top '[m']]]),"")</f>
        <v/>
      </c>
      <c r="M128" s="121" t="str">
        <f t="shared" si="1"/>
        <v/>
      </c>
      <c r="N128" s="50" t="str">
        <f>IFERROR((MP_DATA[[#This Row],[D, bottom '[m']]]+MP_DATA[[#This Row],[D, top '[m']]])/(2*MP_DATA[[#This Row],[t '[mm']]]/1000),"")</f>
        <v/>
      </c>
      <c r="P128" s="53"/>
      <c r="S128" s="50"/>
      <c r="T128" s="121"/>
      <c r="U128" s="50"/>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459">
        <v>16</v>
      </c>
      <c r="CD128" s="450">
        <v>131.58000000000001</v>
      </c>
      <c r="CE128" s="450">
        <v>129.28</v>
      </c>
      <c r="CF128" s="450">
        <v>7.12</v>
      </c>
      <c r="CG128" s="450">
        <v>7.24</v>
      </c>
      <c r="CH128" s="474">
        <v>29</v>
      </c>
      <c r="CI128" s="432">
        <f>IFERROR(TOWER_DATA[[#This Row],[Top '[m']]]-TOWER_DATA[[#This Row],[Bottom '[m']]], "")</f>
        <v>2.3000000000000114</v>
      </c>
      <c r="CJ128" s="475">
        <f>IFERROR(-(TOWER_DATA[[#This Row],[D, bottom '[m']]]-TOWER_DATA[[#This Row],[D, top '[m']]])/(TOWER_DATA[[#This Row],[Bottom '[m']]]-TOWER_DATA[[#This Row],[Top '[m']]]),"")</f>
        <v>5.217391304347805E-2</v>
      </c>
      <c r="CK128" s="476">
        <f t="shared" si="2"/>
        <v>11.762838691218306</v>
      </c>
      <c r="CL128" s="438">
        <f>IFERROR((TOWER_DATA[[#This Row],[D, bottom '[m']]]+TOWER_DATA[[#This Row],[D, top '[m']]])/(2*TOWER_DATA[[#This Row],[t '[mm']]]/1000),"")</f>
        <v>247.58620689655172</v>
      </c>
      <c r="CM128" s="440"/>
      <c r="CN128" s="477" t="s">
        <v>409</v>
      </c>
      <c r="CO128" s="460">
        <v>143.19999999999999</v>
      </c>
      <c r="CP128" s="460">
        <v>143.19999999999999</v>
      </c>
      <c r="CQ128" s="410">
        <v>4525</v>
      </c>
      <c r="CR128" s="420"/>
      <c r="CS128" s="410"/>
      <c r="CT128" s="460"/>
      <c r="CU128" s="460"/>
      <c r="CV128" s="461"/>
      <c r="DP128" s="202"/>
      <c r="DQ128" s="199"/>
      <c r="DR128" s="199"/>
      <c r="DS128" s="200"/>
      <c r="DT128" s="200"/>
      <c r="DU128" s="200"/>
      <c r="DV128" s="201"/>
      <c r="DW128" s="201"/>
      <c r="DX128" s="315"/>
      <c r="DY128" s="70"/>
    </row>
    <row r="129" spans="5:129" ht="18" customHeight="1">
      <c r="E129" s="407"/>
      <c r="F129" s="394"/>
      <c r="G129" s="394"/>
      <c r="H129" s="394"/>
      <c r="I129" s="394"/>
      <c r="J129" s="395"/>
      <c r="K129" s="51" t="str">
        <f>IFERROR(MP_DATA[[#This Row],[Top '[m']]]-MP_DATA[[#This Row],[Bottom '[m']]], "")</f>
        <v/>
      </c>
      <c r="L129" s="167" t="str">
        <f>IFERROR(-(MP_DATA[[#This Row],[D, bottom '[m']]]-MP_DATA[[#This Row],[D, top '[m']]])/(MP_DATA[[#This Row],[Bottom '[m']]]-MP_DATA[[#This Row],[Top '[m']]]),"")</f>
        <v/>
      </c>
      <c r="M129" s="121" t="str">
        <f t="shared" si="1"/>
        <v/>
      </c>
      <c r="N129" s="50" t="str">
        <f>IFERROR((MP_DATA[[#This Row],[D, bottom '[m']]]+MP_DATA[[#This Row],[D, top '[m']]])/(2*MP_DATA[[#This Row],[t '[mm']]]/1000),"")</f>
        <v/>
      </c>
      <c r="P129" s="53"/>
      <c r="S129" s="50"/>
      <c r="T129" s="121"/>
      <c r="U129" s="50"/>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459">
        <v>17</v>
      </c>
      <c r="CD129" s="450">
        <v>129.28</v>
      </c>
      <c r="CE129" s="450">
        <v>126.98</v>
      </c>
      <c r="CF129" s="450">
        <v>7.24</v>
      </c>
      <c r="CG129" s="450">
        <v>7.37</v>
      </c>
      <c r="CH129" s="474">
        <v>29</v>
      </c>
      <c r="CI129" s="432">
        <f>IFERROR(TOWER_DATA[[#This Row],[Top '[m']]]-TOWER_DATA[[#This Row],[Bottom '[m']]], "")</f>
        <v>2.2999999999999972</v>
      </c>
      <c r="CJ129" s="475">
        <f>IFERROR(-(TOWER_DATA[[#This Row],[D, bottom '[m']]]-TOWER_DATA[[#This Row],[D, top '[m']]])/(TOWER_DATA[[#This Row],[Bottom '[m']]]-TOWER_DATA[[#This Row],[Top '[m']]]),"")</f>
        <v>5.6521739130434803E-2</v>
      </c>
      <c r="CK129" s="476">
        <f t="shared" si="2"/>
        <v>11.968453966900316</v>
      </c>
      <c r="CL129" s="438">
        <f>IFERROR((TOWER_DATA[[#This Row],[D, bottom '[m']]]+TOWER_DATA[[#This Row],[D, top '[m']]])/(2*TOWER_DATA[[#This Row],[t '[mm']]]/1000),"")</f>
        <v>251.89655172413791</v>
      </c>
      <c r="CM129" s="440"/>
      <c r="CN129" s="477" t="s">
        <v>410</v>
      </c>
      <c r="CO129" s="460">
        <v>141.87</v>
      </c>
      <c r="CP129" s="460">
        <v>141.87</v>
      </c>
      <c r="CQ129" s="410">
        <v>5941</v>
      </c>
      <c r="CR129" s="420"/>
      <c r="CS129" s="410"/>
      <c r="CT129" s="460"/>
      <c r="CU129" s="460"/>
      <c r="CV129" s="461"/>
      <c r="DP129" s="202"/>
      <c r="DQ129" s="199"/>
      <c r="DR129" s="199"/>
      <c r="DS129" s="200"/>
      <c r="DT129" s="200"/>
      <c r="DU129" s="200"/>
      <c r="DV129" s="201"/>
      <c r="DW129" s="201"/>
      <c r="DX129" s="315"/>
      <c r="DY129" s="70"/>
    </row>
    <row r="130" spans="5:129" ht="18" customHeight="1">
      <c r="E130" s="407"/>
      <c r="F130" s="394"/>
      <c r="G130" s="394"/>
      <c r="H130" s="394"/>
      <c r="I130" s="394"/>
      <c r="J130" s="395"/>
      <c r="K130" s="51" t="str">
        <f>IFERROR(MP_DATA[[#This Row],[Top '[m']]]-MP_DATA[[#This Row],[Bottom '[m']]], "")</f>
        <v/>
      </c>
      <c r="L130" s="167" t="str">
        <f>IFERROR(-(MP_DATA[[#This Row],[D, bottom '[m']]]-MP_DATA[[#This Row],[D, top '[m']]])/(MP_DATA[[#This Row],[Bottom '[m']]]-MP_DATA[[#This Row],[Top '[m']]]),"")</f>
        <v/>
      </c>
      <c r="M130" s="121" t="str">
        <f t="shared" si="1"/>
        <v/>
      </c>
      <c r="N130" s="50" t="str">
        <f>IFERROR((MP_DATA[[#This Row],[D, bottom '[m']]]+MP_DATA[[#This Row],[D, top '[m']]])/(2*MP_DATA[[#This Row],[t '[mm']]]/1000),"")</f>
        <v/>
      </c>
      <c r="P130" s="53"/>
      <c r="S130" s="50"/>
      <c r="T130" s="121"/>
      <c r="U130" s="50"/>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459">
        <v>18</v>
      </c>
      <c r="CD130" s="450">
        <v>126.98</v>
      </c>
      <c r="CE130" s="450">
        <v>124.68</v>
      </c>
      <c r="CF130" s="450">
        <v>7.37</v>
      </c>
      <c r="CG130" s="450">
        <v>7.49</v>
      </c>
      <c r="CH130" s="474">
        <v>29</v>
      </c>
      <c r="CI130" s="432">
        <f>IFERROR(TOWER_DATA[[#This Row],[Top '[m']]]-TOWER_DATA[[#This Row],[Bottom '[m']]], "")</f>
        <v>2.2999999999999972</v>
      </c>
      <c r="CJ130" s="475">
        <f>IFERROR(-(TOWER_DATA[[#This Row],[D, bottom '[m']]]-TOWER_DATA[[#This Row],[D, top '[m']]])/(TOWER_DATA[[#This Row],[Bottom '[m']]]-TOWER_DATA[[#This Row],[Top '[m']]]),"")</f>
        <v>5.2173913043478369E-2</v>
      </c>
      <c r="CK130" s="476">
        <f t="shared" si="2"/>
        <v>12.174069242582402</v>
      </c>
      <c r="CL130" s="438">
        <f>IFERROR((TOWER_DATA[[#This Row],[D, bottom '[m']]]+TOWER_DATA[[#This Row],[D, top '[m']]])/(2*TOWER_DATA[[#This Row],[t '[mm']]]/1000),"")</f>
        <v>256.20689655172413</v>
      </c>
      <c r="CM130" s="440"/>
      <c r="CN130" s="477" t="s">
        <v>413</v>
      </c>
      <c r="CO130" s="460">
        <v>129.27000000000001</v>
      </c>
      <c r="CP130" s="460">
        <v>129.27000000000001</v>
      </c>
      <c r="CQ130" s="410">
        <v>1327</v>
      </c>
      <c r="CR130" s="420"/>
      <c r="CS130" s="410"/>
      <c r="CT130" s="460"/>
      <c r="CU130" s="460"/>
      <c r="CV130" s="461"/>
      <c r="DQ130" s="161"/>
      <c r="DR130" s="161"/>
      <c r="DS130" s="145"/>
      <c r="DV130" s="93"/>
      <c r="DW130" s="93"/>
      <c r="DX130" s="316"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407"/>
      <c r="F131" s="394"/>
      <c r="G131" s="394"/>
      <c r="H131" s="394"/>
      <c r="I131" s="394"/>
      <c r="J131" s="395"/>
      <c r="K131" s="51" t="str">
        <f>IFERROR(MP_DATA[[#This Row],[Top '[m']]]-MP_DATA[[#This Row],[Bottom '[m']]], "")</f>
        <v/>
      </c>
      <c r="L131" s="167" t="str">
        <f>IFERROR(-(MP_DATA[[#This Row],[D, bottom '[m']]]-MP_DATA[[#This Row],[D, top '[m']]])/(MP_DATA[[#This Row],[Bottom '[m']]]-MP_DATA[[#This Row],[Top '[m']]]),"")</f>
        <v/>
      </c>
      <c r="M131" s="121" t="str">
        <f t="shared" si="1"/>
        <v/>
      </c>
      <c r="N131" s="50" t="str">
        <f>IFERROR((MP_DATA[[#This Row],[D, bottom '[m']]]+MP_DATA[[#This Row],[D, top '[m']]])/(2*MP_DATA[[#This Row],[t '[mm']]]/1000),"")</f>
        <v/>
      </c>
      <c r="P131" s="53"/>
      <c r="S131" s="50"/>
      <c r="T131" s="121"/>
      <c r="U131" s="50"/>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459">
        <v>19</v>
      </c>
      <c r="CD131" s="450">
        <v>124.68</v>
      </c>
      <c r="CE131" s="450">
        <v>122.38</v>
      </c>
      <c r="CF131" s="450">
        <v>7.49</v>
      </c>
      <c r="CG131" s="450">
        <v>7.62</v>
      </c>
      <c r="CH131" s="474">
        <v>30</v>
      </c>
      <c r="CI131" s="432">
        <f>IFERROR(TOWER_DATA[[#This Row],[Top '[m']]]-TOWER_DATA[[#This Row],[Bottom '[m']]], "")</f>
        <v>2.3000000000000114</v>
      </c>
      <c r="CJ131" s="475">
        <f>IFERROR(-(TOWER_DATA[[#This Row],[D, bottom '[m']]]-TOWER_DATA[[#This Row],[D, top '[m']]])/(TOWER_DATA[[#This Row],[Bottom '[m']]]-TOWER_DATA[[#This Row],[Top '[m']]]),"")</f>
        <v>5.6521739130434456E-2</v>
      </c>
      <c r="CK131" s="476">
        <f t="shared" si="2"/>
        <v>12.804868547647267</v>
      </c>
      <c r="CL131" s="438">
        <f>IFERROR((TOWER_DATA[[#This Row],[D, bottom '[m']]]+TOWER_DATA[[#This Row],[D, top '[m']]])/(2*TOWER_DATA[[#This Row],[t '[mm']]]/1000),"")</f>
        <v>251.83333333333334</v>
      </c>
      <c r="CM131" s="440"/>
      <c r="CN131" s="477" t="s">
        <v>411</v>
      </c>
      <c r="CO131" s="460">
        <v>129.27000000000001</v>
      </c>
      <c r="CP131" s="460">
        <v>129.27000000000001</v>
      </c>
      <c r="CQ131" s="410">
        <v>1008</v>
      </c>
      <c r="CR131" s="420"/>
      <c r="CS131" s="410"/>
      <c r="CT131" s="460"/>
      <c r="CU131" s="460"/>
      <c r="CV131" s="461"/>
      <c r="DQ131" s="161"/>
      <c r="DR131" s="161"/>
      <c r="DS131" s="145"/>
      <c r="DV131" s="93"/>
      <c r="DW131" s="93"/>
      <c r="DX131" s="316" t="str">
        <f t="shared" si="4"/>
        <v/>
      </c>
      <c r="DY131" s="70"/>
    </row>
    <row r="132" spans="5:129" ht="18" customHeight="1">
      <c r="E132" s="407"/>
      <c r="F132" s="394"/>
      <c r="G132" s="394"/>
      <c r="H132" s="394"/>
      <c r="I132" s="394"/>
      <c r="J132" s="395"/>
      <c r="K132" s="51" t="str">
        <f>IFERROR(MP_DATA[[#This Row],[Top '[m']]]-MP_DATA[[#This Row],[Bottom '[m']]], "")</f>
        <v/>
      </c>
      <c r="L132" s="167" t="str">
        <f>IFERROR(-(MP_DATA[[#This Row],[D, bottom '[m']]]-MP_DATA[[#This Row],[D, top '[m']]])/(MP_DATA[[#This Row],[Bottom '[m']]]-MP_DATA[[#This Row],[Top '[m']]]),"")</f>
        <v/>
      </c>
      <c r="M132" s="121" t="str">
        <f t="shared" si="1"/>
        <v/>
      </c>
      <c r="N132" s="50" t="str">
        <f>IFERROR((MP_DATA[[#This Row],[D, bottom '[m']]]+MP_DATA[[#This Row],[D, top '[m']]])/(2*MP_DATA[[#This Row],[t '[mm']]]/1000),"")</f>
        <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459">
        <v>20</v>
      </c>
      <c r="CD132" s="450">
        <v>122.38</v>
      </c>
      <c r="CE132" s="450">
        <v>120.07</v>
      </c>
      <c r="CF132" s="450">
        <v>7.62</v>
      </c>
      <c r="CG132" s="450">
        <v>7.74</v>
      </c>
      <c r="CH132" s="474">
        <v>30</v>
      </c>
      <c r="CI132" s="432">
        <f>IFERROR(TOWER_DATA[[#This Row],[Top '[m']]]-TOWER_DATA[[#This Row],[Bottom '[m']]], "")</f>
        <v>2.3100000000000023</v>
      </c>
      <c r="CJ132" s="475">
        <f>IFERROR(-(TOWER_DATA[[#This Row],[D, bottom '[m']]]-TOWER_DATA[[#This Row],[D, top '[m']]])/(TOWER_DATA[[#This Row],[Bottom '[m']]]-TOWER_DATA[[#This Row],[Top '[m']]]),"")</f>
        <v>5.1948051948051945E-2</v>
      </c>
      <c r="CK132" s="476">
        <f t="shared" si="2"/>
        <v>13.074172153098214</v>
      </c>
      <c r="CL132" s="438">
        <f>IFERROR((TOWER_DATA[[#This Row],[D, bottom '[m']]]+TOWER_DATA[[#This Row],[D, top '[m']]])/(2*TOWER_DATA[[#This Row],[t '[mm']]]/1000),"")</f>
        <v>256</v>
      </c>
      <c r="CM132" s="440"/>
      <c r="CN132" s="477" t="s">
        <v>412</v>
      </c>
      <c r="CO132" s="460">
        <v>129.27000000000001</v>
      </c>
      <c r="CP132" s="460">
        <v>129.27000000000001</v>
      </c>
      <c r="CQ132" s="410">
        <v>6854</v>
      </c>
      <c r="CR132" s="420"/>
      <c r="CS132" s="410"/>
      <c r="CT132" s="460"/>
      <c r="CU132" s="460"/>
      <c r="CV132" s="461"/>
      <c r="DQ132" s="161"/>
      <c r="DR132" s="161"/>
      <c r="DS132" s="145"/>
      <c r="DV132" s="93"/>
      <c r="DW132" s="93"/>
      <c r="DX132" s="316" t="str">
        <f t="shared" si="4"/>
        <v/>
      </c>
      <c r="DY132" s="70"/>
    </row>
    <row r="133" spans="5:129" ht="18" customHeight="1">
      <c r="E133" s="407"/>
      <c r="F133" s="394"/>
      <c r="G133" s="394"/>
      <c r="H133" s="394"/>
      <c r="I133" s="394"/>
      <c r="J133" s="395"/>
      <c r="K133" s="51" t="str">
        <f>IFERROR(MP_DATA[[#This Row],[Top '[m']]]-MP_DATA[[#This Row],[Bottom '[m']]], "")</f>
        <v/>
      </c>
      <c r="L133" s="167" t="str">
        <f>IFERROR(-(MP_DATA[[#This Row],[D, bottom '[m']]]-MP_DATA[[#This Row],[D, top '[m']]])/(MP_DATA[[#This Row],[Bottom '[m']]]-MP_DATA[[#This Row],[Top '[m']]]),"")</f>
        <v/>
      </c>
      <c r="M133" s="121" t="str">
        <f t="shared" si="1"/>
        <v/>
      </c>
      <c r="N133" s="50" t="str">
        <f>IFERROR((MP_DATA[[#This Row],[D, bottom '[m']]]+MP_DATA[[#This Row],[D, top '[m']]])/(2*MP_DATA[[#This Row],[t '[mm']]]/1000),"")</f>
        <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459">
        <v>21</v>
      </c>
      <c r="CD133" s="450">
        <v>120.07</v>
      </c>
      <c r="CE133" s="450">
        <v>117.77</v>
      </c>
      <c r="CF133" s="450">
        <v>7.74</v>
      </c>
      <c r="CG133" s="450">
        <v>7.87</v>
      </c>
      <c r="CH133" s="474">
        <v>30</v>
      </c>
      <c r="CI133" s="432">
        <f>IFERROR(TOWER_DATA[[#This Row],[Top '[m']]]-TOWER_DATA[[#This Row],[Bottom '[m']]], "")</f>
        <v>2.2999999999999972</v>
      </c>
      <c r="CJ133" s="475">
        <f>IFERROR(-(TOWER_DATA[[#This Row],[D, bottom '[m']]]-TOWER_DATA[[#This Row],[D, top '[m']]])/(TOWER_DATA[[#This Row],[Bottom '[m']]]-TOWER_DATA[[#This Row],[Top '[m']]]),"")</f>
        <v>5.6521739130434803E-2</v>
      </c>
      <c r="CK133" s="476">
        <f t="shared" si="2"/>
        <v>13.230279462851431</v>
      </c>
      <c r="CL133" s="438">
        <f>IFERROR((TOWER_DATA[[#This Row],[D, bottom '[m']]]+TOWER_DATA[[#This Row],[D, top '[m']]])/(2*TOWER_DATA[[#This Row],[t '[mm']]]/1000),"")</f>
        <v>260.16666666666669</v>
      </c>
      <c r="CM133" s="440"/>
      <c r="CN133" s="477" t="s">
        <v>414</v>
      </c>
      <c r="CO133" s="460">
        <v>115.34</v>
      </c>
      <c r="CP133" s="460">
        <v>115.34</v>
      </c>
      <c r="CQ133" s="410">
        <v>6660</v>
      </c>
      <c r="CR133" s="420"/>
      <c r="CS133" s="410"/>
      <c r="CT133" s="460"/>
      <c r="CU133" s="460"/>
      <c r="CV133" s="461"/>
      <c r="DQ133" s="161"/>
      <c r="DR133" s="161"/>
      <c r="DS133" s="145"/>
      <c r="DV133" s="93"/>
      <c r="DW133" s="93"/>
      <c r="DX133" s="316" t="str">
        <f t="shared" si="4"/>
        <v/>
      </c>
      <c r="DY133" s="70"/>
    </row>
    <row r="134" spans="5:129" ht="18" customHeight="1">
      <c r="E134" s="407"/>
      <c r="F134" s="394"/>
      <c r="G134" s="394"/>
      <c r="H134" s="394"/>
      <c r="I134" s="394"/>
      <c r="J134" s="395"/>
      <c r="K134" s="51" t="str">
        <f>IFERROR(MP_DATA[[#This Row],[Top '[m']]]-MP_DATA[[#This Row],[Bottom '[m']]], "")</f>
        <v/>
      </c>
      <c r="L134" s="167" t="str">
        <f>IFERROR(-(MP_DATA[[#This Row],[D, bottom '[m']]]-MP_DATA[[#This Row],[D, top '[m']]])/(MP_DATA[[#This Row],[Bottom '[m']]]-MP_DATA[[#This Row],[Top '[m']]]),"")</f>
        <v/>
      </c>
      <c r="M134" s="121" t="str">
        <f t="shared" si="1"/>
        <v/>
      </c>
      <c r="N134" s="50" t="str">
        <f>IFERROR((MP_DATA[[#This Row],[D, bottom '[m']]]+MP_DATA[[#This Row],[D, top '[m']]])/(2*MP_DATA[[#This Row],[t '[mm']]]/1000),"")</f>
        <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459">
        <v>22</v>
      </c>
      <c r="CD134" s="450">
        <v>117.77</v>
      </c>
      <c r="CE134" s="450">
        <v>115.42</v>
      </c>
      <c r="CF134" s="450">
        <v>7.87</v>
      </c>
      <c r="CG134" s="450">
        <v>8</v>
      </c>
      <c r="CH134" s="474">
        <v>36</v>
      </c>
      <c r="CI134" s="432">
        <f>IFERROR(TOWER_DATA[[#This Row],[Top '[m']]]-TOWER_DATA[[#This Row],[Bottom '[m']]], "")</f>
        <v>2.3499999999999943</v>
      </c>
      <c r="CJ134" s="475">
        <f>IFERROR(-(TOWER_DATA[[#This Row],[D, bottom '[m']]]-TOWER_DATA[[#This Row],[D, top '[m']]])/(TOWER_DATA[[#This Row],[Bottom '[m']]]-TOWER_DATA[[#This Row],[Top '[m']]]),"")</f>
        <v>5.53191489361703E-2</v>
      </c>
      <c r="CK134" s="476">
        <f t="shared" si="2"/>
        <v>16.480182104589442</v>
      </c>
      <c r="CL134" s="438">
        <f>IFERROR((TOWER_DATA[[#This Row],[D, bottom '[m']]]+TOWER_DATA[[#This Row],[D, top '[m']]])/(2*TOWER_DATA[[#This Row],[t '[mm']]]/1000),"")</f>
        <v>220.41666666666669</v>
      </c>
      <c r="CM134" s="440"/>
      <c r="CN134" s="477" t="s">
        <v>415</v>
      </c>
      <c r="CO134" s="460">
        <v>115.2</v>
      </c>
      <c r="CP134" s="460">
        <v>115.2</v>
      </c>
      <c r="CQ134" s="410">
        <v>6660</v>
      </c>
      <c r="CR134" s="420"/>
      <c r="CS134" s="410"/>
      <c r="CT134" s="460"/>
      <c r="CU134" s="460"/>
      <c r="CV134" s="461"/>
      <c r="DQ134" s="161"/>
      <c r="DR134" s="161"/>
      <c r="DS134" s="145"/>
      <c r="DV134" s="93"/>
      <c r="DW134" s="93"/>
      <c r="DX134" s="316" t="str">
        <f t="shared" si="4"/>
        <v/>
      </c>
      <c r="DY134" s="70"/>
    </row>
    <row r="135" spans="5:129" ht="18" customHeight="1">
      <c r="E135" s="407"/>
      <c r="F135" s="394"/>
      <c r="G135" s="394"/>
      <c r="H135" s="394"/>
      <c r="I135" s="394"/>
      <c r="J135" s="395"/>
      <c r="K135" s="51" t="str">
        <f>IFERROR(MP_DATA[[#This Row],[Top '[m']]]-MP_DATA[[#This Row],[Bottom '[m']]], "")</f>
        <v/>
      </c>
      <c r="L135" s="167" t="str">
        <f>IFERROR(-(MP_DATA[[#This Row],[D, bottom '[m']]]-MP_DATA[[#This Row],[D, top '[m']]])/(MP_DATA[[#This Row],[Bottom '[m']]]-MP_DATA[[#This Row],[Top '[m']]]),"")</f>
        <v/>
      </c>
      <c r="M135" s="121" t="str">
        <f t="shared" si="1"/>
        <v/>
      </c>
      <c r="N135" s="50" t="str">
        <f>IFERROR((MP_DATA[[#This Row],[D, bottom '[m']]]+MP_DATA[[#This Row],[D, top '[m']]])/(2*MP_DATA[[#This Row],[t '[mm']]]/1000),"")</f>
        <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459">
        <v>23</v>
      </c>
      <c r="CD135" s="450">
        <v>115.42</v>
      </c>
      <c r="CE135" s="450">
        <v>115.27</v>
      </c>
      <c r="CF135" s="450">
        <v>8</v>
      </c>
      <c r="CG135" s="450">
        <v>8</v>
      </c>
      <c r="CH135" s="474">
        <v>36</v>
      </c>
      <c r="CI135" s="432">
        <f>IFERROR(TOWER_DATA[[#This Row],[Top '[m']]]-TOWER_DATA[[#This Row],[Bottom '[m']]], "")</f>
        <v>0.15000000000000568</v>
      </c>
      <c r="CJ135" s="475">
        <f>IFERROR(-(TOWER_DATA[[#This Row],[D, bottom '[m']]]-TOWER_DATA[[#This Row],[D, top '[m']]])/(TOWER_DATA[[#This Row],[Bottom '[m']]]-TOWER_DATA[[#This Row],[Top '[m']]]),"")</f>
        <v>0</v>
      </c>
      <c r="CK135" s="476">
        <f t="shared" si="2"/>
        <v>1.0605827046323275</v>
      </c>
      <c r="CL135" s="438">
        <f>IFERROR((TOWER_DATA[[#This Row],[D, bottom '[m']]]+TOWER_DATA[[#This Row],[D, top '[m']]])/(2*TOWER_DATA[[#This Row],[t '[mm']]]/1000),"")</f>
        <v>222.22222222222223</v>
      </c>
      <c r="CM135" s="440"/>
      <c r="CN135" s="477" t="s">
        <v>416</v>
      </c>
      <c r="CO135" s="460">
        <v>113.87</v>
      </c>
      <c r="CP135" s="460">
        <v>113.87</v>
      </c>
      <c r="CQ135" s="410">
        <v>9000</v>
      </c>
      <c r="CR135" s="420"/>
      <c r="CS135" s="410"/>
      <c r="CT135" s="460"/>
      <c r="CU135" s="460"/>
      <c r="CV135" s="461"/>
      <c r="DQ135" s="161"/>
      <c r="DR135" s="161"/>
      <c r="DS135" s="145"/>
      <c r="DV135" s="93"/>
      <c r="DW135" s="93"/>
      <c r="DX135" s="316" t="str">
        <f t="shared" si="4"/>
        <v/>
      </c>
    </row>
    <row r="136" spans="5:129" ht="18" customHeight="1">
      <c r="E136" s="407"/>
      <c r="F136" s="394"/>
      <c r="G136" s="394"/>
      <c r="H136" s="394"/>
      <c r="I136" s="394"/>
      <c r="J136" s="395"/>
      <c r="K136" s="171" t="str">
        <f>IFERROR(MP_DATA[[#This Row],[Top '[m']]]-MP_DATA[[#This Row],[Bottom '[m']]], "")</f>
        <v/>
      </c>
      <c r="L136" s="167" t="str">
        <f>IFERROR(-(MP_DATA[[#This Row],[D, bottom '[m']]]-MP_DATA[[#This Row],[D, top '[m']]])/(MP_DATA[[#This Row],[Bottom '[m']]]-MP_DATA[[#This Row],[Top '[m']]]),"")</f>
        <v/>
      </c>
      <c r="M136" s="121" t="str">
        <f t="shared" si="1"/>
        <v/>
      </c>
      <c r="N136" s="50" t="str">
        <f>IFERROR((MP_DATA[[#This Row],[D, bottom '[m']]]+MP_DATA[[#This Row],[D, top '[m']]])/(2*MP_DATA[[#This Row],[t '[mm']]]/1000),"")</f>
        <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459">
        <v>24</v>
      </c>
      <c r="CD136" s="450">
        <v>115.27</v>
      </c>
      <c r="CE136" s="450">
        <v>115.12</v>
      </c>
      <c r="CF136" s="450">
        <v>8</v>
      </c>
      <c r="CG136" s="450">
        <v>8</v>
      </c>
      <c r="CH136" s="474">
        <v>36</v>
      </c>
      <c r="CI136" s="432">
        <f>IFERROR(TOWER_DATA[[#This Row],[Top '[m']]]-TOWER_DATA[[#This Row],[Bottom '[m']]], "")</f>
        <v>0.14999999999999147</v>
      </c>
      <c r="CJ136" s="475">
        <f>IFERROR(-(TOWER_DATA[[#This Row],[D, bottom '[m']]]-TOWER_DATA[[#This Row],[D, top '[m']]])/(TOWER_DATA[[#This Row],[Bottom '[m']]]-TOWER_DATA[[#This Row],[Top '[m']]]),"")</f>
        <v>0</v>
      </c>
      <c r="CK136" s="476" t="str">
        <f>IF(7850/1000*(1/3)*PI()*ABS(CD178-CE178)*((CF178/2)^2+(CF178/2)*(CG178/2)+(CG178/2)^2-(CF178/2-CH178/1000)^2-(CF178/2-CH178/1000)*(CG178/2-CH178/1000)-(CG178/2-CH178/1000)^2)=0,"",7850/1000*(1/3)*PI()*ABS(CD178-CE178)*((CF178/2)^2+(CF178/2)*(CG178/2)+(CG178/2)^2-(CF178/2-CH178/1000)^2-(CF178/2-CH178/1000)*(CG178/2-CH178/1000)-(CG178/2-CH178/1000)^2))</f>
        <v/>
      </c>
      <c r="CL136" s="438">
        <f>IFERROR((TOWER_DATA[[#This Row],[D, bottom '[m']]]+TOWER_DATA[[#This Row],[D, top '[m']]])/(2*TOWER_DATA[[#This Row],[t '[mm']]]/1000),"")</f>
        <v>222.22222222222223</v>
      </c>
      <c r="CM136" s="440"/>
      <c r="CN136" s="477" t="s">
        <v>419</v>
      </c>
      <c r="CO136" s="460">
        <v>99.31</v>
      </c>
      <c r="CP136" s="460">
        <v>99.31</v>
      </c>
      <c r="CQ136" s="410">
        <v>1669</v>
      </c>
      <c r="CR136" s="420"/>
      <c r="CS136" s="410"/>
      <c r="CT136" s="460"/>
      <c r="CU136" s="460"/>
      <c r="CV136" s="461"/>
      <c r="DQ136" s="161"/>
      <c r="DR136" s="161"/>
      <c r="DS136" s="145"/>
      <c r="DV136" s="93"/>
      <c r="DW136" s="93"/>
      <c r="DX136" s="53"/>
    </row>
    <row r="137" spans="5:129" ht="18" customHeight="1">
      <c r="E137" s="407"/>
      <c r="F137" s="394"/>
      <c r="G137" s="394"/>
      <c r="H137" s="394"/>
      <c r="I137" s="394"/>
      <c r="J137" s="395"/>
      <c r="K137" s="171" t="str">
        <f>IFERROR(MP_DATA[[#This Row],[Top '[m']]]-MP_DATA[[#This Row],[Bottom '[m']]], "")</f>
        <v/>
      </c>
      <c r="L137" s="167" t="str">
        <f>IFERROR(-(MP_DATA[[#This Row],[D, bottom '[m']]]-MP_DATA[[#This Row],[D, top '[m']]])/(MP_DATA[[#This Row],[Bottom '[m']]]-MP_DATA[[#This Row],[Top '[m']]]),"")</f>
        <v/>
      </c>
      <c r="M137" s="121" t="str">
        <f t="shared" si="1"/>
        <v/>
      </c>
      <c r="N137" s="50" t="str">
        <f>IFERROR((MP_DATA[[#This Row],[D, bottom '[m']]]+MP_DATA[[#This Row],[D, top '[m']]])/(2*MP_DATA[[#This Row],[t '[mm']]]/1000),"")</f>
        <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5">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459">
        <v>25</v>
      </c>
      <c r="CD137" s="450">
        <v>115.12</v>
      </c>
      <c r="CE137" s="450">
        <v>112.21</v>
      </c>
      <c r="CF137" s="450">
        <v>8</v>
      </c>
      <c r="CG137" s="450">
        <v>8</v>
      </c>
      <c r="CH137" s="474">
        <v>36</v>
      </c>
      <c r="CI137" s="432">
        <f>IFERROR(TOWER_DATA[[#This Row],[Top '[m']]]-TOWER_DATA[[#This Row],[Bottom '[m']]], "")</f>
        <v>2.9100000000000108</v>
      </c>
      <c r="CJ137" s="475">
        <f>IFERROR(-(TOWER_DATA[[#This Row],[D, bottom '[m']]]-TOWER_DATA[[#This Row],[D, top '[m']]])/(TOWER_DATA[[#This Row],[Bottom '[m']]]-TOWER_DATA[[#This Row],[Top '[m']]]),"")</f>
        <v>0</v>
      </c>
      <c r="CK137" s="476" t="str">
        <f>IF(7850/1000*(1/3)*PI()*ABS(CD179-CE179)*((CF179/2)^2+(CF179/2)*(CG179/2)+(CG179/2)^2-(CF179/2-CH179/1000)^2-(CF179/2-CH179/1000)*(CG179/2-CH179/1000)-(CG179/2-CH179/1000)^2)=0,"",7850/1000*(1/3)*PI()*ABS(CD179-CE179)*((CF179/2)^2+(CF179/2)*(CG179/2)+(CG179/2)^2-(CF179/2-CH179/1000)^2-(CF179/2-CH179/1000)*(CG179/2-CH179/1000)-(CG179/2-CH179/1000)^2))</f>
        <v/>
      </c>
      <c r="CL137" s="438">
        <f>IFERROR((TOWER_DATA[[#This Row],[D, bottom '[m']]]+TOWER_DATA[[#This Row],[D, top '[m']]])/(2*TOWER_DATA[[#This Row],[t '[mm']]]/1000),"")</f>
        <v>222.22222222222223</v>
      </c>
      <c r="CM137" s="440"/>
      <c r="CN137" s="477" t="s">
        <v>418</v>
      </c>
      <c r="CO137" s="460">
        <v>99.31</v>
      </c>
      <c r="CP137" s="460">
        <v>99.31</v>
      </c>
      <c r="CQ137" s="410">
        <v>1149</v>
      </c>
      <c r="CR137" s="420"/>
      <c r="CS137" s="410"/>
      <c r="CT137" s="460"/>
      <c r="CU137" s="460"/>
      <c r="CV137" s="461"/>
      <c r="DQ137" s="161"/>
      <c r="DR137" s="161"/>
      <c r="DS137" s="145"/>
      <c r="DV137" s="93"/>
      <c r="DW137" s="93"/>
      <c r="DX137" s="53"/>
    </row>
    <row r="138" spans="5:129" ht="18" customHeight="1">
      <c r="E138" s="407"/>
      <c r="F138" s="394"/>
      <c r="G138" s="394"/>
      <c r="H138" s="394"/>
      <c r="I138" s="394"/>
      <c r="J138" s="395"/>
      <c r="K138" s="171" t="str">
        <f>IFERROR(MP_DATA[[#This Row],[Top '[m']]]-MP_DATA[[#This Row],[Bottom '[m']]], "")</f>
        <v/>
      </c>
      <c r="L138" s="167" t="str">
        <f>IFERROR(-(MP_DATA[[#This Row],[D, bottom '[m']]]-MP_DATA[[#This Row],[D, top '[m']]])/(MP_DATA[[#This Row],[Bottom '[m']]]-MP_DATA[[#This Row],[Top '[m']]]),"")</f>
        <v/>
      </c>
      <c r="M138" s="121" t="str">
        <f t="shared" si="1"/>
        <v/>
      </c>
      <c r="N138" s="50" t="str">
        <f>IFERROR((MP_DATA[[#This Row],[D, bottom '[m']]]+MP_DATA[[#This Row],[D, top '[m']]])/(2*MP_DATA[[#This Row],[t '[mm']]]/1000),"")</f>
        <v/>
      </c>
      <c r="P138" s="53"/>
      <c r="S138" s="50"/>
      <c r="T138" s="121"/>
      <c r="U138" s="50"/>
      <c r="Y138"/>
      <c r="AQ138" s="89"/>
      <c r="AR138" s="90"/>
      <c r="AS138" s="90"/>
      <c r="AT138" s="90"/>
      <c r="AU138" s="90"/>
      <c r="AV138" s="91"/>
      <c r="AW138" s="51" t="str">
        <f>IFERROR(TP_DATA[[#This Row],[Top '[m']]]-TP_DATA[[#This Row],[Bottom '[m']]], "")</f>
        <v/>
      </c>
      <c r="AX138" s="160"/>
      <c r="AY138" s="121" t="str">
        <f t="shared" si="5"/>
        <v/>
      </c>
      <c r="AZ138" s="145" t="str">
        <f>IFERROR((TP_DATA[[#This Row],[D, bottom '[m']]]+TP_DATA[[#This Row],[D, top '[m']]])/(2*TP_DATA[[#This Row],[t '[mm']]]/1000),"")</f>
        <v/>
      </c>
      <c r="BB138" s="169"/>
      <c r="BE138" s="50"/>
      <c r="BF138" s="121"/>
      <c r="BG138" s="50"/>
      <c r="BJ138" s="49"/>
      <c r="CC138" s="459">
        <v>26</v>
      </c>
      <c r="CD138" s="450">
        <v>112.21</v>
      </c>
      <c r="CE138" s="450">
        <v>109.34</v>
      </c>
      <c r="CF138" s="450">
        <v>8</v>
      </c>
      <c r="CG138" s="450">
        <v>8</v>
      </c>
      <c r="CH138" s="474">
        <v>33</v>
      </c>
      <c r="CI138" s="432">
        <f>IFERROR(TOWER_DATA[[#This Row],[Top '[m']]]-TOWER_DATA[[#This Row],[Bottom '[m']]], "")</f>
        <v>2.8699999999999903</v>
      </c>
      <c r="CJ138" s="475">
        <f>IFERROR(-(TOWER_DATA[[#This Row],[D, bottom '[m']]]-TOWER_DATA[[#This Row],[D, top '[m']]])/(TOWER_DATA[[#This Row],[Bottom '[m']]]-TOWER_DATA[[#This Row],[Top '[m']]]),"")</f>
        <v>0</v>
      </c>
      <c r="CK138" s="476" t="str">
        <f>IF(7850/1000*(1/3)*PI()*ABS(CD180-CE180)*((CF180/2)^2+(CF180/2)*(CG180/2)+(CG180/2)^2-(CF180/2-CH180/1000)^2-(CF180/2-CH180/1000)*(CG180/2-CH180/1000)-(CG180/2-CH180/1000)^2)=0,"",7850/1000*(1/3)*PI()*ABS(CD180-CE180)*((CF180/2)^2+(CF180/2)*(CG180/2)+(CG180/2)^2-(CF180/2-CH180/1000)^2-(CF180/2-CH180/1000)*(CG180/2-CH180/1000)-(CG180/2-CH180/1000)^2))</f>
        <v/>
      </c>
      <c r="CL138" s="438">
        <f>IFERROR((TOWER_DATA[[#This Row],[D, bottom '[m']]]+TOWER_DATA[[#This Row],[D, top '[m']]])/(2*TOWER_DATA[[#This Row],[t '[mm']]]/1000),"")</f>
        <v>242.42424242424241</v>
      </c>
      <c r="CM138" s="440"/>
      <c r="CN138" s="477" t="s">
        <v>417</v>
      </c>
      <c r="CO138" s="460">
        <v>99.31</v>
      </c>
      <c r="CP138" s="460">
        <v>99.31</v>
      </c>
      <c r="CQ138" s="410">
        <v>7814</v>
      </c>
      <c r="CR138" s="420"/>
      <c r="CS138" s="410"/>
      <c r="CT138" s="460"/>
      <c r="CU138" s="460"/>
      <c r="CV138" s="461"/>
      <c r="DQ138" s="161"/>
      <c r="DR138" s="161"/>
      <c r="DS138" s="145"/>
      <c r="DV138" s="93"/>
      <c r="DW138" s="93"/>
      <c r="DX138" s="53"/>
    </row>
    <row r="139" spans="5:129" ht="18" customHeight="1">
      <c r="E139" s="407"/>
      <c r="F139" s="394"/>
      <c r="G139" s="394"/>
      <c r="H139" s="394"/>
      <c r="I139" s="394"/>
      <c r="J139" s="395"/>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459">
        <v>27</v>
      </c>
      <c r="CD139" s="450">
        <v>109.34</v>
      </c>
      <c r="CE139" s="450">
        <v>106.47</v>
      </c>
      <c r="CF139" s="450">
        <v>8</v>
      </c>
      <c r="CG139" s="450">
        <v>8</v>
      </c>
      <c r="CH139" s="474">
        <v>34</v>
      </c>
      <c r="CI139" s="432">
        <f>IFERROR(TOWER_DATA[[#This Row],[Top '[m']]]-TOWER_DATA[[#This Row],[Bottom '[m']]], "")</f>
        <v>2.8700000000000045</v>
      </c>
      <c r="CJ139" s="475">
        <f>IFERROR(-(TOWER_DATA[[#This Row],[D, bottom '[m']]]-TOWER_DATA[[#This Row],[D, top '[m']]])/(TOWER_DATA[[#This Row],[Bottom '[m']]]-TOWER_DATA[[#This Row],[Top '[m']]]),"")</f>
        <v>0</v>
      </c>
      <c r="CK139" s="476" t="str">
        <f>IF(7850/1000*(1/3)*PI()*ABS(CD181-CE181)*((CF181/2)^2+(CF181/2)*(CG181/2)+(CG181/2)^2-(CF181/2-CH181/1000)^2-(CF181/2-CH181/1000)*(CG181/2-CH181/1000)-(CG181/2-CH181/1000)^2)=0,"",7850/1000*(1/3)*PI()*ABS(CD181-CE181)*((CF181/2)^2+(CF181/2)*(CG181/2)+(CG181/2)^2-(CF181/2-CH181/1000)^2-(CF181/2-CH181/1000)*(CG181/2-CH181/1000)-(CG181/2-CH181/1000)^2))</f>
        <v/>
      </c>
      <c r="CL139" s="438">
        <f>IFERROR((TOWER_DATA[[#This Row],[D, bottom '[m']]]+TOWER_DATA[[#This Row],[D, top '[m']]])/(2*TOWER_DATA[[#This Row],[t '[mm']]]/1000),"")</f>
        <v>235.29411764705881</v>
      </c>
      <c r="CM139" s="440"/>
      <c r="CN139" s="477" t="s">
        <v>420</v>
      </c>
      <c r="CO139" s="460">
        <v>83.45</v>
      </c>
      <c r="CP139" s="460">
        <v>83.45</v>
      </c>
      <c r="CQ139" s="410">
        <v>11206</v>
      </c>
      <c r="CR139" s="420"/>
      <c r="CS139" s="410"/>
      <c r="CT139" s="460"/>
      <c r="CU139" s="460"/>
      <c r="CV139" s="461"/>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459">
        <v>28</v>
      </c>
      <c r="CD140" s="450">
        <v>106.47</v>
      </c>
      <c r="CE140" s="450">
        <v>103.61</v>
      </c>
      <c r="CF140" s="450">
        <v>8</v>
      </c>
      <c r="CG140" s="450">
        <v>8</v>
      </c>
      <c r="CH140" s="474">
        <v>35</v>
      </c>
      <c r="CI140" s="432">
        <f>IFERROR(TOWER_DATA[[#This Row],[Top '[m']]]-TOWER_DATA[[#This Row],[Bottom '[m']]], "")</f>
        <v>2.8599999999999994</v>
      </c>
      <c r="CJ140" s="475">
        <f>IFERROR(-(TOWER_DATA[[#This Row],[D, bottom '[m']]]-TOWER_DATA[[#This Row],[D, top '[m']]])/(TOWER_DATA[[#This Row],[Bottom '[m']]]-TOWER_DATA[[#This Row],[Top '[m']]]),"")</f>
        <v>0</v>
      </c>
      <c r="CK140" s="476" t="str">
        <f>IF(7850/1000*(1/3)*PI()*ABS(CD182-CE182)*((CF182/2)^2+(CF182/2)*(CG182/2)+(CG182/2)^2-(CF182/2-CH182/1000)^2-(CF182/2-CH182/1000)*(CG182/2-CH182/1000)-(CG182/2-CH182/1000)^2)=0,"",7850/1000*(1/3)*PI()*ABS(CD182-CE182)*((CF182/2)^2+(CF182/2)*(CG182/2)+(CG182/2)^2-(CF182/2-CH182/1000)^2-(CF182/2-CH182/1000)*(CG182/2-CH182/1000)-(CG182/2-CH182/1000)^2))</f>
        <v/>
      </c>
      <c r="CL140" s="438">
        <f>IFERROR((TOWER_DATA[[#This Row],[D, bottom '[m']]]+TOWER_DATA[[#This Row],[D, top '[m']]])/(2*TOWER_DATA[[#This Row],[t '[mm']]]/1000),"")</f>
        <v>228.57142857142856</v>
      </c>
      <c r="CM140" s="440"/>
      <c r="CN140" s="477" t="s">
        <v>421</v>
      </c>
      <c r="CO140" s="460">
        <v>83.25</v>
      </c>
      <c r="CP140" s="460">
        <v>83.25</v>
      </c>
      <c r="CQ140" s="410">
        <v>11206</v>
      </c>
      <c r="CR140" s="420"/>
      <c r="CS140" s="410"/>
      <c r="CT140" s="460"/>
      <c r="CU140" s="460"/>
      <c r="CV140" s="461"/>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459">
        <v>29</v>
      </c>
      <c r="CD141" s="450">
        <v>103.61</v>
      </c>
      <c r="CE141" s="450">
        <v>100.74</v>
      </c>
      <c r="CF141" s="450">
        <v>8</v>
      </c>
      <c r="CG141" s="450">
        <v>8</v>
      </c>
      <c r="CH141" s="474">
        <v>36</v>
      </c>
      <c r="CI141" s="432">
        <f>IFERROR(TOWER_DATA[[#This Row],[Top '[m']]]-TOWER_DATA[[#This Row],[Bottom '[m']]], "")</f>
        <v>2.8700000000000045</v>
      </c>
      <c r="CJ141" s="475">
        <f>IFERROR(-(TOWER_DATA[[#This Row],[D, bottom '[m']]]-TOWER_DATA[[#This Row],[D, top '[m']]])/(TOWER_DATA[[#This Row],[Bottom '[m']]]-TOWER_DATA[[#This Row],[Top '[m']]]),"")</f>
        <v>0</v>
      </c>
      <c r="CK141" s="476" t="str">
        <f>IF(7850/1000*(1/3)*PI()*ABS(CD183-CE183)*((CF183/2)^2+(CF183/2)*(CG183/2)+(CG183/2)^2-(CF183/2-CH183/1000)^2-(CF183/2-CH183/1000)*(CG183/2-CH183/1000)-(CG183/2-CH183/1000)^2)=0,"",7850/1000*(1/3)*PI()*ABS(CD183-CE183)*((CF183/2)^2+(CF183/2)*(CG183/2)+(CG183/2)^2-(CF183/2-CH183/1000)^2-(CF183/2-CH183/1000)*(CG183/2-CH183/1000)-(CG183/2-CH183/1000)^2))</f>
        <v/>
      </c>
      <c r="CL141" s="438">
        <f>IFERROR((TOWER_DATA[[#This Row],[D, bottom '[m']]]+TOWER_DATA[[#This Row],[D, top '[m']]])/(2*TOWER_DATA[[#This Row],[t '[mm']]]/1000),"")</f>
        <v>222.22222222222223</v>
      </c>
      <c r="CM141" s="440"/>
      <c r="CN141" s="477" t="s">
        <v>422</v>
      </c>
      <c r="CO141" s="460">
        <v>81.95</v>
      </c>
      <c r="CP141" s="460">
        <v>81.95</v>
      </c>
      <c r="CQ141" s="410">
        <v>9000</v>
      </c>
      <c r="CR141" s="420"/>
      <c r="CS141" s="410"/>
      <c r="CT141" s="460"/>
      <c r="CU141" s="460"/>
      <c r="CV141" s="461"/>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459">
        <v>30</v>
      </c>
      <c r="CD142" s="450">
        <v>100.74</v>
      </c>
      <c r="CE142" s="450">
        <v>97.88</v>
      </c>
      <c r="CF142" s="450">
        <v>8</v>
      </c>
      <c r="CG142" s="450">
        <v>8</v>
      </c>
      <c r="CH142" s="474">
        <v>37</v>
      </c>
      <c r="CI142" s="432">
        <f>IFERROR(TOWER_DATA[[#This Row],[Top '[m']]]-TOWER_DATA[[#This Row],[Bottom '[m']]], "")</f>
        <v>2.8599999999999994</v>
      </c>
      <c r="CJ142" s="475">
        <f>IFERROR(-(TOWER_DATA[[#This Row],[D, bottom '[m']]]-TOWER_DATA[[#This Row],[D, top '[m']]])/(TOWER_DATA[[#This Row],[Bottom '[m']]]-TOWER_DATA[[#This Row],[Top '[m']]]),"")</f>
        <v>0</v>
      </c>
      <c r="CK142" s="476" t="str">
        <f>IF(7850/1000*(1/3)*PI()*ABS(CD184-CE184)*((CF184/2)^2+(CF184/2)*(CG184/2)+(CG184/2)^2-(CF184/2-CH184/1000)^2-(CF184/2-CH184/1000)*(CG184/2-CH184/1000)-(CG184/2-CH184/1000)^2)=0,"",7850/1000*(1/3)*PI()*ABS(CD184-CE184)*((CF184/2)^2+(CF184/2)*(CG184/2)+(CG184/2)^2-(CF184/2-CH184/1000)^2-(CF184/2-CH184/1000)*(CG184/2-CH184/1000)-(CG184/2-CH184/1000)^2))</f>
        <v/>
      </c>
      <c r="CL142" s="438">
        <f>IFERROR((TOWER_DATA[[#This Row],[D, bottom '[m']]]+TOWER_DATA[[#This Row],[D, top '[m']]])/(2*TOWER_DATA[[#This Row],[t '[mm']]]/1000),"")</f>
        <v>216.21621621621622</v>
      </c>
      <c r="CM142" s="440"/>
      <c r="CN142" s="477" t="s">
        <v>425</v>
      </c>
      <c r="CO142" s="460">
        <v>69.349999999999994</v>
      </c>
      <c r="CP142" s="460">
        <v>69.349999999999994</v>
      </c>
      <c r="CQ142" s="410">
        <v>1464</v>
      </c>
      <c r="CR142" s="420"/>
      <c r="CS142" s="410"/>
      <c r="CT142" s="460"/>
      <c r="CU142" s="460"/>
      <c r="CV142" s="461"/>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459">
        <v>31</v>
      </c>
      <c r="CD143" s="450">
        <v>97.88</v>
      </c>
      <c r="CE143" s="450">
        <v>95.01</v>
      </c>
      <c r="CF143" s="450">
        <v>8</v>
      </c>
      <c r="CG143" s="450">
        <v>8</v>
      </c>
      <c r="CH143" s="474">
        <v>38</v>
      </c>
      <c r="CI143" s="432">
        <f>IFERROR(TOWER_DATA[[#This Row],[Top '[m']]]-TOWER_DATA[[#This Row],[Bottom '[m']]], "")</f>
        <v>2.8699999999999903</v>
      </c>
      <c r="CJ143" s="475">
        <f>IFERROR(-(TOWER_DATA[[#This Row],[D, bottom '[m']]]-TOWER_DATA[[#This Row],[D, top '[m']]])/(TOWER_DATA[[#This Row],[Bottom '[m']]]-TOWER_DATA[[#This Row],[Top '[m']]]),"")</f>
        <v>0</v>
      </c>
      <c r="CK143" s="476" t="str">
        <f>IF(7850/1000*(1/3)*PI()*ABS(CD185-CE185)*((CF185/2)^2+(CF185/2)*(CG185/2)+(CG185/2)^2-(CF185/2-CH185/1000)^2-(CF185/2-CH185/1000)*(CG185/2-CH185/1000)-(CG185/2-CH185/1000)^2)=0,"",7850/1000*(1/3)*PI()*ABS(CD185-CE185)*((CF185/2)^2+(CF185/2)*(CG185/2)+(CG185/2)^2-(CF185/2-CH185/1000)^2-(CF185/2-CH185/1000)*(CG185/2-CH185/1000)-(CG185/2-CH185/1000)^2))</f>
        <v/>
      </c>
      <c r="CL143" s="438">
        <f>IFERROR((TOWER_DATA[[#This Row],[D, bottom '[m']]]+TOWER_DATA[[#This Row],[D, top '[m']]])/(2*TOWER_DATA[[#This Row],[t '[mm']]]/1000),"")</f>
        <v>210.5263157894737</v>
      </c>
      <c r="CM143" s="440"/>
      <c r="CN143" s="477" t="s">
        <v>424</v>
      </c>
      <c r="CO143" s="460">
        <v>69.349999999999994</v>
      </c>
      <c r="CP143" s="460">
        <v>69.349999999999994</v>
      </c>
      <c r="CQ143" s="410">
        <v>1008</v>
      </c>
      <c r="CR143" s="420"/>
      <c r="CS143" s="410"/>
      <c r="CT143" s="460"/>
      <c r="CU143" s="460"/>
      <c r="CV143" s="461"/>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459">
        <v>32</v>
      </c>
      <c r="CD144" s="450">
        <v>95.01</v>
      </c>
      <c r="CE144" s="450">
        <v>92.15</v>
      </c>
      <c r="CF144" s="450">
        <v>8</v>
      </c>
      <c r="CG144" s="450">
        <v>8</v>
      </c>
      <c r="CH144" s="474">
        <v>39</v>
      </c>
      <c r="CI144" s="432">
        <f>IFERROR(TOWER_DATA[[#This Row],[Top '[m']]]-TOWER_DATA[[#This Row],[Bottom '[m']]], "")</f>
        <v>2.8599999999999994</v>
      </c>
      <c r="CJ144" s="475">
        <f>IFERROR(-(TOWER_DATA[[#This Row],[D, bottom '[m']]]-TOWER_DATA[[#This Row],[D, top '[m']]])/(TOWER_DATA[[#This Row],[Bottom '[m']]]-TOWER_DATA[[#This Row],[Top '[m']]]),"")</f>
        <v>0</v>
      </c>
      <c r="CK144" s="476" t="str">
        <f>IF(7850/1000*(1/3)*PI()*ABS(CD186-CE186)*((CF186/2)^2+(CF186/2)*(CG186/2)+(CG186/2)^2-(CF186/2-CH186/1000)^2-(CF186/2-CH186/1000)*(CG186/2-CH186/1000)-(CG186/2-CH186/1000)^2)=0,"",7850/1000*(1/3)*PI()*ABS(CD186-CE186)*((CF186/2)^2+(CF186/2)*(CG186/2)+(CG186/2)^2-(CF186/2-CH186/1000)^2-(CF186/2-CH186/1000)*(CG186/2-CH186/1000)-(CG186/2-CH186/1000)^2))</f>
        <v/>
      </c>
      <c r="CL144" s="438">
        <f>IFERROR((TOWER_DATA[[#This Row],[D, bottom '[m']]]+TOWER_DATA[[#This Row],[D, top '[m']]])/(2*TOWER_DATA[[#This Row],[t '[mm']]]/1000),"")</f>
        <v>205.12820512820514</v>
      </c>
      <c r="CM144" s="440"/>
      <c r="CN144" s="477" t="s">
        <v>423</v>
      </c>
      <c r="CO144" s="460">
        <v>69.349999999999994</v>
      </c>
      <c r="CP144" s="460">
        <v>69.349999999999994</v>
      </c>
      <c r="CQ144" s="410">
        <v>6854</v>
      </c>
      <c r="CR144" s="420"/>
      <c r="CS144" s="410"/>
      <c r="CT144" s="460"/>
      <c r="CU144" s="460"/>
      <c r="CV144" s="461"/>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459">
        <v>33</v>
      </c>
      <c r="CD145" s="450">
        <v>92.15</v>
      </c>
      <c r="CE145" s="450">
        <v>89.28</v>
      </c>
      <c r="CF145" s="450">
        <v>8</v>
      </c>
      <c r="CG145" s="450">
        <v>8</v>
      </c>
      <c r="CH145" s="474">
        <v>40</v>
      </c>
      <c r="CI145" s="432">
        <f>IFERROR(TOWER_DATA[[#This Row],[Top '[m']]]-TOWER_DATA[[#This Row],[Bottom '[m']]], "")</f>
        <v>2.8700000000000045</v>
      </c>
      <c r="CJ145" s="475">
        <f>IFERROR(-(TOWER_DATA[[#This Row],[D, bottom '[m']]]-TOWER_DATA[[#This Row],[D, top '[m']]])/(TOWER_DATA[[#This Row],[Bottom '[m']]]-TOWER_DATA[[#This Row],[Top '[m']]]),"")</f>
        <v>0</v>
      </c>
      <c r="CK145" s="476" t="str">
        <f>IF(7850/1000*(1/3)*PI()*ABS(CD187-CE187)*((CF187/2)^2+(CF187/2)*(CG187/2)+(CG187/2)^2-(CF187/2-CH187/1000)^2-(CF187/2-CH187/1000)*(CG187/2-CH187/1000)-(CG187/2-CH187/1000)^2)=0,"",7850/1000*(1/3)*PI()*ABS(CD187-CE187)*((CF187/2)^2+(CF187/2)*(CG187/2)+(CG187/2)^2-(CF187/2-CH187/1000)^2-(CF187/2-CH187/1000)*(CG187/2-CH187/1000)-(CG187/2-CH187/1000)^2))</f>
        <v/>
      </c>
      <c r="CL145" s="438">
        <f>IFERROR((TOWER_DATA[[#This Row],[D, bottom '[m']]]+TOWER_DATA[[#This Row],[D, top '[m']]])/(2*TOWER_DATA[[#This Row],[t '[mm']]]/1000),"")</f>
        <v>200</v>
      </c>
      <c r="CM145" s="440"/>
      <c r="CN145" s="477" t="s">
        <v>426</v>
      </c>
      <c r="CO145" s="460">
        <v>55.49</v>
      </c>
      <c r="CP145" s="460">
        <v>55.49</v>
      </c>
      <c r="CQ145" s="410">
        <v>19789</v>
      </c>
      <c r="CR145" s="420"/>
      <c r="CS145" s="410"/>
      <c r="CT145" s="460"/>
      <c r="CU145" s="460"/>
      <c r="CV145" s="461"/>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459">
        <v>34</v>
      </c>
      <c r="CD146" s="450">
        <v>89.28</v>
      </c>
      <c r="CE146" s="450">
        <v>86.42</v>
      </c>
      <c r="CF146" s="450">
        <v>8.01</v>
      </c>
      <c r="CG146" s="450">
        <v>8.01</v>
      </c>
      <c r="CH146" s="474">
        <v>42</v>
      </c>
      <c r="CI146" s="432">
        <f>IFERROR(TOWER_DATA[[#This Row],[Top '[m']]]-TOWER_DATA[[#This Row],[Bottom '[m']]], "")</f>
        <v>2.8599999999999994</v>
      </c>
      <c r="CJ146" s="475">
        <f>IFERROR(-(TOWER_DATA[[#This Row],[D, bottom '[m']]]-TOWER_DATA[[#This Row],[D, top '[m']]])/(TOWER_DATA[[#This Row],[Bottom '[m']]]-TOWER_DATA[[#This Row],[Top '[m']]]),"")</f>
        <v>0</v>
      </c>
      <c r="CK146" s="476" t="str">
        <f>IF(7850/1000*(1/3)*PI()*ABS(CD188-CE188)*((CF188/2)^2+(CF188/2)*(CG188/2)+(CG188/2)^2-(CF188/2-CH188/1000)^2-(CF188/2-CH188/1000)*(CG188/2-CH188/1000)-(CG188/2-CH188/1000)^2)=0,"",7850/1000*(1/3)*PI()*ABS(CD188-CE188)*((CF188/2)^2+(CF188/2)*(CG188/2)+(CG188/2)^2-(CF188/2-CH188/1000)^2-(CF188/2-CH188/1000)*(CG188/2-CH188/1000)-(CG188/2-CH188/1000)^2))</f>
        <v/>
      </c>
      <c r="CL146" s="438">
        <f>IFERROR((TOWER_DATA[[#This Row],[D, bottom '[m']]]+TOWER_DATA[[#This Row],[D, top '[m']]])/(2*TOWER_DATA[[#This Row],[t '[mm']]]/1000),"")</f>
        <v>190.71428571428569</v>
      </c>
      <c r="CM146" s="440"/>
      <c r="CN146" s="477" t="s">
        <v>427</v>
      </c>
      <c r="CO146" s="460">
        <v>55.21</v>
      </c>
      <c r="CP146" s="460">
        <v>55.21</v>
      </c>
      <c r="CQ146" s="410">
        <v>19789</v>
      </c>
      <c r="CR146" s="420"/>
      <c r="CS146" s="410"/>
      <c r="CT146" s="460"/>
      <c r="CU146" s="460"/>
      <c r="CV146" s="461"/>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459">
        <v>35</v>
      </c>
      <c r="CD147" s="450">
        <v>86.42</v>
      </c>
      <c r="CE147" s="450">
        <v>83.56</v>
      </c>
      <c r="CF147" s="450">
        <v>8.02</v>
      </c>
      <c r="CG147" s="450">
        <v>8</v>
      </c>
      <c r="CH147" s="474">
        <v>54</v>
      </c>
      <c r="CI147" s="432">
        <f>IFERROR(TOWER_DATA[[#This Row],[Top '[m']]]-TOWER_DATA[[#This Row],[Bottom '[m']]], "")</f>
        <v>2.8599999999999994</v>
      </c>
      <c r="CJ147" s="475">
        <f>IFERROR(-(TOWER_DATA[[#This Row],[D, bottom '[m']]]-TOWER_DATA[[#This Row],[D, top '[m']]])/(TOWER_DATA[[#This Row],[Bottom '[m']]]-TOWER_DATA[[#This Row],[Top '[m']]]),"")</f>
        <v>-6.9930069930068455E-3</v>
      </c>
      <c r="CK147" s="476" t="str">
        <f>IF(7850/1000*(1/3)*PI()*ABS(CD189-CE189)*((CF189/2)^2+(CF189/2)*(CG189/2)+(CG189/2)^2-(CF189/2-CH189/1000)^2-(CF189/2-CH189/1000)*(CG189/2-CH189/1000)-(CG189/2-CH189/1000)^2)=0,"",7850/1000*(1/3)*PI()*ABS(CD189-CE189)*((CF189/2)^2+(CF189/2)*(CG189/2)+(CG189/2)^2-(CF189/2-CH189/1000)^2-(CF189/2-CH189/1000)*(CG189/2-CH189/1000)-(CG189/2-CH189/1000)^2))</f>
        <v/>
      </c>
      <c r="CL147" s="438">
        <f>IFERROR((TOWER_DATA[[#This Row],[D, bottom '[m']]]+TOWER_DATA[[#This Row],[D, top '[m']]])/(2*TOWER_DATA[[#This Row],[t '[mm']]]/1000),"")</f>
        <v>148.33333333333334</v>
      </c>
      <c r="CM147" s="440"/>
      <c r="CN147" s="477" t="s">
        <v>428</v>
      </c>
      <c r="CO147" s="460">
        <v>53.95</v>
      </c>
      <c r="CP147" s="460">
        <v>53.95</v>
      </c>
      <c r="CQ147" s="410">
        <v>9000</v>
      </c>
      <c r="CR147" s="420"/>
      <c r="CS147" s="410"/>
      <c r="CT147" s="460"/>
      <c r="CU147" s="460"/>
      <c r="CV147" s="461"/>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459">
        <v>36</v>
      </c>
      <c r="CD148" s="450">
        <v>83.56</v>
      </c>
      <c r="CE148" s="450">
        <v>83.35</v>
      </c>
      <c r="CF148" s="450">
        <v>8</v>
      </c>
      <c r="CG148" s="450">
        <v>8</v>
      </c>
      <c r="CH148" s="474">
        <v>54</v>
      </c>
      <c r="CI148" s="432">
        <f>IFERROR(TOWER_DATA[[#This Row],[Top '[m']]]-TOWER_DATA[[#This Row],[Bottom '[m']]], "")</f>
        <v>0.21000000000000796</v>
      </c>
      <c r="CJ148" s="475">
        <f>IFERROR(-(TOWER_DATA[[#This Row],[D, bottom '[m']]]-TOWER_DATA[[#This Row],[D, top '[m']]])/(TOWER_DATA[[#This Row],[Bottom '[m']]]-TOWER_DATA[[#This Row],[Top '[m']]]),"")</f>
        <v>0</v>
      </c>
      <c r="CK148" s="476" t="str">
        <f>IF(7850/1000*(1/3)*PI()*ABS(CD190-CE190)*((CF190/2)^2+(CF190/2)*(CG190/2)+(CG190/2)^2-(CF190/2-CH190/1000)^2-(CF190/2-CH190/1000)*(CG190/2-CH190/1000)-(CG190/2-CH190/1000)^2)=0,"",7850/1000*(1/3)*PI()*ABS(CD190-CE190)*((CF190/2)^2+(CF190/2)*(CG190/2)+(CG190/2)^2-(CF190/2-CH190/1000)^2-(CF190/2-CH190/1000)*(CG190/2-CH190/1000)-(CG190/2-CH190/1000)^2))</f>
        <v/>
      </c>
      <c r="CL148" s="438">
        <f>IFERROR((TOWER_DATA[[#This Row],[D, bottom '[m']]]+TOWER_DATA[[#This Row],[D, top '[m']]])/(2*TOWER_DATA[[#This Row],[t '[mm']]]/1000),"")</f>
        <v>148.14814814814815</v>
      </c>
      <c r="CM148" s="440"/>
      <c r="CN148" s="477" t="s">
        <v>430</v>
      </c>
      <c r="CO148" s="460">
        <v>45.97</v>
      </c>
      <c r="CP148" s="460">
        <v>45.97</v>
      </c>
      <c r="CQ148" s="410">
        <v>981</v>
      </c>
      <c r="CR148" s="420"/>
      <c r="CS148" s="410"/>
      <c r="CT148" s="460"/>
      <c r="CU148" s="460"/>
      <c r="CV148" s="461"/>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459">
        <v>37</v>
      </c>
      <c r="CD149" s="450">
        <v>83.35</v>
      </c>
      <c r="CE149" s="450">
        <v>83.14</v>
      </c>
      <c r="CF149" s="450">
        <v>8</v>
      </c>
      <c r="CG149" s="450">
        <v>8</v>
      </c>
      <c r="CH149" s="474">
        <v>54</v>
      </c>
      <c r="CI149" s="432">
        <f>IFERROR(TOWER_DATA[[#This Row],[Top '[m']]]-TOWER_DATA[[#This Row],[Bottom '[m']]], "")</f>
        <v>0.20999999999999375</v>
      </c>
      <c r="CJ149" s="475">
        <f>IFERROR(-(TOWER_DATA[[#This Row],[D, bottom '[m']]]-TOWER_DATA[[#This Row],[D, top '[m']]])/(TOWER_DATA[[#This Row],[Bottom '[m']]]-TOWER_DATA[[#This Row],[Top '[m']]]),"")</f>
        <v>0</v>
      </c>
      <c r="CK149" s="476" t="str">
        <f>IF(7850/1000*(1/3)*PI()*ABS(CD191-CE191)*((CF191/2)^2+(CF191/2)*(CG191/2)+(CG191/2)^2-(CF191/2-CH191/1000)^2-(CF191/2-CH191/1000)*(CG191/2-CH191/1000)-(CG191/2-CH191/1000)^2)=0,"",7850/1000*(1/3)*PI()*ABS(CD191-CE191)*((CF191/2)^2+(CF191/2)*(CG191/2)+(CG191/2)^2-(CF191/2-CH191/1000)^2-(CF191/2-CH191/1000)*(CG191/2-CH191/1000)-(CG191/2-CH191/1000)^2))</f>
        <v/>
      </c>
      <c r="CL149" s="438">
        <f>IFERROR((TOWER_DATA[[#This Row],[D, bottom '[m']]]+TOWER_DATA[[#This Row],[D, top '[m']]])/(2*TOWER_DATA[[#This Row],[t '[mm']]]/1000),"")</f>
        <v>148.14814814814815</v>
      </c>
      <c r="CM149" s="440"/>
      <c r="CN149" s="477" t="s">
        <v>431</v>
      </c>
      <c r="CO149" s="460">
        <v>45.97</v>
      </c>
      <c r="CP149" s="460">
        <v>45.97</v>
      </c>
      <c r="CQ149" s="410">
        <v>675</v>
      </c>
      <c r="CR149" s="420"/>
      <c r="CS149" s="410"/>
      <c r="CT149" s="460"/>
      <c r="CU149" s="460"/>
      <c r="CV149" s="461"/>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459">
        <v>38</v>
      </c>
      <c r="CD150" s="450">
        <v>83.14</v>
      </c>
      <c r="CE150" s="450">
        <v>80.39</v>
      </c>
      <c r="CF150" s="450">
        <v>8</v>
      </c>
      <c r="CG150" s="450">
        <v>8</v>
      </c>
      <c r="CH150" s="474">
        <v>54</v>
      </c>
      <c r="CI150" s="432">
        <f>IFERROR(TOWER_DATA[[#This Row],[Top '[m']]]-TOWER_DATA[[#This Row],[Bottom '[m']]], "")</f>
        <v>2.75</v>
      </c>
      <c r="CJ150" s="475">
        <f>IFERROR(-(TOWER_DATA[[#This Row],[D, bottom '[m']]]-TOWER_DATA[[#This Row],[D, top '[m']]])/(TOWER_DATA[[#This Row],[Bottom '[m']]]-TOWER_DATA[[#This Row],[Top '[m']]]),"")</f>
        <v>0</v>
      </c>
      <c r="CK150" s="476" t="str">
        <f>IF(7850/1000*(1/3)*PI()*ABS(CD192-CE192)*((CF192/2)^2+(CF192/2)*(CG192/2)+(CG192/2)^2-(CF192/2-CH192/1000)^2-(CF192/2-CH192/1000)*(CG192/2-CH192/1000)-(CG192/2-CH192/1000)^2)=0,"",7850/1000*(1/3)*PI()*ABS(CD192-CE192)*((CF192/2)^2+(CF192/2)*(CG192/2)+(CG192/2)^2-(CF192/2-CH192/1000)^2-(CF192/2-CH192/1000)*(CG192/2-CH192/1000)-(CG192/2-CH192/1000)^2))</f>
        <v/>
      </c>
      <c r="CL150" s="438">
        <f>IFERROR((TOWER_DATA[[#This Row],[D, bottom '[m']]]+TOWER_DATA[[#This Row],[D, top '[m']]])/(2*TOWER_DATA[[#This Row],[t '[mm']]]/1000),"")</f>
        <v>148.14814814814815</v>
      </c>
      <c r="CM150" s="440"/>
      <c r="CN150" s="477" t="s">
        <v>429</v>
      </c>
      <c r="CO150" s="460">
        <v>45.97</v>
      </c>
      <c r="CP150" s="460">
        <v>45.97</v>
      </c>
      <c r="CQ150" s="410">
        <v>4592</v>
      </c>
      <c r="CR150" s="420"/>
      <c r="CS150" s="410"/>
      <c r="CT150" s="460"/>
      <c r="CU150" s="460"/>
      <c r="CV150" s="461"/>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459">
        <v>39</v>
      </c>
      <c r="CD151" s="450">
        <v>80.39</v>
      </c>
      <c r="CE151" s="450">
        <v>77.63</v>
      </c>
      <c r="CF151" s="450">
        <v>7.99</v>
      </c>
      <c r="CG151" s="450">
        <v>7.99</v>
      </c>
      <c r="CH151" s="474">
        <v>45</v>
      </c>
      <c r="CI151" s="432">
        <f>IFERROR(TOWER_DATA[[#This Row],[Top '[m']]]-TOWER_DATA[[#This Row],[Bottom '[m']]], "")</f>
        <v>2.7600000000000051</v>
      </c>
      <c r="CJ151" s="475">
        <f>IFERROR(-(TOWER_DATA[[#This Row],[D, bottom '[m']]]-TOWER_DATA[[#This Row],[D, top '[m']]])/(TOWER_DATA[[#This Row],[Bottom '[m']]]-TOWER_DATA[[#This Row],[Top '[m']]]),"")</f>
        <v>0</v>
      </c>
      <c r="CK151" s="476" t="str">
        <f>IF(7850/1000*(1/3)*PI()*ABS(CD193-CE193)*((CF193/2)^2+(CF193/2)*(CG193/2)+(CG193/2)^2-(CF193/2-CH193/1000)^2-(CF193/2-CH193/1000)*(CG193/2-CH193/1000)-(CG193/2-CH193/1000)^2)=0,"",7850/1000*(1/3)*PI()*ABS(CD193-CE193)*((CF193/2)^2+(CF193/2)*(CG193/2)+(CG193/2)^2-(CF193/2-CH193/1000)^2-(CF193/2-CH193/1000)*(CG193/2-CH193/1000)-(CG193/2-CH193/1000)^2))</f>
        <v/>
      </c>
      <c r="CL151" s="438">
        <f>IFERROR((TOWER_DATA[[#This Row],[D, bottom '[m']]]+TOWER_DATA[[#This Row],[D, top '[m']]])/(2*TOWER_DATA[[#This Row],[t '[mm']]]/1000),"")</f>
        <v>177.55555555555557</v>
      </c>
      <c r="CM151" s="440"/>
      <c r="CN151" s="477" t="s">
        <v>432</v>
      </c>
      <c r="CO151" s="460">
        <v>36.69</v>
      </c>
      <c r="CP151" s="460">
        <v>36.69</v>
      </c>
      <c r="CQ151" s="410">
        <v>33576</v>
      </c>
      <c r="CR151" s="420"/>
      <c r="CS151" s="410"/>
      <c r="CT151" s="460"/>
      <c r="CU151" s="460"/>
      <c r="CV151" s="461"/>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459">
        <v>40</v>
      </c>
      <c r="CD152" s="450">
        <v>77.63</v>
      </c>
      <c r="CE152" s="450">
        <v>74.87</v>
      </c>
      <c r="CF152" s="450">
        <v>7.99</v>
      </c>
      <c r="CG152" s="450">
        <v>7.99</v>
      </c>
      <c r="CH152" s="474">
        <v>46</v>
      </c>
      <c r="CI152" s="432">
        <f>IFERROR(TOWER_DATA[[#This Row],[Top '[m']]]-TOWER_DATA[[#This Row],[Bottom '[m']]], "")</f>
        <v>2.7599999999999909</v>
      </c>
      <c r="CJ152" s="475">
        <f>IFERROR(-(TOWER_DATA[[#This Row],[D, bottom '[m']]]-TOWER_DATA[[#This Row],[D, top '[m']]])/(TOWER_DATA[[#This Row],[Bottom '[m']]]-TOWER_DATA[[#This Row],[Top '[m']]]),"")</f>
        <v>0</v>
      </c>
      <c r="CK152" s="476" t="str">
        <f>IF(7850/1000*(1/3)*PI()*ABS(CD194-CE194)*((CF194/2)^2+(CF194/2)*(CG194/2)+(CG194/2)^2-(CF194/2-CH194/1000)^2-(CF194/2-CH194/1000)*(CG194/2-CH194/1000)-(CG194/2-CH194/1000)^2)=0,"",7850/1000*(1/3)*PI()*ABS(CD194-CE194)*((CF194/2)^2+(CF194/2)*(CG194/2)+(CG194/2)^2-(CF194/2-CH194/1000)^2-(CF194/2-CH194/1000)*(CG194/2-CH194/1000)-(CG194/2-CH194/1000)^2))</f>
        <v/>
      </c>
      <c r="CL152" s="438">
        <f>IFERROR((TOWER_DATA[[#This Row],[D, bottom '[m']]]+TOWER_DATA[[#This Row],[D, top '[m']]])/(2*TOWER_DATA[[#This Row],[t '[mm']]]/1000),"")</f>
        <v>173.69565217391306</v>
      </c>
      <c r="CM152" s="440"/>
      <c r="CN152" s="477" t="s">
        <v>433</v>
      </c>
      <c r="CO152" s="460">
        <v>36.28</v>
      </c>
      <c r="CP152" s="460">
        <v>36.28</v>
      </c>
      <c r="CQ152" s="410">
        <v>24324</v>
      </c>
      <c r="CR152" s="420"/>
      <c r="CS152" s="410"/>
      <c r="CT152" s="460"/>
      <c r="CU152" s="460"/>
      <c r="CV152" s="461"/>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459">
        <v>41</v>
      </c>
      <c r="CD153" s="450">
        <v>74.87</v>
      </c>
      <c r="CE153" s="450">
        <v>72.11</v>
      </c>
      <c r="CF153" s="450">
        <v>7.99</v>
      </c>
      <c r="CG153" s="450">
        <v>7.99</v>
      </c>
      <c r="CH153" s="474">
        <v>47</v>
      </c>
      <c r="CI153" s="432">
        <f>IFERROR(TOWER_DATA[[#This Row],[Top '[m']]]-TOWER_DATA[[#This Row],[Bottom '[m']]], "")</f>
        <v>2.7600000000000051</v>
      </c>
      <c r="CJ153" s="475">
        <f>IFERROR(-(TOWER_DATA[[#This Row],[D, bottom '[m']]]-TOWER_DATA[[#This Row],[D, top '[m']]])/(TOWER_DATA[[#This Row],[Bottom '[m']]]-TOWER_DATA[[#This Row],[Top '[m']]]),"")</f>
        <v>0</v>
      </c>
      <c r="CK153" s="476" t="str">
        <f>IF(7850/1000*(1/3)*PI()*ABS(CD195-CE195)*((CF195/2)^2+(CF195/2)*(CG195/2)+(CG195/2)^2-(CF195/2-CH195/1000)^2-(CF195/2-CH195/1000)*(CG195/2-CH195/1000)-(CG195/2-CH195/1000)^2)=0,"",7850/1000*(1/3)*PI()*ABS(CD195-CE195)*((CF195/2)^2+(CF195/2)*(CG195/2)+(CG195/2)^2-(CF195/2-CH195/1000)^2-(CF195/2-CH195/1000)*(CG195/2-CH195/1000)-(CG195/2-CH195/1000)^2))</f>
        <v/>
      </c>
      <c r="CL153" s="438">
        <f>IFERROR((TOWER_DATA[[#This Row],[D, bottom '[m']]]+TOWER_DATA[[#This Row],[D, top '[m']]])/(2*TOWER_DATA[[#This Row],[t '[mm']]]/1000),"")</f>
        <v>170</v>
      </c>
      <c r="CM153" s="440"/>
      <c r="CN153" s="477" t="s">
        <v>435</v>
      </c>
      <c r="CO153" s="460">
        <v>35.35</v>
      </c>
      <c r="CP153" s="460">
        <v>35.35</v>
      </c>
      <c r="CQ153" s="410">
        <v>9000</v>
      </c>
      <c r="CR153" s="420"/>
      <c r="CS153" s="410"/>
      <c r="CT153" s="460"/>
      <c r="CU153" s="460"/>
      <c r="CV153" s="461"/>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459">
        <v>42</v>
      </c>
      <c r="CD154" s="450">
        <v>72.11</v>
      </c>
      <c r="CE154" s="450">
        <v>69.349999999999994</v>
      </c>
      <c r="CF154" s="450">
        <v>7.99</v>
      </c>
      <c r="CG154" s="450">
        <v>7.99</v>
      </c>
      <c r="CH154" s="474">
        <v>48</v>
      </c>
      <c r="CI154" s="432">
        <f>IFERROR(TOWER_DATA[[#This Row],[Top '[m']]]-TOWER_DATA[[#This Row],[Bottom '[m']]], "")</f>
        <v>2.7600000000000051</v>
      </c>
      <c r="CJ154" s="475">
        <f>IFERROR(-(TOWER_DATA[[#This Row],[D, bottom '[m']]]-TOWER_DATA[[#This Row],[D, top '[m']]])/(TOWER_DATA[[#This Row],[Bottom '[m']]]-TOWER_DATA[[#This Row],[Top '[m']]]),"")</f>
        <v>0</v>
      </c>
      <c r="CK154" s="476" t="str">
        <f>IF(7850/1000*(1/3)*PI()*ABS(CD196-CE196)*((CF196/2)^2+(CF196/2)*(CG196/2)+(CG196/2)^2-(CF196/2-CH196/1000)^2-(CF196/2-CH196/1000)*(CG196/2-CH196/1000)-(CG196/2-CH196/1000)^2)=0,"",7850/1000*(1/3)*PI()*ABS(CD196-CE196)*((CF196/2)^2+(CF196/2)*(CG196/2)+(CG196/2)^2-(CF196/2-CH196/1000)^2-(CF196/2-CH196/1000)*(CG196/2-CH196/1000)-(CG196/2-CH196/1000)^2))</f>
        <v/>
      </c>
      <c r="CL154" s="438">
        <f>IFERROR((TOWER_DATA[[#This Row],[D, bottom '[m']]]+TOWER_DATA[[#This Row],[D, top '[m']]])/(2*TOWER_DATA[[#This Row],[t '[mm']]]/1000),"")</f>
        <v>166.45833333333334</v>
      </c>
      <c r="CM154" s="440"/>
      <c r="CN154" s="477" t="s">
        <v>434</v>
      </c>
      <c r="CO154" s="460">
        <v>35.35</v>
      </c>
      <c r="CP154" s="460">
        <v>35.35</v>
      </c>
      <c r="CQ154" s="410">
        <v>4950</v>
      </c>
      <c r="CR154" s="420"/>
      <c r="CS154" s="410"/>
      <c r="CT154" s="460"/>
      <c r="CU154" s="460"/>
      <c r="CV154" s="461"/>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459">
        <v>43</v>
      </c>
      <c r="CD155" s="450">
        <v>69.349999999999994</v>
      </c>
      <c r="CE155" s="450">
        <v>66.59</v>
      </c>
      <c r="CF155" s="450">
        <v>8</v>
      </c>
      <c r="CG155" s="450">
        <v>8</v>
      </c>
      <c r="CH155" s="474">
        <v>49</v>
      </c>
      <c r="CI155" s="432">
        <f>IFERROR(TOWER_DATA[[#This Row],[Top '[m']]]-TOWER_DATA[[#This Row],[Bottom '[m']]], "")</f>
        <v>2.7599999999999909</v>
      </c>
      <c r="CJ155" s="475">
        <f>IFERROR(-(TOWER_DATA[[#This Row],[D, bottom '[m']]]-TOWER_DATA[[#This Row],[D, top '[m']]])/(TOWER_DATA[[#This Row],[Bottom '[m']]]-TOWER_DATA[[#This Row],[Top '[m']]]),"")</f>
        <v>0</v>
      </c>
      <c r="CK155" s="476" t="str">
        <f>IF(7850/1000*(1/3)*PI()*ABS(CD197-CE197)*((CF197/2)^2+(CF197/2)*(CG197/2)+(CG197/2)^2-(CF197/2-CH197/1000)^2-(CF197/2-CH197/1000)*(CG197/2-CH197/1000)-(CG197/2-CH197/1000)^2)=0,"",7850/1000*(1/3)*PI()*ABS(CD197-CE197)*((CF197/2)^2+(CF197/2)*(CG197/2)+(CG197/2)^2-(CF197/2-CH197/1000)^2-(CF197/2-CH197/1000)*(CG197/2-CH197/1000)-(CG197/2-CH197/1000)^2))</f>
        <v/>
      </c>
      <c r="CL155" s="438">
        <f>IFERROR((TOWER_DATA[[#This Row],[D, bottom '[m']]]+TOWER_DATA[[#This Row],[D, top '[m']]])/(2*TOWER_DATA[[#This Row],[t '[mm']]]/1000),"")</f>
        <v>163.26530612244898</v>
      </c>
      <c r="CM155" s="440"/>
      <c r="CN155" s="477" t="s">
        <v>438</v>
      </c>
      <c r="CO155" s="460">
        <v>29.03</v>
      </c>
      <c r="CP155" s="460">
        <v>29.03</v>
      </c>
      <c r="CQ155" s="410">
        <v>790</v>
      </c>
      <c r="CR155" s="420"/>
      <c r="CS155" s="410"/>
      <c r="CT155" s="460"/>
      <c r="CU155" s="460"/>
      <c r="CV155" s="461"/>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459">
        <v>44</v>
      </c>
      <c r="CD156" s="450">
        <v>66.59</v>
      </c>
      <c r="CE156" s="450">
        <v>63.83</v>
      </c>
      <c r="CF156" s="450">
        <v>8</v>
      </c>
      <c r="CG156" s="450">
        <v>8</v>
      </c>
      <c r="CH156" s="474">
        <v>50</v>
      </c>
      <c r="CI156" s="432">
        <f>IFERROR(TOWER_DATA[[#This Row],[Top '[m']]]-TOWER_DATA[[#This Row],[Bottom '[m']]], "")</f>
        <v>2.7600000000000051</v>
      </c>
      <c r="CJ156" s="475">
        <f>IFERROR(-(TOWER_DATA[[#This Row],[D, bottom '[m']]]-TOWER_DATA[[#This Row],[D, top '[m']]])/(TOWER_DATA[[#This Row],[Bottom '[m']]]-TOWER_DATA[[#This Row],[Top '[m']]]),"")</f>
        <v>0</v>
      </c>
      <c r="CK156" s="476" t="str">
        <f>IF(7850/1000*(1/3)*PI()*ABS(CD198-CE198)*((CF198/2)^2+(CF198/2)*(CG198/2)+(CG198/2)^2-(CF198/2-CH198/1000)^2-(CF198/2-CH198/1000)*(CG198/2-CH198/1000)-(CG198/2-CH198/1000)^2)=0,"",7850/1000*(1/3)*PI()*ABS(CD198-CE198)*((CF198/2)^2+(CF198/2)*(CG198/2)+(CG198/2)^2-(CF198/2-CH198/1000)^2-(CF198/2-CH198/1000)*(CG198/2-CH198/1000)-(CG198/2-CH198/1000)^2))</f>
        <v/>
      </c>
      <c r="CL156" s="438">
        <f>IFERROR((TOWER_DATA[[#This Row],[D, bottom '[m']]]+TOWER_DATA[[#This Row],[D, top '[m']]])/(2*TOWER_DATA[[#This Row],[t '[mm']]]/1000),"")</f>
        <v>160</v>
      </c>
      <c r="CM156" s="440"/>
      <c r="CN156" s="477" t="s">
        <v>437</v>
      </c>
      <c r="CO156" s="460">
        <v>29.03</v>
      </c>
      <c r="CP156" s="460">
        <v>29.03</v>
      </c>
      <c r="CQ156" s="410">
        <v>544</v>
      </c>
      <c r="CR156" s="420"/>
      <c r="CS156" s="410"/>
      <c r="CT156" s="460"/>
      <c r="CU156" s="460"/>
      <c r="CV156" s="461"/>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459">
        <v>45</v>
      </c>
      <c r="CD157" s="450">
        <v>63.83</v>
      </c>
      <c r="CE157" s="450">
        <v>61.07</v>
      </c>
      <c r="CF157" s="450">
        <v>8</v>
      </c>
      <c r="CG157" s="450">
        <v>8</v>
      </c>
      <c r="CH157" s="474">
        <v>51</v>
      </c>
      <c r="CI157" s="432">
        <f>IFERROR(TOWER_DATA[[#This Row],[Top '[m']]]-TOWER_DATA[[#This Row],[Bottom '[m']]], "")</f>
        <v>2.759999999999998</v>
      </c>
      <c r="CJ157" s="475">
        <f>IFERROR(-(TOWER_DATA[[#This Row],[D, bottom '[m']]]-TOWER_DATA[[#This Row],[D, top '[m']]])/(TOWER_DATA[[#This Row],[Bottom '[m']]]-TOWER_DATA[[#This Row],[Top '[m']]]),"")</f>
        <v>0</v>
      </c>
      <c r="CK157" s="476" t="str">
        <f>IF(7850/1000*(1/3)*PI()*ABS(CD199-CE199)*((CF199/2)^2+(CF199/2)*(CG199/2)+(CG199/2)^2-(CF199/2-CH199/1000)^2-(CF199/2-CH199/1000)*(CG199/2-CH199/1000)-(CG199/2-CH199/1000)^2)=0,"",7850/1000*(1/3)*PI()*ABS(CD199-CE199)*((CF199/2)^2+(CF199/2)*(CG199/2)+(CG199/2)^2-(CF199/2-CH199/1000)^2-(CF199/2-CH199/1000)*(CG199/2-CH199/1000)-(CG199/2-CH199/1000)^2))</f>
        <v/>
      </c>
      <c r="CL157" s="438">
        <f>IFERROR((TOWER_DATA[[#This Row],[D, bottom '[m']]]+TOWER_DATA[[#This Row],[D, top '[m']]])/(2*TOWER_DATA[[#This Row],[t '[mm']]]/1000),"")</f>
        <v>156.86274509803923</v>
      </c>
      <c r="CM157" s="440"/>
      <c r="CN157" s="477" t="s">
        <v>436</v>
      </c>
      <c r="CO157" s="460">
        <v>29.03</v>
      </c>
      <c r="CP157" s="460">
        <v>29.03</v>
      </c>
      <c r="CQ157" s="410">
        <v>5170</v>
      </c>
      <c r="CR157" s="420"/>
      <c r="CS157" s="410"/>
      <c r="CT157" s="460"/>
      <c r="CU157" s="460"/>
      <c r="CV157" s="461"/>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459">
        <v>46</v>
      </c>
      <c r="CD158" s="450">
        <v>61.07</v>
      </c>
      <c r="CE158" s="450">
        <v>58.31</v>
      </c>
      <c r="CF158" s="450">
        <v>8</v>
      </c>
      <c r="CG158" s="450">
        <v>8</v>
      </c>
      <c r="CH158" s="474">
        <v>58</v>
      </c>
      <c r="CI158" s="432">
        <f>IFERROR(TOWER_DATA[[#This Row],[Top '[m']]]-TOWER_DATA[[#This Row],[Bottom '[m']]], "")</f>
        <v>2.759999999999998</v>
      </c>
      <c r="CJ158" s="475">
        <f>IFERROR(-(TOWER_DATA[[#This Row],[D, bottom '[m']]]-TOWER_DATA[[#This Row],[D, top '[m']]])/(TOWER_DATA[[#This Row],[Bottom '[m']]]-TOWER_DATA[[#This Row],[Top '[m']]]),"")</f>
        <v>0</v>
      </c>
      <c r="CK158" s="476" t="str">
        <f>IF(7850/1000*(1/3)*PI()*ABS(CD200-CE200)*((CF200/2)^2+(CF200/2)*(CG200/2)+(CG200/2)^2-(CF200/2-CH200/1000)^2-(CF200/2-CH200/1000)*(CG200/2-CH200/1000)-(CG200/2-CH200/1000)^2)=0,"",7850/1000*(1/3)*PI()*ABS(CD200-CE200)*((CF200/2)^2+(CF200/2)*(CG200/2)+(CG200/2)^2-(CF200/2-CH200/1000)^2-(CF200/2-CH200/1000)*(CG200/2-CH200/1000)-(CG200/2-CH200/1000)^2))</f>
        <v/>
      </c>
      <c r="CL158" s="438">
        <f>IFERROR((TOWER_DATA[[#This Row],[D, bottom '[m']]]+TOWER_DATA[[#This Row],[D, top '[m']]])/(2*TOWER_DATA[[#This Row],[t '[mm']]]/1000),"")</f>
        <v>137.93103448275861</v>
      </c>
      <c r="CM158" s="440"/>
      <c r="CN158" s="477" t="s">
        <v>439</v>
      </c>
      <c r="CO158" s="460">
        <v>24.87</v>
      </c>
      <c r="CP158" s="460">
        <v>24.87</v>
      </c>
      <c r="CQ158" s="410">
        <v>3000</v>
      </c>
      <c r="CR158" s="420"/>
      <c r="CS158" s="410"/>
      <c r="CT158" s="460"/>
      <c r="CU158" s="460"/>
      <c r="CV158" s="461"/>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459">
        <v>47</v>
      </c>
      <c r="CD159" s="450">
        <v>58.31</v>
      </c>
      <c r="CE159" s="450">
        <v>55.63</v>
      </c>
      <c r="CF159" s="450">
        <v>8.02</v>
      </c>
      <c r="CG159" s="450">
        <v>8</v>
      </c>
      <c r="CH159" s="474">
        <v>72</v>
      </c>
      <c r="CI159" s="432">
        <f>IFERROR(TOWER_DATA[[#This Row],[Top '[m']]]-TOWER_DATA[[#This Row],[Bottom '[m']]], "")</f>
        <v>2.6799999999999997</v>
      </c>
      <c r="CJ159" s="475">
        <f>IFERROR(-(TOWER_DATA[[#This Row],[D, bottom '[m']]]-TOWER_DATA[[#This Row],[D, top '[m']]])/(TOWER_DATA[[#This Row],[Bottom '[m']]]-TOWER_DATA[[#This Row],[Top '[m']]]),"")</f>
        <v>-7.4626865671640211E-3</v>
      </c>
      <c r="CK159" s="476" t="str">
        <f>IF(7850/1000*(1/3)*PI()*ABS(CD201-CE201)*((CF201/2)^2+(CF201/2)*(CG201/2)+(CG201/2)^2-(CF201/2-CH201/1000)^2-(CF201/2-CH201/1000)*(CG201/2-CH201/1000)-(CG201/2-CH201/1000)^2)=0,"",7850/1000*(1/3)*PI()*ABS(CD201-CE201)*((CF201/2)^2+(CF201/2)*(CG201/2)+(CG201/2)^2-(CF201/2-CH201/1000)^2-(CF201/2-CH201/1000)*(CG201/2-CH201/1000)-(CG201/2-CH201/1000)^2))</f>
        <v/>
      </c>
      <c r="CL159" s="438">
        <f>IFERROR((TOWER_DATA[[#This Row],[D, bottom '[m']]]+TOWER_DATA[[#This Row],[D, top '[m']]])/(2*TOWER_DATA[[#This Row],[t '[mm']]]/1000),"")</f>
        <v>111.25</v>
      </c>
      <c r="CM159" s="440"/>
      <c r="CN159" s="477" t="s">
        <v>440</v>
      </c>
      <c r="CO159" s="460">
        <v>23.4</v>
      </c>
      <c r="CP159" s="460">
        <v>23.4</v>
      </c>
      <c r="CQ159" s="410">
        <v>12598</v>
      </c>
      <c r="CR159" s="420"/>
      <c r="CS159" s="410"/>
      <c r="CT159" s="460"/>
      <c r="CU159" s="460"/>
      <c r="CV159" s="461"/>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459">
        <v>48</v>
      </c>
      <c r="CD160" s="450">
        <v>55.63</v>
      </c>
      <c r="CE160" s="450">
        <v>55.35</v>
      </c>
      <c r="CF160" s="450">
        <v>8</v>
      </c>
      <c r="CG160" s="450">
        <v>8</v>
      </c>
      <c r="CH160" s="474">
        <v>72</v>
      </c>
      <c r="CI160" s="432">
        <f>IFERROR(TOWER_DATA[[#This Row],[Top '[m']]]-TOWER_DATA[[#This Row],[Bottom '[m']]], "")</f>
        <v>0.28000000000000114</v>
      </c>
      <c r="CJ160" s="475">
        <f>IFERROR(-(TOWER_DATA[[#This Row],[D, bottom '[m']]]-TOWER_DATA[[#This Row],[D, top '[m']]])/(TOWER_DATA[[#This Row],[Bottom '[m']]]-TOWER_DATA[[#This Row],[Top '[m']]]),"")</f>
        <v>0</v>
      </c>
      <c r="CK160" s="476" t="str">
        <f>IF(7850/1000*(1/3)*PI()*ABS(CD202-CE202)*((CF202/2)^2+(CF202/2)*(CG202/2)+(CG202/2)^2-(CF202/2-CH202/1000)^2-(CF202/2-CH202/1000)*(CG202/2-CH202/1000)-(CG202/2-CH202/1000)^2)=0,"",7850/1000*(1/3)*PI()*ABS(CD202-CE202)*((CF202/2)^2+(CF202/2)*(CG202/2)+(CG202/2)^2-(CF202/2-CH202/1000)^2-(CF202/2-CH202/1000)*(CG202/2-CH202/1000)-(CG202/2-CH202/1000)^2))</f>
        <v/>
      </c>
      <c r="CL160" s="438">
        <f>IFERROR((TOWER_DATA[[#This Row],[D, bottom '[m']]]+TOWER_DATA[[#This Row],[D, top '[m']]])/(2*TOWER_DATA[[#This Row],[t '[mm']]]/1000),"")</f>
        <v>111.11111111111111</v>
      </c>
      <c r="CM160" s="440"/>
      <c r="CN160" s="477" t="s">
        <v>441</v>
      </c>
      <c r="CO160" s="460">
        <v>21.59</v>
      </c>
      <c r="CP160" s="460">
        <v>21.59</v>
      </c>
      <c r="CQ160" s="410">
        <v>40072</v>
      </c>
      <c r="CR160" s="420"/>
      <c r="CS160" s="410"/>
      <c r="CT160" s="460"/>
      <c r="CU160" s="460"/>
      <c r="CV160" s="461"/>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459">
        <v>49</v>
      </c>
      <c r="CD161" s="450">
        <v>55.35</v>
      </c>
      <c r="CE161" s="450">
        <v>55.07</v>
      </c>
      <c r="CF161" s="450">
        <v>8</v>
      </c>
      <c r="CG161" s="450">
        <v>8</v>
      </c>
      <c r="CH161" s="474">
        <v>72</v>
      </c>
      <c r="CI161" s="432">
        <f>IFERROR(TOWER_DATA[[#This Row],[Top '[m']]]-TOWER_DATA[[#This Row],[Bottom '[m']]], "")</f>
        <v>0.28000000000000114</v>
      </c>
      <c r="CJ161" s="475">
        <f>IFERROR(-(TOWER_DATA[[#This Row],[D, bottom '[m']]]-TOWER_DATA[[#This Row],[D, top '[m']]])/(TOWER_DATA[[#This Row],[Bottom '[m']]]-TOWER_DATA[[#This Row],[Top '[m']]]),"")</f>
        <v>0</v>
      </c>
      <c r="CK161" s="476" t="str">
        <f>IF(7850/1000*(1/3)*PI()*ABS(CD203-CE203)*((CF203/2)^2+(CF203/2)*(CG203/2)+(CG203/2)^2-(CF203/2-CH203/1000)^2-(CF203/2-CH203/1000)*(CG203/2-CH203/1000)-(CG203/2-CH203/1000)^2)=0,"",7850/1000*(1/3)*PI()*ABS(CD203-CE203)*((CF203/2)^2+(CF203/2)*(CG203/2)+(CG203/2)^2-(CF203/2-CH203/1000)^2-(CF203/2-CH203/1000)*(CG203/2-CH203/1000)-(CG203/2-CH203/1000)^2))</f>
        <v/>
      </c>
      <c r="CL161" s="438">
        <f>IFERROR((TOWER_DATA[[#This Row],[D, bottom '[m']]]+TOWER_DATA[[#This Row],[D, top '[m']]])/(2*TOWER_DATA[[#This Row],[t '[mm']]]/1000),"")</f>
        <v>111.11111111111111</v>
      </c>
      <c r="CM161" s="440"/>
      <c r="CN161" s="477" t="s">
        <v>442</v>
      </c>
      <c r="CO161" s="460">
        <v>21.47</v>
      </c>
      <c r="CP161" s="460">
        <v>21.47</v>
      </c>
      <c r="CQ161" s="410">
        <v>30000</v>
      </c>
      <c r="CR161" s="420"/>
      <c r="CS161" s="410"/>
      <c r="CT161" s="460"/>
      <c r="CU161" s="460"/>
      <c r="CV161" s="461"/>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459">
        <v>50</v>
      </c>
      <c r="CD162" s="450">
        <v>55.07</v>
      </c>
      <c r="CE162" s="450">
        <v>52.54</v>
      </c>
      <c r="CF162" s="450">
        <v>8</v>
      </c>
      <c r="CG162" s="450">
        <v>8</v>
      </c>
      <c r="CH162" s="474">
        <v>72</v>
      </c>
      <c r="CI162" s="432">
        <f>IFERROR(TOWER_DATA[[#This Row],[Top '[m']]]-TOWER_DATA[[#This Row],[Bottom '[m']]], "")</f>
        <v>2.5300000000000011</v>
      </c>
      <c r="CJ162" s="475">
        <f>IFERROR(-(TOWER_DATA[[#This Row],[D, bottom '[m']]]-TOWER_DATA[[#This Row],[D, top '[m']]])/(TOWER_DATA[[#This Row],[Bottom '[m']]]-TOWER_DATA[[#This Row],[Top '[m']]]),"")</f>
        <v>0</v>
      </c>
      <c r="CK162" s="476" t="str">
        <f>IF(7850/1000*(1/3)*PI()*ABS(CD204-CE204)*((CF204/2)^2+(CF204/2)*(CG204/2)+(CG204/2)^2-(CF204/2-CH204/1000)^2-(CF204/2-CH204/1000)*(CG204/2-CH204/1000)-(CG204/2-CH204/1000)^2)=0,"",7850/1000*(1/3)*PI()*ABS(CD204-CE204)*((CF204/2)^2+(CF204/2)*(CG204/2)+(CG204/2)^2-(CF204/2-CH204/1000)^2-(CF204/2-CH204/1000)*(CG204/2-CH204/1000)-(CG204/2-CH204/1000)^2))</f>
        <v/>
      </c>
      <c r="CL162" s="438">
        <f>IFERROR((TOWER_DATA[[#This Row],[D, bottom '[m']]]+TOWER_DATA[[#This Row],[D, top '[m']]])/(2*TOWER_DATA[[#This Row],[t '[mm']]]/1000),"")</f>
        <v>111.11111111111111</v>
      </c>
      <c r="CM162" s="440"/>
      <c r="CN162" s="477"/>
      <c r="CO162" s="409"/>
      <c r="CP162" s="409"/>
      <c r="CQ162" s="410"/>
      <c r="CR162" s="420"/>
      <c r="CS162" s="410"/>
      <c r="CT162" s="411"/>
      <c r="CU162" s="411"/>
      <c r="CV162" s="411"/>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459">
        <v>51</v>
      </c>
      <c r="CD163" s="450">
        <v>52.54</v>
      </c>
      <c r="CE163" s="450">
        <v>49.93</v>
      </c>
      <c r="CF163" s="450">
        <v>7.99</v>
      </c>
      <c r="CG163" s="450">
        <v>7.99</v>
      </c>
      <c r="CH163" s="474">
        <v>58</v>
      </c>
      <c r="CI163" s="432">
        <f>IFERROR(TOWER_DATA[[#This Row],[Top '[m']]]-TOWER_DATA[[#This Row],[Bottom '[m']]], "")</f>
        <v>2.6099999999999994</v>
      </c>
      <c r="CJ163" s="475">
        <f>IFERROR(-(TOWER_DATA[[#This Row],[D, bottom '[m']]]-TOWER_DATA[[#This Row],[D, top '[m']]])/(TOWER_DATA[[#This Row],[Bottom '[m']]]-TOWER_DATA[[#This Row],[Top '[m']]]),"")</f>
        <v>0</v>
      </c>
      <c r="CK163" s="476" t="str">
        <f>IF(7850/1000*(1/3)*PI()*ABS(CD205-CE205)*((CF205/2)^2+(CF205/2)*(CG205/2)+(CG205/2)^2-(CF205/2-CH205/1000)^2-(CF205/2-CH205/1000)*(CG205/2-CH205/1000)-(CG205/2-CH205/1000)^2)=0,"",7850/1000*(1/3)*PI()*ABS(CD205-CE205)*((CF205/2)^2+(CF205/2)*(CG205/2)+(CG205/2)^2-(CF205/2-CH205/1000)^2-(CF205/2-CH205/1000)*(CG205/2-CH205/1000)-(CG205/2-CH205/1000)^2))</f>
        <v/>
      </c>
      <c r="CL163" s="438">
        <f>IFERROR((TOWER_DATA[[#This Row],[D, bottom '[m']]]+TOWER_DATA[[#This Row],[D, top '[m']]])/(2*TOWER_DATA[[#This Row],[t '[mm']]]/1000),"")</f>
        <v>137.75862068965517</v>
      </c>
      <c r="CM163" s="440"/>
      <c r="CN163" s="477"/>
      <c r="CO163" s="409"/>
      <c r="CP163" s="409"/>
      <c r="CQ163" s="410"/>
      <c r="CR163" s="420"/>
      <c r="CS163" s="410"/>
      <c r="CT163" s="411"/>
      <c r="CU163" s="411"/>
      <c r="CV163" s="411"/>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459">
        <v>52</v>
      </c>
      <c r="CD164" s="450">
        <v>49.93</v>
      </c>
      <c r="CE164" s="450">
        <v>47.32</v>
      </c>
      <c r="CF164" s="450">
        <v>7.99</v>
      </c>
      <c r="CG164" s="450">
        <v>7.99</v>
      </c>
      <c r="CH164" s="474">
        <v>59</v>
      </c>
      <c r="CI164" s="432">
        <f>IFERROR(TOWER_DATA[[#This Row],[Top '[m']]]-TOWER_DATA[[#This Row],[Bottom '[m']]], "")</f>
        <v>2.6099999999999994</v>
      </c>
      <c r="CJ164" s="475">
        <f>IFERROR(-(TOWER_DATA[[#This Row],[D, bottom '[m']]]-TOWER_DATA[[#This Row],[D, top '[m']]])/(TOWER_DATA[[#This Row],[Bottom '[m']]]-TOWER_DATA[[#This Row],[Top '[m']]]),"")</f>
        <v>0</v>
      </c>
      <c r="CK164" s="476" t="str">
        <f>IF(7850/1000*(1/3)*PI()*ABS(CD206-CE206)*((CF206/2)^2+(CF206/2)*(CG206/2)+(CG206/2)^2-(CF206/2-CH206/1000)^2-(CF206/2-CH206/1000)*(CG206/2-CH206/1000)-(CG206/2-CH206/1000)^2)=0,"",7850/1000*(1/3)*PI()*ABS(CD206-CE206)*((CF206/2)^2+(CF206/2)*(CG206/2)+(CG206/2)^2-(CF206/2-CH206/1000)^2-(CF206/2-CH206/1000)*(CG206/2-CH206/1000)-(CG206/2-CH206/1000)^2))</f>
        <v/>
      </c>
      <c r="CL164" s="438">
        <f>IFERROR((TOWER_DATA[[#This Row],[D, bottom '[m']]]+TOWER_DATA[[#This Row],[D, top '[m']]])/(2*TOWER_DATA[[#This Row],[t '[mm']]]/1000),"")</f>
        <v>135.42372881355934</v>
      </c>
      <c r="CM164" s="440"/>
      <c r="CN164" s="477"/>
      <c r="CO164" s="409"/>
      <c r="CP164" s="409"/>
      <c r="CQ164" s="410"/>
      <c r="CR164" s="420"/>
      <c r="CS164" s="410"/>
      <c r="CT164" s="411"/>
      <c r="CU164" s="411"/>
      <c r="CV164" s="411"/>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459">
        <v>53</v>
      </c>
      <c r="CD165" s="450">
        <v>47.32</v>
      </c>
      <c r="CE165" s="450">
        <v>44.72</v>
      </c>
      <c r="CF165" s="450">
        <v>7.99</v>
      </c>
      <c r="CG165" s="450">
        <v>7.99</v>
      </c>
      <c r="CH165" s="474">
        <v>60</v>
      </c>
      <c r="CI165" s="432">
        <f>IFERROR(TOWER_DATA[[#This Row],[Top '[m']]]-TOWER_DATA[[#This Row],[Bottom '[m']]], "")</f>
        <v>2.6000000000000014</v>
      </c>
      <c r="CJ165" s="475">
        <f>IFERROR(-(TOWER_DATA[[#This Row],[D, bottom '[m']]]-TOWER_DATA[[#This Row],[D, top '[m']]])/(TOWER_DATA[[#This Row],[Bottom '[m']]]-TOWER_DATA[[#This Row],[Top '[m']]]),"")</f>
        <v>0</v>
      </c>
      <c r="CK165" s="476" t="str">
        <f>IF(7850/1000*(1/3)*PI()*ABS(CD207-CE207)*((CF207/2)^2+(CF207/2)*(CG207/2)+(CG207/2)^2-(CF207/2-CH207/1000)^2-(CF207/2-CH207/1000)*(CG207/2-CH207/1000)-(CG207/2-CH207/1000)^2)=0,"",7850/1000*(1/3)*PI()*ABS(CD207-CE207)*((CF207/2)^2+(CF207/2)*(CG207/2)+(CG207/2)^2-(CF207/2-CH207/1000)^2-(CF207/2-CH207/1000)*(CG207/2-CH207/1000)-(CG207/2-CH207/1000)^2))</f>
        <v/>
      </c>
      <c r="CL165" s="438">
        <f>IFERROR((TOWER_DATA[[#This Row],[D, bottom '[m']]]+TOWER_DATA[[#This Row],[D, top '[m']]])/(2*TOWER_DATA[[#This Row],[t '[mm']]]/1000),"")</f>
        <v>133.16666666666669</v>
      </c>
      <c r="CM165" s="440"/>
      <c r="CN165" s="477"/>
      <c r="CO165" s="413"/>
      <c r="CP165" s="413"/>
      <c r="CQ165" s="410"/>
      <c r="CR165" s="420"/>
      <c r="CS165" s="410"/>
      <c r="CT165" s="413"/>
      <c r="CU165" s="413"/>
      <c r="CV165" s="413"/>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459">
        <v>54</v>
      </c>
      <c r="CD166" s="450">
        <v>44.72</v>
      </c>
      <c r="CE166" s="450">
        <v>42.11</v>
      </c>
      <c r="CF166" s="450">
        <v>7.99</v>
      </c>
      <c r="CG166" s="450">
        <v>7.99</v>
      </c>
      <c r="CH166" s="474">
        <v>62</v>
      </c>
      <c r="CI166" s="432">
        <f>IFERROR(TOWER_DATA[[#This Row],[Top '[m']]]-TOWER_DATA[[#This Row],[Bottom '[m']]], "")</f>
        <v>2.6099999999999994</v>
      </c>
      <c r="CJ166" s="475">
        <f>IFERROR(-(TOWER_DATA[[#This Row],[D, bottom '[m']]]-TOWER_DATA[[#This Row],[D, top '[m']]])/(TOWER_DATA[[#This Row],[Bottom '[m']]]-TOWER_DATA[[#This Row],[Top '[m']]]),"")</f>
        <v>0</v>
      </c>
      <c r="CK166" s="476" t="str">
        <f>IF(7850/1000*(1/3)*PI()*ABS(CD208-CE208)*((CF208/2)^2+(CF208/2)*(CG208/2)+(CG208/2)^2-(CF208/2-CH208/1000)^2-(CF208/2-CH208/1000)*(CG208/2-CH208/1000)-(CG208/2-CH208/1000)^2)=0,"",7850/1000*(1/3)*PI()*ABS(CD208-CE208)*((CF208/2)^2+(CF208/2)*(CG208/2)+(CG208/2)^2-(CF208/2-CH208/1000)^2-(CF208/2-CH208/1000)*(CG208/2-CH208/1000)-(CG208/2-CH208/1000)^2))</f>
        <v/>
      </c>
      <c r="CL166" s="438">
        <f>IFERROR((TOWER_DATA[[#This Row],[D, bottom '[m']]]+TOWER_DATA[[#This Row],[D, top '[m']]])/(2*TOWER_DATA[[#This Row],[t '[mm']]]/1000),"")</f>
        <v>128.87096774193549</v>
      </c>
      <c r="CM166" s="440"/>
      <c r="CN166" s="477"/>
      <c r="CO166" s="413"/>
      <c r="CP166" s="413"/>
      <c r="CQ166" s="410"/>
      <c r="CR166" s="420"/>
      <c r="CS166" s="410"/>
      <c r="CT166" s="413"/>
      <c r="CU166" s="413"/>
      <c r="CV166" s="413"/>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459">
        <v>55</v>
      </c>
      <c r="CD167" s="450">
        <v>42.11</v>
      </c>
      <c r="CE167" s="450">
        <v>39.5</v>
      </c>
      <c r="CF167" s="450">
        <v>8</v>
      </c>
      <c r="CG167" s="450">
        <v>8</v>
      </c>
      <c r="CH167" s="474">
        <v>70</v>
      </c>
      <c r="CI167" s="432">
        <f>IFERROR(TOWER_DATA[[#This Row],[Top '[m']]]-TOWER_DATA[[#This Row],[Bottom '[m']]], "")</f>
        <v>2.6099999999999994</v>
      </c>
      <c r="CJ167" s="475">
        <f>IFERROR(-(TOWER_DATA[[#This Row],[D, bottom '[m']]]-TOWER_DATA[[#This Row],[D, top '[m']]])/(TOWER_DATA[[#This Row],[Bottom '[m']]]-TOWER_DATA[[#This Row],[Top '[m']]]),"")</f>
        <v>0</v>
      </c>
      <c r="CK167" s="476" t="str">
        <f>IF(7850/1000*(1/3)*PI()*ABS(CD209-CE209)*((CF209/2)^2+(CF209/2)*(CG209/2)+(CG209/2)^2-(CF209/2-CH209/1000)^2-(CF209/2-CH209/1000)*(CG209/2-CH209/1000)-(CG209/2-CH209/1000)^2)=0,"",7850/1000*(1/3)*PI()*ABS(CD209-CE209)*((CF209/2)^2+(CF209/2)*(CG209/2)+(CG209/2)^2-(CF209/2-CH209/1000)^2-(CF209/2-CH209/1000)*(CG209/2-CH209/1000)-(CG209/2-CH209/1000)^2))</f>
        <v/>
      </c>
      <c r="CL167" s="438">
        <f>IFERROR((TOWER_DATA[[#This Row],[D, bottom '[m']]]+TOWER_DATA[[#This Row],[D, top '[m']]])/(2*TOWER_DATA[[#This Row],[t '[mm']]]/1000),"")</f>
        <v>114.28571428571428</v>
      </c>
      <c r="CM167" s="440"/>
      <c r="CN167" s="477"/>
      <c r="CO167" s="413"/>
      <c r="CP167" s="413"/>
      <c r="CQ167" s="410"/>
      <c r="CR167" s="420"/>
      <c r="CS167" s="410"/>
      <c r="CT167" s="413"/>
      <c r="CU167" s="413"/>
      <c r="CV167" s="413"/>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459">
        <v>56</v>
      </c>
      <c r="CD168" s="450">
        <v>39.5</v>
      </c>
      <c r="CE168" s="450">
        <v>36.79</v>
      </c>
      <c r="CF168" s="450">
        <v>8.01</v>
      </c>
      <c r="CG168" s="450">
        <v>8</v>
      </c>
      <c r="CH168" s="474">
        <v>84</v>
      </c>
      <c r="CI168" s="432">
        <f>IFERROR(TOWER_DATA[[#This Row],[Top '[m']]]-TOWER_DATA[[#This Row],[Bottom '[m']]], "")</f>
        <v>2.7100000000000009</v>
      </c>
      <c r="CJ168" s="475">
        <f>IFERROR(-(TOWER_DATA[[#This Row],[D, bottom '[m']]]-TOWER_DATA[[#This Row],[D, top '[m']]])/(TOWER_DATA[[#This Row],[Bottom '[m']]]-TOWER_DATA[[#This Row],[Top '[m']]]),"")</f>
        <v>-3.6900369003689238E-3</v>
      </c>
      <c r="CK168" s="476" t="str">
        <f>IF(7850/1000*(1/3)*PI()*ABS(CD210-CE210)*((CF210/2)^2+(CF210/2)*(CG210/2)+(CG210/2)^2-(CF210/2-CH210/1000)^2-(CF210/2-CH210/1000)*(CG210/2-CH210/1000)-(CG210/2-CH210/1000)^2)=0,"",7850/1000*(1/3)*PI()*ABS(CD210-CE210)*((CF210/2)^2+(CF210/2)*(CG210/2)+(CG210/2)^2-(CF210/2-CH210/1000)^2-(CF210/2-CH210/1000)*(CG210/2-CH210/1000)-(CG210/2-CH210/1000)^2))</f>
        <v/>
      </c>
      <c r="CL168" s="438">
        <f>IFERROR((TOWER_DATA[[#This Row],[D, bottom '[m']]]+TOWER_DATA[[#This Row],[D, top '[m']]])/(2*TOWER_DATA[[#This Row],[t '[mm']]]/1000),"")</f>
        <v>95.297619047619037</v>
      </c>
      <c r="CM168" s="440"/>
      <c r="CN168" s="477"/>
      <c r="CO168" s="413"/>
      <c r="CP168" s="413"/>
      <c r="CQ168" s="410"/>
      <c r="CR168" s="420"/>
      <c r="CS168" s="410"/>
      <c r="CT168" s="413"/>
      <c r="CU168" s="413"/>
      <c r="CV168" s="413"/>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459">
        <v>57</v>
      </c>
      <c r="CD169" s="450">
        <v>36.79</v>
      </c>
      <c r="CE169" s="450">
        <v>36.590000000000003</v>
      </c>
      <c r="CF169" s="450">
        <v>8</v>
      </c>
      <c r="CG169" s="450">
        <v>8</v>
      </c>
      <c r="CH169" s="474">
        <v>84</v>
      </c>
      <c r="CI169" s="432">
        <f>IFERROR(TOWER_DATA[[#This Row],[Top '[m']]]-TOWER_DATA[[#This Row],[Bottom '[m']]], "")</f>
        <v>0.19999999999999574</v>
      </c>
      <c r="CJ169" s="475">
        <f>IFERROR(-(TOWER_DATA[[#This Row],[D, bottom '[m']]]-TOWER_DATA[[#This Row],[D, top '[m']]])/(TOWER_DATA[[#This Row],[Bottom '[m']]]-TOWER_DATA[[#This Row],[Top '[m']]]),"")</f>
        <v>0</v>
      </c>
      <c r="CK169" s="476" t="str">
        <f>IF(7850/1000*(1/3)*PI()*ABS(CD211-CE211)*((CF211/2)^2+(CF211/2)*(CG211/2)+(CG211/2)^2-(CF211/2-CH211/1000)^2-(CF211/2-CH211/1000)*(CG211/2-CH211/1000)-(CG211/2-CH211/1000)^2)=0,"",7850/1000*(1/3)*PI()*ABS(CD211-CE211)*((CF211/2)^2+(CF211/2)*(CG211/2)+(CG211/2)^2-(CF211/2-CH211/1000)^2-(CF211/2-CH211/1000)*(CG211/2-CH211/1000)-(CG211/2-CH211/1000)^2))</f>
        <v/>
      </c>
      <c r="CL169" s="438">
        <f>IFERROR((TOWER_DATA[[#This Row],[D, bottom '[m']]]+TOWER_DATA[[#This Row],[D, top '[m']]])/(2*TOWER_DATA[[#This Row],[t '[mm']]]/1000),"")</f>
        <v>95.238095238095227</v>
      </c>
      <c r="CM169" s="440"/>
      <c r="CN169" s="477"/>
      <c r="CO169" s="413"/>
      <c r="CP169" s="413"/>
      <c r="CQ169" s="410"/>
      <c r="CR169" s="420"/>
      <c r="CS169" s="410"/>
      <c r="CT169" s="413"/>
      <c r="CU169" s="413"/>
      <c r="CV169" s="413"/>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459">
        <v>58</v>
      </c>
      <c r="CD170" s="450">
        <v>36.590000000000003</v>
      </c>
      <c r="CE170" s="450">
        <v>35.979999999999997</v>
      </c>
      <c r="CF170" s="450">
        <v>8</v>
      </c>
      <c r="CG170" s="450">
        <v>8</v>
      </c>
      <c r="CH170" s="474">
        <v>84</v>
      </c>
      <c r="CI170" s="432">
        <f>IFERROR(TOWER_DATA[[#This Row],[Top '[m']]]-TOWER_DATA[[#This Row],[Bottom '[m']]], "")</f>
        <v>0.61000000000000654</v>
      </c>
      <c r="CJ170" s="475">
        <f>IFERROR(-(TOWER_DATA[[#This Row],[D, bottom '[m']]]-TOWER_DATA[[#This Row],[D, top '[m']]])/(TOWER_DATA[[#This Row],[Bottom '[m']]]-TOWER_DATA[[#This Row],[Top '[m']]]),"")</f>
        <v>0</v>
      </c>
      <c r="CK170" s="476" t="str">
        <f>IF(7850/1000*(1/3)*PI()*ABS(CD212-CE212)*((CF212/2)^2+(CF212/2)*(CG212/2)+(CG212/2)^2-(CF212/2-CH212/1000)^2-(CF212/2-CH212/1000)*(CG212/2-CH212/1000)-(CG212/2-CH212/1000)^2)=0,"",7850/1000*(1/3)*PI()*ABS(CD212-CE212)*((CF212/2)^2+(CF212/2)*(CG212/2)+(CG212/2)^2-(CF212/2-CH212/1000)^2-(CF212/2-CH212/1000)*(CG212/2-CH212/1000)-(CG212/2-CH212/1000)^2))</f>
        <v/>
      </c>
      <c r="CL170" s="438">
        <f>IFERROR((TOWER_DATA[[#This Row],[D, bottom '[m']]]+TOWER_DATA[[#This Row],[D, top '[m']]])/(2*TOWER_DATA[[#This Row],[t '[mm']]]/1000),"")</f>
        <v>95.238095238095227</v>
      </c>
      <c r="CM170" s="440"/>
      <c r="CN170" s="477"/>
      <c r="CO170" s="413"/>
      <c r="CP170" s="413"/>
      <c r="CQ170" s="410"/>
      <c r="CR170" s="420"/>
      <c r="CS170" s="410"/>
      <c r="CT170" s="413"/>
      <c r="CU170" s="413"/>
      <c r="CV170" s="413"/>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459">
        <v>59</v>
      </c>
      <c r="CD171" s="450">
        <v>35.979999999999997</v>
      </c>
      <c r="CE171" s="450">
        <v>33.36</v>
      </c>
      <c r="CF171" s="450">
        <v>8</v>
      </c>
      <c r="CG171" s="450">
        <v>8</v>
      </c>
      <c r="CH171" s="474">
        <v>84</v>
      </c>
      <c r="CI171" s="432">
        <f>IFERROR(TOWER_DATA[[#This Row],[Top '[m']]]-TOWER_DATA[[#This Row],[Bottom '[m']]], "")</f>
        <v>2.6199999999999974</v>
      </c>
      <c r="CJ171" s="475">
        <f>IFERROR(-(TOWER_DATA[[#This Row],[D, bottom '[m']]]-TOWER_DATA[[#This Row],[D, top '[m']]])/(TOWER_DATA[[#This Row],[Bottom '[m']]]-TOWER_DATA[[#This Row],[Top '[m']]]),"")</f>
        <v>0</v>
      </c>
      <c r="CK171" s="476" t="str">
        <f>IF(7850/1000*(1/3)*PI()*ABS(CD213-CE213)*((CF213/2)^2+(CF213/2)*(CG213/2)+(CG213/2)^2-(CF213/2-CH213/1000)^2-(CF213/2-CH213/1000)*(CG213/2-CH213/1000)-(CG213/2-CH213/1000)^2)=0,"",7850/1000*(1/3)*PI()*ABS(CD213-CE213)*((CF213/2)^2+(CF213/2)*(CG213/2)+(CG213/2)^2-(CF213/2-CH213/1000)^2-(CF213/2-CH213/1000)*(CG213/2-CH213/1000)-(CG213/2-CH213/1000)^2))</f>
        <v/>
      </c>
      <c r="CL171" s="438">
        <f>IFERROR((TOWER_DATA[[#This Row],[D, bottom '[m']]]+TOWER_DATA[[#This Row],[D, top '[m']]])/(2*TOWER_DATA[[#This Row],[t '[mm']]]/1000),"")</f>
        <v>95.238095238095227</v>
      </c>
      <c r="CM171" s="440"/>
      <c r="CN171" s="477"/>
      <c r="CO171" s="413"/>
      <c r="CP171" s="413"/>
      <c r="CQ171" s="410"/>
      <c r="CR171" s="420"/>
      <c r="CS171" s="410"/>
      <c r="CT171" s="413"/>
      <c r="CU171" s="413"/>
      <c r="CV171" s="413"/>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459">
        <v>60</v>
      </c>
      <c r="CD172" s="450">
        <v>33.36</v>
      </c>
      <c r="CE172" s="450">
        <v>30.43</v>
      </c>
      <c r="CF172" s="450">
        <v>8</v>
      </c>
      <c r="CG172" s="450">
        <v>8</v>
      </c>
      <c r="CH172" s="474">
        <v>88</v>
      </c>
      <c r="CI172" s="432">
        <f>IFERROR(TOWER_DATA[[#This Row],[Top '[m']]]-TOWER_DATA[[#This Row],[Bottom '[m']]], "")</f>
        <v>2.9299999999999997</v>
      </c>
      <c r="CJ172" s="475">
        <f>IFERROR(-(TOWER_DATA[[#This Row],[D, bottom '[m']]]-TOWER_DATA[[#This Row],[D, top '[m']]])/(TOWER_DATA[[#This Row],[Bottom '[m']]]-TOWER_DATA[[#This Row],[Top '[m']]]),"")</f>
        <v>0</v>
      </c>
      <c r="CK172" s="476" t="str">
        <f>IF(7850/1000*(1/3)*PI()*ABS(CD214-CE214)*((CF214/2)^2+(CF214/2)*(CG214/2)+(CG214/2)^2-(CF214/2-CH214/1000)^2-(CF214/2-CH214/1000)*(CG214/2-CH214/1000)-(CG214/2-CH214/1000)^2)=0,"",7850/1000*(1/3)*PI()*ABS(CD214-CE214)*((CF214/2)^2+(CF214/2)*(CG214/2)+(CG214/2)^2-(CF214/2-CH214/1000)^2-(CF214/2-CH214/1000)*(CG214/2-CH214/1000)-(CG214/2-CH214/1000)^2))</f>
        <v/>
      </c>
      <c r="CL172" s="438">
        <f>IFERROR((TOWER_DATA[[#This Row],[D, bottom '[m']]]+TOWER_DATA[[#This Row],[D, top '[m']]])/(2*TOWER_DATA[[#This Row],[t '[mm']]]/1000),"")</f>
        <v>90.909090909090921</v>
      </c>
      <c r="CM172" s="440"/>
      <c r="CN172" s="477"/>
      <c r="CO172" s="413"/>
      <c r="CP172" s="413"/>
      <c r="CQ172" s="410"/>
      <c r="CR172" s="420"/>
      <c r="CS172" s="410"/>
      <c r="CT172" s="413"/>
      <c r="CU172" s="413"/>
      <c r="CV172" s="413"/>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459">
        <v>61</v>
      </c>
      <c r="CD173" s="450">
        <v>30.43</v>
      </c>
      <c r="CE173" s="450">
        <v>27.5</v>
      </c>
      <c r="CF173" s="450">
        <v>8.02</v>
      </c>
      <c r="CG173" s="450">
        <v>7.99</v>
      </c>
      <c r="CH173" s="474">
        <v>102</v>
      </c>
      <c r="CI173" s="432">
        <f>IFERROR(TOWER_DATA[[#This Row],[Top '[m']]]-TOWER_DATA[[#This Row],[Bottom '[m']]], "")</f>
        <v>2.9299999999999997</v>
      </c>
      <c r="CJ173" s="475">
        <f>IFERROR(-(TOWER_DATA[[#This Row],[D, bottom '[m']]]-TOWER_DATA[[#This Row],[D, top '[m']]])/(TOWER_DATA[[#This Row],[Bottom '[m']]]-TOWER_DATA[[#This Row],[Top '[m']]]),"")</f>
        <v>-1.0238907849829134E-2</v>
      </c>
      <c r="CK173" s="476" t="str">
        <f>IF(7850/1000*(1/3)*PI()*ABS(CD215-CE215)*((CF215/2)^2+(CF215/2)*(CG215/2)+(CG215/2)^2-(CF215/2-CH215/1000)^2-(CF215/2-CH215/1000)*(CG215/2-CH215/1000)-(CG215/2-CH215/1000)^2)=0,"",7850/1000*(1/3)*PI()*ABS(CD215-CE215)*((CF215/2)^2+(CF215/2)*(CG215/2)+(CG215/2)^2-(CF215/2-CH215/1000)^2-(CF215/2-CH215/1000)*(CG215/2-CH215/1000)-(CG215/2-CH215/1000)^2))</f>
        <v/>
      </c>
      <c r="CL173" s="438">
        <f>IFERROR((TOWER_DATA[[#This Row],[D, bottom '[m']]]+TOWER_DATA[[#This Row],[D, top '[m']]])/(2*TOWER_DATA[[#This Row],[t '[mm']]]/1000),"")</f>
        <v>78.480392156862735</v>
      </c>
      <c r="CM173" s="440"/>
      <c r="CN173" s="477"/>
      <c r="CO173" s="413"/>
      <c r="CP173" s="413"/>
      <c r="CQ173" s="410"/>
      <c r="CR173" s="420"/>
      <c r="CS173" s="410"/>
      <c r="CT173" s="413"/>
      <c r="CU173" s="413"/>
      <c r="CV173" s="413"/>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459">
        <v>62</v>
      </c>
      <c r="CD174" s="450">
        <v>27.5</v>
      </c>
      <c r="CE174" s="450">
        <v>25.92</v>
      </c>
      <c r="CF174" s="450">
        <v>8</v>
      </c>
      <c r="CG174" s="450">
        <v>8</v>
      </c>
      <c r="CH174" s="474">
        <v>116</v>
      </c>
      <c r="CI174" s="432">
        <f>IFERROR(TOWER_DATA[[#This Row],[Top '[m']]]-TOWER_DATA[[#This Row],[Bottom '[m']]], "")</f>
        <v>1.5799999999999983</v>
      </c>
      <c r="CJ174" s="475">
        <f>IFERROR(-(TOWER_DATA[[#This Row],[D, bottom '[m']]]-TOWER_DATA[[#This Row],[D, top '[m']]])/(TOWER_DATA[[#This Row],[Bottom '[m']]]-TOWER_DATA[[#This Row],[Top '[m']]]),"")</f>
        <v>0</v>
      </c>
      <c r="CK174" s="476" t="str">
        <f>IF(7850/1000*(1/3)*PI()*ABS(CD216-CE216)*((CF216/2)^2+(CF216/2)*(CG216/2)+(CG216/2)^2-(CF216/2-CH216/1000)^2-(CF216/2-CH216/1000)*(CG216/2-CH216/1000)-(CG216/2-CH216/1000)^2)=0,"",7850/1000*(1/3)*PI()*ABS(CD216-CE216)*((CF216/2)^2+(CF216/2)*(CG216/2)+(CG216/2)^2-(CF216/2-CH216/1000)^2-(CF216/2-CH216/1000)*(CG216/2-CH216/1000)-(CG216/2-CH216/1000)^2))</f>
        <v/>
      </c>
      <c r="CL174" s="438">
        <f>IFERROR((TOWER_DATA[[#This Row],[D, bottom '[m']]]+TOWER_DATA[[#This Row],[D, top '[m']]])/(2*TOWER_DATA[[#This Row],[t '[mm']]]/1000),"")</f>
        <v>68.965517241379303</v>
      </c>
      <c r="CM174" s="440"/>
      <c r="CN174" s="477"/>
      <c r="CO174" s="413"/>
      <c r="CP174" s="413"/>
      <c r="CQ174" s="410"/>
      <c r="CR174" s="420"/>
      <c r="CS174" s="410"/>
      <c r="CT174" s="413"/>
      <c r="CU174" s="413"/>
      <c r="CV174" s="413"/>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459">
        <v>63</v>
      </c>
      <c r="CD175" s="450">
        <v>25.92</v>
      </c>
      <c r="CE175" s="450">
        <v>22.96</v>
      </c>
      <c r="CF175" s="450">
        <v>8</v>
      </c>
      <c r="CG175" s="450">
        <v>8</v>
      </c>
      <c r="CH175" s="474">
        <v>116</v>
      </c>
      <c r="CI175" s="432">
        <f>IFERROR(TOWER_DATA[[#This Row],[Top '[m']]]-TOWER_DATA[[#This Row],[Bottom '[m']]], "")</f>
        <v>2.9600000000000009</v>
      </c>
      <c r="CJ175" s="475">
        <f>IFERROR(-(TOWER_DATA[[#This Row],[D, bottom '[m']]]-TOWER_DATA[[#This Row],[D, top '[m']]])/(TOWER_DATA[[#This Row],[Bottom '[m']]]-TOWER_DATA[[#This Row],[Top '[m']]]),"")</f>
        <v>0</v>
      </c>
      <c r="CK175" s="476" t="str">
        <f>IF(7850/1000*(1/3)*PI()*ABS(CD217-CE217)*((CF217/2)^2+(CF217/2)*(CG217/2)+(CG217/2)^2-(CF217/2-CH217/1000)^2-(CF217/2-CH217/1000)*(CG217/2-CH217/1000)-(CG217/2-CH217/1000)^2)=0,"",7850/1000*(1/3)*PI()*ABS(CD217-CE217)*((CF217/2)^2+(CF217/2)*(CG217/2)+(CG217/2)^2-(CF217/2-CH217/1000)^2-(CF217/2-CH217/1000)*(CG217/2-CH217/1000)-(CG217/2-CH217/1000)^2))</f>
        <v/>
      </c>
      <c r="CL175" s="438">
        <f>IFERROR((TOWER_DATA[[#This Row],[D, bottom '[m']]]+TOWER_DATA[[#This Row],[D, top '[m']]])/(2*TOWER_DATA[[#This Row],[t '[mm']]]/1000),"")</f>
        <v>68.965517241379303</v>
      </c>
      <c r="CM175" s="440"/>
      <c r="CN175" s="477"/>
      <c r="CO175" s="413"/>
      <c r="CP175" s="413"/>
      <c r="CQ175" s="410"/>
      <c r="CR175" s="420"/>
      <c r="CS175" s="410"/>
      <c r="CT175" s="413"/>
      <c r="CU175" s="413"/>
      <c r="CV175" s="413"/>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459">
        <v>64</v>
      </c>
      <c r="CD176" s="450">
        <v>22.96</v>
      </c>
      <c r="CE176" s="450">
        <v>21.71</v>
      </c>
      <c r="CF176" s="450">
        <v>8</v>
      </c>
      <c r="CG176" s="450">
        <v>8</v>
      </c>
      <c r="CH176" s="474">
        <v>116</v>
      </c>
      <c r="CI176" s="432">
        <f>IFERROR(TOWER_DATA[[#This Row],[Top '[m']]]-TOWER_DATA[[#This Row],[Bottom '[m']]], "")</f>
        <v>1.25</v>
      </c>
      <c r="CJ176" s="475">
        <f>IFERROR(-(TOWER_DATA[[#This Row],[D, bottom '[m']]]-TOWER_DATA[[#This Row],[D, top '[m']]])/(TOWER_DATA[[#This Row],[Bottom '[m']]]-TOWER_DATA[[#This Row],[Top '[m']]]),"")</f>
        <v>0</v>
      </c>
      <c r="CK176" s="476" t="str">
        <f>IF(7850/1000*(1/3)*PI()*ABS(CD218-CE218)*((CF218/2)^2+(CF218/2)*(CG218/2)+(CG218/2)^2-(CF218/2-CH218/1000)^2-(CF218/2-CH218/1000)*(CG218/2-CH218/1000)-(CG218/2-CH218/1000)^2)=0,"",7850/1000*(1/3)*PI()*ABS(CD218-CE218)*((CF218/2)^2+(CF218/2)*(CG218/2)+(CG218/2)^2-(CF218/2-CH218/1000)^2-(CF218/2-CH218/1000)*(CG218/2-CH218/1000)-(CG218/2-CH218/1000)^2))</f>
        <v/>
      </c>
      <c r="CL176" s="438">
        <f>IFERROR((TOWER_DATA[[#This Row],[D, bottom '[m']]]+TOWER_DATA[[#This Row],[D, top '[m']]])/(2*TOWER_DATA[[#This Row],[t '[mm']]]/1000),"")</f>
        <v>68.965517241379303</v>
      </c>
      <c r="CM176" s="440"/>
      <c r="CN176" s="477"/>
      <c r="CO176" s="413"/>
      <c r="CP176" s="413"/>
      <c r="CQ176" s="410"/>
      <c r="CR176" s="420"/>
      <c r="CS176" s="410"/>
      <c r="CT176" s="413"/>
      <c r="CU176" s="413"/>
      <c r="CV176" s="413"/>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6">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459">
        <v>65</v>
      </c>
      <c r="CD177" s="450">
        <v>21.71</v>
      </c>
      <c r="CE177" s="450">
        <v>21.47</v>
      </c>
      <c r="CF177" s="450">
        <v>8</v>
      </c>
      <c r="CG177" s="450">
        <v>8</v>
      </c>
      <c r="CH177" s="474">
        <v>116</v>
      </c>
      <c r="CI177" s="432">
        <f>IFERROR(TOWER_DATA[[#This Row],[Top '[m']]]-TOWER_DATA[[#This Row],[Bottom '[m']]], "")</f>
        <v>0.24000000000000199</v>
      </c>
      <c r="CJ177" s="475">
        <f>IFERROR(-(TOWER_DATA[[#This Row],[D, bottom '[m']]]-TOWER_DATA[[#This Row],[D, top '[m']]])/(TOWER_DATA[[#This Row],[Bottom '[m']]]-TOWER_DATA[[#This Row],[Top '[m']]]),"")</f>
        <v>0</v>
      </c>
      <c r="CK177" s="476" t="str">
        <f t="shared" ref="CK177:CK240" si="7">IF(7850/1000*(1/3)*PI()*ABS(CD219-CE219)*((CF219/2)^2+(CF219/2)*(CG219/2)+(CG219/2)^2-(CF219/2-CH219/1000)^2-(CF219/2-CH219/1000)*(CG219/2-CH219/1000)-(CG219/2-CH219/1000)^2)=0,"",7850/1000*(1/3)*PI()*ABS(CD219-CE219)*((CF219/2)^2+(CF219/2)*(CG219/2)+(CG219/2)^2-(CF219/2-CH219/1000)^2-(CF219/2-CH219/1000)*(CG219/2-CH219/1000)-(CG219/2-CH219/1000)^2))</f>
        <v/>
      </c>
      <c r="CL177" s="438">
        <f>IFERROR((TOWER_DATA[[#This Row],[D, bottom '[m']]]+TOWER_DATA[[#This Row],[D, top '[m']]])/(2*TOWER_DATA[[#This Row],[t '[mm']]]/1000),"")</f>
        <v>68.965517241379303</v>
      </c>
      <c r="CM177" s="440"/>
      <c r="CN177" s="477"/>
      <c r="CO177" s="413"/>
      <c r="CP177" s="413"/>
      <c r="CQ177" s="410"/>
      <c r="CR177" s="420"/>
      <c r="CS177" s="410"/>
      <c r="CT177" s="413"/>
      <c r="CU177" s="413"/>
      <c r="CV177" s="413"/>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6"/>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414"/>
      <c r="CD178" s="394"/>
      <c r="CE178" s="394"/>
      <c r="CF178" s="394"/>
      <c r="CG178" s="394"/>
      <c r="CH178" s="474"/>
      <c r="CI178" s="432" t="str">
        <f>IFERROR(TOWER_DATA[[#This Row],[Top '[m']]]-TOWER_DATA[[#This Row],[Bottom '[m']]], "")</f>
        <v/>
      </c>
      <c r="CJ178" s="475" t="str">
        <f>IFERROR(-(TOWER_DATA[[#This Row],[D, bottom '[m']]]-TOWER_DATA[[#This Row],[D, top '[m']]])/(TOWER_DATA[[#This Row],[Bottom '[m']]]-TOWER_DATA[[#This Row],[Top '[m']]]),"")</f>
        <v/>
      </c>
      <c r="CK178" s="476" t="str">
        <f t="shared" si="7"/>
        <v/>
      </c>
      <c r="CL178" s="438" t="str">
        <f>IFERROR((TOWER_DATA[[#This Row],[D, bottom '[m']]]+TOWER_DATA[[#This Row],[D, top '[m']]])/(2*TOWER_DATA[[#This Row],[t '[mm']]]/1000),"")</f>
        <v/>
      </c>
      <c r="CM178" s="440"/>
      <c r="CN178" s="477"/>
      <c r="CO178" s="413"/>
      <c r="CP178" s="413"/>
      <c r="CQ178" s="410"/>
      <c r="CR178" s="420"/>
      <c r="CS178" s="410"/>
      <c r="CT178" s="413"/>
      <c r="CU178" s="413"/>
      <c r="CV178" s="413"/>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6"/>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414"/>
      <c r="CD179" s="394"/>
      <c r="CE179" s="394"/>
      <c r="CF179" s="394"/>
      <c r="CG179" s="394"/>
      <c r="CH179" s="474"/>
      <c r="CI179" s="432" t="str">
        <f>IFERROR(TOWER_DATA[[#This Row],[Top '[m']]]-TOWER_DATA[[#This Row],[Bottom '[m']]], "")</f>
        <v/>
      </c>
      <c r="CJ179" s="475" t="str">
        <f>IFERROR(-(TOWER_DATA[[#This Row],[D, bottom '[m']]]-TOWER_DATA[[#This Row],[D, top '[m']]])/(TOWER_DATA[[#This Row],[Bottom '[m']]]-TOWER_DATA[[#This Row],[Top '[m']]]),"")</f>
        <v/>
      </c>
      <c r="CK179" s="476" t="str">
        <f t="shared" si="7"/>
        <v/>
      </c>
      <c r="CL179" s="438" t="str">
        <f>IFERROR((TOWER_DATA[[#This Row],[D, bottom '[m']]]+TOWER_DATA[[#This Row],[D, top '[m']]])/(2*TOWER_DATA[[#This Row],[t '[mm']]]/1000),"")</f>
        <v/>
      </c>
      <c r="CM179" s="440"/>
      <c r="CN179" s="477"/>
      <c r="CO179" s="413"/>
      <c r="CP179" s="413"/>
      <c r="CQ179" s="410"/>
      <c r="CR179" s="420"/>
      <c r="CS179" s="410"/>
      <c r="CT179" s="413"/>
      <c r="CU179" s="413"/>
      <c r="CV179" s="413"/>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6"/>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414"/>
      <c r="CD180" s="394"/>
      <c r="CE180" s="394"/>
      <c r="CF180" s="394"/>
      <c r="CG180" s="394"/>
      <c r="CH180" s="474"/>
      <c r="CI180" s="432" t="str">
        <f>IFERROR(TOWER_DATA[[#This Row],[Top '[m']]]-TOWER_DATA[[#This Row],[Bottom '[m']]], "")</f>
        <v/>
      </c>
      <c r="CJ180" s="475" t="str">
        <f>IFERROR(-(TOWER_DATA[[#This Row],[D, bottom '[m']]]-TOWER_DATA[[#This Row],[D, top '[m']]])/(TOWER_DATA[[#This Row],[Bottom '[m']]]-TOWER_DATA[[#This Row],[Top '[m']]]),"")</f>
        <v/>
      </c>
      <c r="CK180" s="476" t="str">
        <f t="shared" si="7"/>
        <v/>
      </c>
      <c r="CL180" s="438" t="str">
        <f>IFERROR((TOWER_DATA[[#This Row],[D, bottom '[m']]]+TOWER_DATA[[#This Row],[D, top '[m']]])/(2*TOWER_DATA[[#This Row],[t '[mm']]]/1000),"")</f>
        <v/>
      </c>
      <c r="CM180" s="440"/>
      <c r="CN180" s="477"/>
      <c r="CO180" s="413"/>
      <c r="CP180" s="413"/>
      <c r="CQ180" s="410"/>
      <c r="CR180" s="420"/>
      <c r="CS180" s="410"/>
      <c r="CT180" s="413"/>
      <c r="CU180" s="413"/>
      <c r="CV180" s="413"/>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6"/>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414"/>
      <c r="CD181" s="394"/>
      <c r="CE181" s="394"/>
      <c r="CF181" s="394"/>
      <c r="CG181" s="394"/>
      <c r="CH181" s="474"/>
      <c r="CI181" s="432" t="str">
        <f>IFERROR(TOWER_DATA[[#This Row],[Top '[m']]]-TOWER_DATA[[#This Row],[Bottom '[m']]], "")</f>
        <v/>
      </c>
      <c r="CJ181" s="475" t="str">
        <f>IFERROR(-(TOWER_DATA[[#This Row],[D, bottom '[m']]]-TOWER_DATA[[#This Row],[D, top '[m']]])/(TOWER_DATA[[#This Row],[Bottom '[m']]]-TOWER_DATA[[#This Row],[Top '[m']]]),"")</f>
        <v/>
      </c>
      <c r="CK181" s="476" t="str">
        <f t="shared" si="7"/>
        <v/>
      </c>
      <c r="CL181" s="438" t="str">
        <f>IFERROR((TOWER_DATA[[#This Row],[D, bottom '[m']]]+TOWER_DATA[[#This Row],[D, top '[m']]])/(2*TOWER_DATA[[#This Row],[t '[mm']]]/1000),"")</f>
        <v/>
      </c>
      <c r="CM181" s="440"/>
      <c r="CN181" s="477"/>
      <c r="CO181" s="413"/>
      <c r="CP181" s="413"/>
      <c r="CQ181" s="410"/>
      <c r="CR181" s="420"/>
      <c r="CS181" s="410"/>
      <c r="CT181" s="413"/>
      <c r="CU181" s="413"/>
      <c r="CV181" s="413"/>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6"/>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414"/>
      <c r="CD182" s="394"/>
      <c r="CE182" s="394"/>
      <c r="CF182" s="394"/>
      <c r="CG182" s="394"/>
      <c r="CH182" s="474"/>
      <c r="CI182" s="432" t="str">
        <f>IFERROR(TOWER_DATA[[#This Row],[Top '[m']]]-TOWER_DATA[[#This Row],[Bottom '[m']]], "")</f>
        <v/>
      </c>
      <c r="CJ182" s="475" t="str">
        <f>IFERROR(-(TOWER_DATA[[#This Row],[D, bottom '[m']]]-TOWER_DATA[[#This Row],[D, top '[m']]])/(TOWER_DATA[[#This Row],[Bottom '[m']]]-TOWER_DATA[[#This Row],[Top '[m']]]),"")</f>
        <v/>
      </c>
      <c r="CK182" s="476" t="str">
        <f t="shared" si="7"/>
        <v/>
      </c>
      <c r="CL182" s="438" t="str">
        <f>IFERROR((TOWER_DATA[[#This Row],[D, bottom '[m']]]+TOWER_DATA[[#This Row],[D, top '[m']]])/(2*TOWER_DATA[[#This Row],[t '[mm']]]/1000),"")</f>
        <v/>
      </c>
      <c r="CM182" s="440"/>
      <c r="CN182" s="477"/>
      <c r="CO182" s="413"/>
      <c r="CP182" s="413"/>
      <c r="CQ182" s="410"/>
      <c r="CR182" s="420"/>
      <c r="CS182" s="410"/>
      <c r="CT182" s="413"/>
      <c r="CU182" s="413"/>
      <c r="CV182" s="413"/>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6"/>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414"/>
      <c r="CD183" s="394"/>
      <c r="CE183" s="394"/>
      <c r="CF183" s="394"/>
      <c r="CG183" s="394"/>
      <c r="CH183" s="474"/>
      <c r="CI183" s="432" t="str">
        <f>IFERROR(TOWER_DATA[[#This Row],[Top '[m']]]-TOWER_DATA[[#This Row],[Bottom '[m']]], "")</f>
        <v/>
      </c>
      <c r="CJ183" s="475" t="str">
        <f>IFERROR(-(TOWER_DATA[[#This Row],[D, bottom '[m']]]-TOWER_DATA[[#This Row],[D, top '[m']]])/(TOWER_DATA[[#This Row],[Bottom '[m']]]-TOWER_DATA[[#This Row],[Top '[m']]]),"")</f>
        <v/>
      </c>
      <c r="CK183" s="476" t="str">
        <f t="shared" si="7"/>
        <v/>
      </c>
      <c r="CL183" s="438" t="str">
        <f>IFERROR((TOWER_DATA[[#This Row],[D, bottom '[m']]]+TOWER_DATA[[#This Row],[D, top '[m']]])/(2*TOWER_DATA[[#This Row],[t '[mm']]]/1000),"")</f>
        <v/>
      </c>
      <c r="CM183" s="440"/>
      <c r="CN183" s="477"/>
      <c r="CO183" s="413"/>
      <c r="CP183" s="413"/>
      <c r="CQ183" s="410"/>
      <c r="CR183" s="420"/>
      <c r="CS183" s="410"/>
      <c r="CT183" s="413"/>
      <c r="CU183" s="413"/>
      <c r="CV183" s="413"/>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6"/>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414"/>
      <c r="CD184" s="394"/>
      <c r="CE184" s="394"/>
      <c r="CF184" s="394"/>
      <c r="CG184" s="394"/>
      <c r="CH184" s="474"/>
      <c r="CI184" s="432" t="str">
        <f>IFERROR(TOWER_DATA[[#This Row],[Top '[m']]]-TOWER_DATA[[#This Row],[Bottom '[m']]], "")</f>
        <v/>
      </c>
      <c r="CJ184" s="475" t="str">
        <f>IFERROR(-(TOWER_DATA[[#This Row],[D, bottom '[m']]]-TOWER_DATA[[#This Row],[D, top '[m']]])/(TOWER_DATA[[#This Row],[Bottom '[m']]]-TOWER_DATA[[#This Row],[Top '[m']]]),"")</f>
        <v/>
      </c>
      <c r="CK184" s="476" t="str">
        <f t="shared" si="7"/>
        <v/>
      </c>
      <c r="CL184" s="438" t="str">
        <f>IFERROR((TOWER_DATA[[#This Row],[D, bottom '[m']]]+TOWER_DATA[[#This Row],[D, top '[m']]])/(2*TOWER_DATA[[#This Row],[t '[mm']]]/1000),"")</f>
        <v/>
      </c>
      <c r="CM184" s="440"/>
      <c r="CN184" s="477"/>
      <c r="CO184" s="413"/>
      <c r="CP184" s="413"/>
      <c r="CQ184" s="410"/>
      <c r="CR184" s="420"/>
      <c r="CS184" s="410"/>
      <c r="CT184" s="413"/>
      <c r="CU184" s="413"/>
      <c r="CV184" s="413"/>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6"/>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414"/>
      <c r="CD185" s="394"/>
      <c r="CE185" s="394"/>
      <c r="CF185" s="394"/>
      <c r="CG185" s="394"/>
      <c r="CH185" s="474"/>
      <c r="CI185" s="432" t="str">
        <f>IFERROR(TOWER_DATA[[#This Row],[Top '[m']]]-TOWER_DATA[[#This Row],[Bottom '[m']]], "")</f>
        <v/>
      </c>
      <c r="CJ185" s="475" t="str">
        <f>IFERROR(-(TOWER_DATA[[#This Row],[D, bottom '[m']]]-TOWER_DATA[[#This Row],[D, top '[m']]])/(TOWER_DATA[[#This Row],[Bottom '[m']]]-TOWER_DATA[[#This Row],[Top '[m']]]),"")</f>
        <v/>
      </c>
      <c r="CK185" s="476" t="str">
        <f t="shared" si="7"/>
        <v/>
      </c>
      <c r="CL185" s="438" t="str">
        <f>IFERROR((TOWER_DATA[[#This Row],[D, bottom '[m']]]+TOWER_DATA[[#This Row],[D, top '[m']]])/(2*TOWER_DATA[[#This Row],[t '[mm']]]/1000),"")</f>
        <v/>
      </c>
      <c r="CM185" s="440"/>
      <c r="CN185" s="477"/>
      <c r="CO185" s="413"/>
      <c r="CP185" s="413"/>
      <c r="CQ185" s="410"/>
      <c r="CR185" s="420"/>
      <c r="CS185" s="410"/>
      <c r="CT185" s="413"/>
      <c r="CU185" s="413"/>
      <c r="CV185" s="413"/>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6"/>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414"/>
      <c r="CD186" s="394"/>
      <c r="CE186" s="394"/>
      <c r="CF186" s="394"/>
      <c r="CG186" s="394"/>
      <c r="CH186" s="474"/>
      <c r="CI186" s="432" t="str">
        <f>IFERROR(TOWER_DATA[[#This Row],[Top '[m']]]-TOWER_DATA[[#This Row],[Bottom '[m']]], "")</f>
        <v/>
      </c>
      <c r="CJ186" s="475" t="str">
        <f>IFERROR(-(TOWER_DATA[[#This Row],[D, bottom '[m']]]-TOWER_DATA[[#This Row],[D, top '[m']]])/(TOWER_DATA[[#This Row],[Bottom '[m']]]-TOWER_DATA[[#This Row],[Top '[m']]]),"")</f>
        <v/>
      </c>
      <c r="CK186" s="476" t="str">
        <f t="shared" si="7"/>
        <v/>
      </c>
      <c r="CL186" s="438" t="str">
        <f>IFERROR((TOWER_DATA[[#This Row],[D, bottom '[m']]]+TOWER_DATA[[#This Row],[D, top '[m']]])/(2*TOWER_DATA[[#This Row],[t '[mm']]]/1000),"")</f>
        <v/>
      </c>
      <c r="CM186" s="440"/>
      <c r="CN186" s="477"/>
      <c r="CO186" s="413"/>
      <c r="CP186" s="413"/>
      <c r="CQ186" s="410"/>
      <c r="CR186" s="420"/>
      <c r="CS186" s="410"/>
      <c r="CT186" s="413"/>
      <c r="CU186" s="413"/>
      <c r="CV186" s="413"/>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6"/>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414"/>
      <c r="CD187" s="394"/>
      <c r="CE187" s="394"/>
      <c r="CF187" s="394"/>
      <c r="CG187" s="394"/>
      <c r="CH187" s="474"/>
      <c r="CI187" s="432" t="str">
        <f>IFERROR(TOWER_DATA[[#This Row],[Top '[m']]]-TOWER_DATA[[#This Row],[Bottom '[m']]], "")</f>
        <v/>
      </c>
      <c r="CJ187" s="475" t="str">
        <f>IFERROR(-(TOWER_DATA[[#This Row],[D, bottom '[m']]]-TOWER_DATA[[#This Row],[D, top '[m']]])/(TOWER_DATA[[#This Row],[Bottom '[m']]]-TOWER_DATA[[#This Row],[Top '[m']]]),"")</f>
        <v/>
      </c>
      <c r="CK187" s="476" t="str">
        <f t="shared" si="7"/>
        <v/>
      </c>
      <c r="CL187" s="438" t="str">
        <f>IFERROR((TOWER_DATA[[#This Row],[D, bottom '[m']]]+TOWER_DATA[[#This Row],[D, top '[m']]])/(2*TOWER_DATA[[#This Row],[t '[mm']]]/1000),"")</f>
        <v/>
      </c>
      <c r="CM187" s="440"/>
      <c r="CN187" s="477"/>
      <c r="CO187" s="413"/>
      <c r="CP187" s="413"/>
      <c r="CQ187" s="410"/>
      <c r="CR187" s="420"/>
      <c r="CS187" s="410"/>
      <c r="CT187" s="413"/>
      <c r="CU187" s="413"/>
      <c r="CV187" s="413"/>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6"/>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414"/>
      <c r="CD188" s="394"/>
      <c r="CE188" s="394"/>
      <c r="CF188" s="394"/>
      <c r="CG188" s="394"/>
      <c r="CH188" s="474"/>
      <c r="CI188" s="432" t="str">
        <f>IFERROR(TOWER_DATA[[#This Row],[Top '[m']]]-TOWER_DATA[[#This Row],[Bottom '[m']]], "")</f>
        <v/>
      </c>
      <c r="CJ188" s="475" t="str">
        <f>IFERROR(-(TOWER_DATA[[#This Row],[D, bottom '[m']]]-TOWER_DATA[[#This Row],[D, top '[m']]])/(TOWER_DATA[[#This Row],[Bottom '[m']]]-TOWER_DATA[[#This Row],[Top '[m']]]),"")</f>
        <v/>
      </c>
      <c r="CK188" s="476" t="str">
        <f t="shared" si="7"/>
        <v/>
      </c>
      <c r="CL188" s="438" t="str">
        <f>IFERROR((TOWER_DATA[[#This Row],[D, bottom '[m']]]+TOWER_DATA[[#This Row],[D, top '[m']]])/(2*TOWER_DATA[[#This Row],[t '[mm']]]/1000),"")</f>
        <v/>
      </c>
      <c r="CM188" s="440"/>
      <c r="CN188" s="477"/>
      <c r="CO188" s="413"/>
      <c r="CP188" s="413"/>
      <c r="CQ188" s="410"/>
      <c r="CR188" s="420"/>
      <c r="CS188" s="410"/>
      <c r="CT188" s="413"/>
      <c r="CU188" s="413"/>
      <c r="CV188" s="413"/>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6"/>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414"/>
      <c r="CD189" s="394"/>
      <c r="CE189" s="394"/>
      <c r="CF189" s="394"/>
      <c r="CG189" s="394"/>
      <c r="CH189" s="474"/>
      <c r="CI189" s="432" t="str">
        <f>IFERROR(TOWER_DATA[[#This Row],[Top '[m']]]-TOWER_DATA[[#This Row],[Bottom '[m']]], "")</f>
        <v/>
      </c>
      <c r="CJ189" s="475" t="str">
        <f>IFERROR(-(TOWER_DATA[[#This Row],[D, bottom '[m']]]-TOWER_DATA[[#This Row],[D, top '[m']]])/(TOWER_DATA[[#This Row],[Bottom '[m']]]-TOWER_DATA[[#This Row],[Top '[m']]]),"")</f>
        <v/>
      </c>
      <c r="CK189" s="476" t="str">
        <f t="shared" si="7"/>
        <v/>
      </c>
      <c r="CL189" s="438" t="str">
        <f>IFERROR((TOWER_DATA[[#This Row],[D, bottom '[m']]]+TOWER_DATA[[#This Row],[D, top '[m']]])/(2*TOWER_DATA[[#This Row],[t '[mm']]]/1000),"")</f>
        <v/>
      </c>
      <c r="CM189" s="440"/>
      <c r="CN189" s="477"/>
      <c r="CO189" s="413"/>
      <c r="CP189" s="413"/>
      <c r="CQ189" s="410"/>
      <c r="CR189" s="420"/>
      <c r="CS189" s="410"/>
      <c r="CT189" s="413"/>
      <c r="CU189" s="413"/>
      <c r="CV189" s="413"/>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6"/>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414"/>
      <c r="CD190" s="394"/>
      <c r="CE190" s="394"/>
      <c r="CF190" s="394"/>
      <c r="CG190" s="394"/>
      <c r="CH190" s="474"/>
      <c r="CI190" s="432" t="str">
        <f>IFERROR(TOWER_DATA[[#This Row],[Top '[m']]]-TOWER_DATA[[#This Row],[Bottom '[m']]], "")</f>
        <v/>
      </c>
      <c r="CJ190" s="475" t="str">
        <f>IFERROR(-(TOWER_DATA[[#This Row],[D, bottom '[m']]]-TOWER_DATA[[#This Row],[D, top '[m']]])/(TOWER_DATA[[#This Row],[Bottom '[m']]]-TOWER_DATA[[#This Row],[Top '[m']]]),"")</f>
        <v/>
      </c>
      <c r="CK190" s="476" t="str">
        <f t="shared" si="7"/>
        <v/>
      </c>
      <c r="CL190" s="438" t="str">
        <f>IFERROR((TOWER_DATA[[#This Row],[D, bottom '[m']]]+TOWER_DATA[[#This Row],[D, top '[m']]])/(2*TOWER_DATA[[#This Row],[t '[mm']]]/1000),"")</f>
        <v/>
      </c>
      <c r="CM190" s="440"/>
      <c r="CN190" s="477"/>
      <c r="CO190" s="413"/>
      <c r="CP190" s="413"/>
      <c r="CQ190" s="410"/>
      <c r="CR190" s="420"/>
      <c r="CS190" s="410"/>
      <c r="CT190" s="413"/>
      <c r="CU190" s="413"/>
      <c r="CV190" s="413"/>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6"/>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414"/>
      <c r="CD191" s="394"/>
      <c r="CE191" s="394"/>
      <c r="CF191" s="394"/>
      <c r="CG191" s="394"/>
      <c r="CH191" s="474"/>
      <c r="CI191" s="432" t="str">
        <f>IFERROR(TOWER_DATA[[#This Row],[Top '[m']]]-TOWER_DATA[[#This Row],[Bottom '[m']]], "")</f>
        <v/>
      </c>
      <c r="CJ191" s="475" t="str">
        <f>IFERROR(-(TOWER_DATA[[#This Row],[D, bottom '[m']]]-TOWER_DATA[[#This Row],[D, top '[m']]])/(TOWER_DATA[[#This Row],[Bottom '[m']]]-TOWER_DATA[[#This Row],[Top '[m']]]),"")</f>
        <v/>
      </c>
      <c r="CK191" s="476" t="str">
        <f t="shared" si="7"/>
        <v/>
      </c>
      <c r="CL191" s="438" t="str">
        <f>IFERROR((TOWER_DATA[[#This Row],[D, bottom '[m']]]+TOWER_DATA[[#This Row],[D, top '[m']]])/(2*TOWER_DATA[[#This Row],[t '[mm']]]/1000),"")</f>
        <v/>
      </c>
      <c r="CM191" s="440"/>
      <c r="CN191" s="477"/>
      <c r="CO191" s="413"/>
      <c r="CP191" s="413"/>
      <c r="CQ191" s="410"/>
      <c r="CR191" s="420"/>
      <c r="CS191" s="410"/>
      <c r="CT191" s="413"/>
      <c r="CU191" s="413"/>
      <c r="CV191" s="413"/>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6"/>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414"/>
      <c r="CD192" s="394"/>
      <c r="CE192" s="394"/>
      <c r="CF192" s="394"/>
      <c r="CG192" s="394"/>
      <c r="CH192" s="474"/>
      <c r="CI192" s="432" t="str">
        <f>IFERROR(TOWER_DATA[[#This Row],[Top '[m']]]-TOWER_DATA[[#This Row],[Bottom '[m']]], "")</f>
        <v/>
      </c>
      <c r="CJ192" s="475" t="str">
        <f>IFERROR(-(TOWER_DATA[[#This Row],[D, bottom '[m']]]-TOWER_DATA[[#This Row],[D, top '[m']]])/(TOWER_DATA[[#This Row],[Bottom '[m']]]-TOWER_DATA[[#This Row],[Top '[m']]]),"")</f>
        <v/>
      </c>
      <c r="CK192" s="476" t="str">
        <f t="shared" si="7"/>
        <v/>
      </c>
      <c r="CL192" s="438" t="str">
        <f>IFERROR((TOWER_DATA[[#This Row],[D, bottom '[m']]]+TOWER_DATA[[#This Row],[D, top '[m']]])/(2*TOWER_DATA[[#This Row],[t '[mm']]]/1000),"")</f>
        <v/>
      </c>
      <c r="CM192" s="440"/>
      <c r="CN192" s="477"/>
      <c r="CO192" s="413"/>
      <c r="CP192" s="413"/>
      <c r="CQ192" s="410"/>
      <c r="CR192" s="420"/>
      <c r="CS192" s="410"/>
      <c r="CT192" s="413"/>
      <c r="CU192" s="413"/>
      <c r="CV192" s="413"/>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6"/>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414"/>
      <c r="CD193" s="394"/>
      <c r="CE193" s="394"/>
      <c r="CF193" s="394"/>
      <c r="CG193" s="394"/>
      <c r="CH193" s="474"/>
      <c r="CI193" s="432" t="str">
        <f>IFERROR(TOWER_DATA[[#This Row],[Top '[m']]]-TOWER_DATA[[#This Row],[Bottom '[m']]], "")</f>
        <v/>
      </c>
      <c r="CJ193" s="475" t="str">
        <f>IFERROR(-(TOWER_DATA[[#This Row],[D, bottom '[m']]]-TOWER_DATA[[#This Row],[D, top '[m']]])/(TOWER_DATA[[#This Row],[Bottom '[m']]]-TOWER_DATA[[#This Row],[Top '[m']]]),"")</f>
        <v/>
      </c>
      <c r="CK193" s="476" t="str">
        <f t="shared" si="7"/>
        <v/>
      </c>
      <c r="CL193" s="438" t="str">
        <f>IFERROR((TOWER_DATA[[#This Row],[D, bottom '[m']]]+TOWER_DATA[[#This Row],[D, top '[m']]])/(2*TOWER_DATA[[#This Row],[t '[mm']]]/1000),"")</f>
        <v/>
      </c>
      <c r="CM193" s="440"/>
      <c r="CN193" s="477"/>
      <c r="CO193" s="413"/>
      <c r="CP193" s="413"/>
      <c r="CQ193" s="410"/>
      <c r="CR193" s="420"/>
      <c r="CS193" s="410"/>
      <c r="CT193" s="413"/>
      <c r="CU193" s="413"/>
      <c r="CV193" s="413"/>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6"/>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414"/>
      <c r="CD194" s="394"/>
      <c r="CE194" s="394"/>
      <c r="CF194" s="394"/>
      <c r="CG194" s="394"/>
      <c r="CH194" s="474"/>
      <c r="CI194" s="432" t="str">
        <f>IFERROR(TOWER_DATA[[#This Row],[Top '[m']]]-TOWER_DATA[[#This Row],[Bottom '[m']]], "")</f>
        <v/>
      </c>
      <c r="CJ194" s="475" t="str">
        <f>IFERROR(-(TOWER_DATA[[#This Row],[D, bottom '[m']]]-TOWER_DATA[[#This Row],[D, top '[m']]])/(TOWER_DATA[[#This Row],[Bottom '[m']]]-TOWER_DATA[[#This Row],[Top '[m']]]),"")</f>
        <v/>
      </c>
      <c r="CK194" s="476" t="str">
        <f t="shared" si="7"/>
        <v/>
      </c>
      <c r="CL194" s="438" t="str">
        <f>IFERROR((TOWER_DATA[[#This Row],[D, bottom '[m']]]+TOWER_DATA[[#This Row],[D, top '[m']]])/(2*TOWER_DATA[[#This Row],[t '[mm']]]/1000),"")</f>
        <v/>
      </c>
      <c r="CM194" s="440"/>
      <c r="CN194" s="477"/>
      <c r="CO194" s="413"/>
      <c r="CP194" s="413"/>
      <c r="CQ194" s="410"/>
      <c r="CR194" s="420"/>
      <c r="CS194" s="410"/>
      <c r="CT194" s="413"/>
      <c r="CU194" s="413"/>
      <c r="CV194" s="413"/>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6"/>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414"/>
      <c r="CD195" s="394"/>
      <c r="CE195" s="394"/>
      <c r="CF195" s="394"/>
      <c r="CG195" s="394"/>
      <c r="CH195" s="474"/>
      <c r="CI195" s="432" t="str">
        <f>IFERROR(TOWER_DATA[[#This Row],[Top '[m']]]-TOWER_DATA[[#This Row],[Bottom '[m']]], "")</f>
        <v/>
      </c>
      <c r="CJ195" s="475" t="str">
        <f>IFERROR(-(TOWER_DATA[[#This Row],[D, bottom '[m']]]-TOWER_DATA[[#This Row],[D, top '[m']]])/(TOWER_DATA[[#This Row],[Bottom '[m']]]-TOWER_DATA[[#This Row],[Top '[m']]]),"")</f>
        <v/>
      </c>
      <c r="CK195" s="476" t="str">
        <f t="shared" si="7"/>
        <v/>
      </c>
      <c r="CL195" s="438" t="str">
        <f>IFERROR((TOWER_DATA[[#This Row],[D, bottom '[m']]]+TOWER_DATA[[#This Row],[D, top '[m']]])/(2*TOWER_DATA[[#This Row],[t '[mm']]]/1000),"")</f>
        <v/>
      </c>
      <c r="CM195" s="440"/>
      <c r="CN195" s="477"/>
      <c r="CO195" s="413"/>
      <c r="CP195" s="413"/>
      <c r="CQ195" s="410"/>
      <c r="CR195" s="420"/>
      <c r="CS195" s="410"/>
      <c r="CT195" s="413"/>
      <c r="CU195" s="413"/>
      <c r="CV195" s="413"/>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6"/>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414"/>
      <c r="CD196" s="394"/>
      <c r="CE196" s="394"/>
      <c r="CF196" s="394"/>
      <c r="CG196" s="394"/>
      <c r="CH196" s="474"/>
      <c r="CI196" s="432" t="str">
        <f>IFERROR(TOWER_DATA[[#This Row],[Top '[m']]]-TOWER_DATA[[#This Row],[Bottom '[m']]], "")</f>
        <v/>
      </c>
      <c r="CJ196" s="475" t="str">
        <f>IFERROR(-(TOWER_DATA[[#This Row],[D, bottom '[m']]]-TOWER_DATA[[#This Row],[D, top '[m']]])/(TOWER_DATA[[#This Row],[Bottom '[m']]]-TOWER_DATA[[#This Row],[Top '[m']]]),"")</f>
        <v/>
      </c>
      <c r="CK196" s="476" t="str">
        <f t="shared" si="7"/>
        <v/>
      </c>
      <c r="CL196" s="438" t="str">
        <f>IFERROR((TOWER_DATA[[#This Row],[D, bottom '[m']]]+TOWER_DATA[[#This Row],[D, top '[m']]])/(2*TOWER_DATA[[#This Row],[t '[mm']]]/1000),"")</f>
        <v/>
      </c>
      <c r="CM196" s="440"/>
      <c r="CN196" s="477"/>
      <c r="CO196" s="413"/>
      <c r="CP196" s="413"/>
      <c r="CQ196" s="410"/>
      <c r="CR196" s="420"/>
      <c r="CS196" s="410"/>
      <c r="CT196" s="413"/>
      <c r="CU196" s="413"/>
      <c r="CV196" s="413"/>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6"/>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414"/>
      <c r="CD197" s="394"/>
      <c r="CE197" s="394"/>
      <c r="CF197" s="394"/>
      <c r="CG197" s="394"/>
      <c r="CH197" s="474"/>
      <c r="CI197" s="432" t="str">
        <f>IFERROR(TOWER_DATA[[#This Row],[Top '[m']]]-TOWER_DATA[[#This Row],[Bottom '[m']]], "")</f>
        <v/>
      </c>
      <c r="CJ197" s="475" t="str">
        <f>IFERROR(-(TOWER_DATA[[#This Row],[D, bottom '[m']]]-TOWER_DATA[[#This Row],[D, top '[m']]])/(TOWER_DATA[[#This Row],[Bottom '[m']]]-TOWER_DATA[[#This Row],[Top '[m']]]),"")</f>
        <v/>
      </c>
      <c r="CK197" s="476" t="str">
        <f t="shared" si="7"/>
        <v/>
      </c>
      <c r="CL197" s="438" t="str">
        <f>IFERROR((TOWER_DATA[[#This Row],[D, bottom '[m']]]+TOWER_DATA[[#This Row],[D, top '[m']]])/(2*TOWER_DATA[[#This Row],[t '[mm']]]/1000),"")</f>
        <v/>
      </c>
      <c r="CM197" s="440"/>
      <c r="CN197" s="477"/>
      <c r="CO197" s="413"/>
      <c r="CP197" s="413"/>
      <c r="CQ197" s="410"/>
      <c r="CR197" s="420"/>
      <c r="CS197" s="410"/>
      <c r="CT197" s="413"/>
      <c r="CU197" s="413"/>
      <c r="CV197" s="413"/>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6"/>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414"/>
      <c r="CD198" s="394"/>
      <c r="CE198" s="394"/>
      <c r="CF198" s="394"/>
      <c r="CG198" s="394"/>
      <c r="CH198" s="474"/>
      <c r="CI198" s="432" t="str">
        <f>IFERROR(TOWER_DATA[[#This Row],[Top '[m']]]-TOWER_DATA[[#This Row],[Bottom '[m']]], "")</f>
        <v/>
      </c>
      <c r="CJ198" s="475" t="str">
        <f>IFERROR(-(TOWER_DATA[[#This Row],[D, bottom '[m']]]-TOWER_DATA[[#This Row],[D, top '[m']]])/(TOWER_DATA[[#This Row],[Bottom '[m']]]-TOWER_DATA[[#This Row],[Top '[m']]]),"")</f>
        <v/>
      </c>
      <c r="CK198" s="476" t="str">
        <f t="shared" si="7"/>
        <v/>
      </c>
      <c r="CL198" s="438" t="str">
        <f>IFERROR((TOWER_DATA[[#This Row],[D, bottom '[m']]]+TOWER_DATA[[#This Row],[D, top '[m']]])/(2*TOWER_DATA[[#This Row],[t '[mm']]]/1000),"")</f>
        <v/>
      </c>
      <c r="CM198" s="440"/>
      <c r="CN198" s="477"/>
      <c r="CO198" s="413"/>
      <c r="CP198" s="413"/>
      <c r="CQ198" s="410"/>
      <c r="CR198" s="420"/>
      <c r="CS198" s="410"/>
      <c r="CT198" s="413"/>
      <c r="CU198" s="413"/>
      <c r="CV198" s="413"/>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6"/>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414"/>
      <c r="CD199" s="394"/>
      <c r="CE199" s="394"/>
      <c r="CF199" s="394"/>
      <c r="CG199" s="394"/>
      <c r="CH199" s="474"/>
      <c r="CI199" s="432" t="str">
        <f>IFERROR(TOWER_DATA[[#This Row],[Top '[m']]]-TOWER_DATA[[#This Row],[Bottom '[m']]], "")</f>
        <v/>
      </c>
      <c r="CJ199" s="475" t="str">
        <f>IFERROR(-(TOWER_DATA[[#This Row],[D, bottom '[m']]]-TOWER_DATA[[#This Row],[D, top '[m']]])/(TOWER_DATA[[#This Row],[Bottom '[m']]]-TOWER_DATA[[#This Row],[Top '[m']]]),"")</f>
        <v/>
      </c>
      <c r="CK199" s="476" t="str">
        <f t="shared" si="7"/>
        <v/>
      </c>
      <c r="CL199" s="438" t="str">
        <f>IFERROR((TOWER_DATA[[#This Row],[D, bottom '[m']]]+TOWER_DATA[[#This Row],[D, top '[m']]])/(2*TOWER_DATA[[#This Row],[t '[mm']]]/1000),"")</f>
        <v/>
      </c>
      <c r="CM199" s="440"/>
      <c r="CN199" s="477"/>
      <c r="CO199" s="413"/>
      <c r="CP199" s="413"/>
      <c r="CQ199" s="410"/>
      <c r="CR199" s="420"/>
      <c r="CS199" s="410"/>
      <c r="CT199" s="413"/>
      <c r="CU199" s="413"/>
      <c r="CV199" s="413"/>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6"/>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414"/>
      <c r="CD200" s="394"/>
      <c r="CE200" s="394"/>
      <c r="CF200" s="394"/>
      <c r="CG200" s="394"/>
      <c r="CH200" s="474"/>
      <c r="CI200" s="432" t="str">
        <f>IFERROR(TOWER_DATA[[#This Row],[Top '[m']]]-TOWER_DATA[[#This Row],[Bottom '[m']]], "")</f>
        <v/>
      </c>
      <c r="CJ200" s="475" t="str">
        <f>IFERROR(-(TOWER_DATA[[#This Row],[D, bottom '[m']]]-TOWER_DATA[[#This Row],[D, top '[m']]])/(TOWER_DATA[[#This Row],[Bottom '[m']]]-TOWER_DATA[[#This Row],[Top '[m']]]),"")</f>
        <v/>
      </c>
      <c r="CK200" s="476" t="str">
        <f t="shared" si="7"/>
        <v/>
      </c>
      <c r="CL200" s="438" t="str">
        <f>IFERROR((TOWER_DATA[[#This Row],[D, bottom '[m']]]+TOWER_DATA[[#This Row],[D, top '[m']]])/(2*TOWER_DATA[[#This Row],[t '[mm']]]/1000),"")</f>
        <v/>
      </c>
      <c r="CM200" s="440"/>
      <c r="CN200" s="477"/>
      <c r="CO200" s="413"/>
      <c r="CP200" s="413"/>
      <c r="CQ200" s="410"/>
      <c r="CR200" s="420"/>
      <c r="CS200" s="410"/>
      <c r="CT200" s="413"/>
      <c r="CU200" s="413"/>
      <c r="CV200" s="413"/>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6"/>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414"/>
      <c r="CD201" s="394"/>
      <c r="CE201" s="394"/>
      <c r="CF201" s="394"/>
      <c r="CG201" s="394"/>
      <c r="CH201" s="474"/>
      <c r="CI201" s="432" t="str">
        <f>IFERROR(TOWER_DATA[[#This Row],[Top '[m']]]-TOWER_DATA[[#This Row],[Bottom '[m']]], "")</f>
        <v/>
      </c>
      <c r="CJ201" s="475" t="str">
        <f>IFERROR(-(TOWER_DATA[[#This Row],[D, bottom '[m']]]-TOWER_DATA[[#This Row],[D, top '[m']]])/(TOWER_DATA[[#This Row],[Bottom '[m']]]-TOWER_DATA[[#This Row],[Top '[m']]]),"")</f>
        <v/>
      </c>
      <c r="CK201" s="476" t="str">
        <f t="shared" si="7"/>
        <v/>
      </c>
      <c r="CL201" s="438" t="str">
        <f>IFERROR((TOWER_DATA[[#This Row],[D, bottom '[m']]]+TOWER_DATA[[#This Row],[D, top '[m']]])/(2*TOWER_DATA[[#This Row],[t '[mm']]]/1000),"")</f>
        <v/>
      </c>
      <c r="CM201" s="440"/>
      <c r="CN201" s="477"/>
      <c r="CO201" s="413"/>
      <c r="CP201" s="413"/>
      <c r="CQ201" s="410"/>
      <c r="CR201" s="420"/>
      <c r="CS201" s="410"/>
      <c r="CT201" s="413"/>
      <c r="CU201" s="413"/>
      <c r="CV201" s="413"/>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6"/>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414"/>
      <c r="CD202" s="394"/>
      <c r="CE202" s="394"/>
      <c r="CF202" s="394"/>
      <c r="CG202" s="394"/>
      <c r="CH202" s="474"/>
      <c r="CI202" s="432" t="str">
        <f>IFERROR(TOWER_DATA[[#This Row],[Top '[m']]]-TOWER_DATA[[#This Row],[Bottom '[m']]], "")</f>
        <v/>
      </c>
      <c r="CJ202" s="475" t="str">
        <f>IFERROR(-(TOWER_DATA[[#This Row],[D, bottom '[m']]]-TOWER_DATA[[#This Row],[D, top '[m']]])/(TOWER_DATA[[#This Row],[Bottom '[m']]]-TOWER_DATA[[#This Row],[Top '[m']]]),"")</f>
        <v/>
      </c>
      <c r="CK202" s="476" t="str">
        <f t="shared" si="7"/>
        <v/>
      </c>
      <c r="CL202" s="438" t="str">
        <f>IFERROR((TOWER_DATA[[#This Row],[D, bottom '[m']]]+TOWER_DATA[[#This Row],[D, top '[m']]])/(2*TOWER_DATA[[#This Row],[t '[mm']]]/1000),"")</f>
        <v/>
      </c>
      <c r="CM202" s="440"/>
      <c r="CN202" s="477"/>
      <c r="CO202" s="413"/>
      <c r="CP202" s="413"/>
      <c r="CQ202" s="410"/>
      <c r="CR202" s="420"/>
      <c r="CS202" s="410"/>
      <c r="CT202" s="413"/>
      <c r="CU202" s="413"/>
      <c r="CV202" s="413"/>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6"/>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414"/>
      <c r="CD203" s="394"/>
      <c r="CE203" s="394"/>
      <c r="CF203" s="394"/>
      <c r="CG203" s="394"/>
      <c r="CH203" s="474"/>
      <c r="CI203" s="432" t="str">
        <f>IFERROR(TOWER_DATA[[#This Row],[Top '[m']]]-TOWER_DATA[[#This Row],[Bottom '[m']]], "")</f>
        <v/>
      </c>
      <c r="CJ203" s="475" t="str">
        <f>IFERROR(-(TOWER_DATA[[#This Row],[D, bottom '[m']]]-TOWER_DATA[[#This Row],[D, top '[m']]])/(TOWER_DATA[[#This Row],[Bottom '[m']]]-TOWER_DATA[[#This Row],[Top '[m']]]),"")</f>
        <v/>
      </c>
      <c r="CK203" s="476" t="str">
        <f t="shared" si="7"/>
        <v/>
      </c>
      <c r="CL203" s="438" t="str">
        <f>IFERROR((TOWER_DATA[[#This Row],[D, bottom '[m']]]+TOWER_DATA[[#This Row],[D, top '[m']]])/(2*TOWER_DATA[[#This Row],[t '[mm']]]/1000),"")</f>
        <v/>
      </c>
      <c r="CM203" s="440"/>
      <c r="CN203" s="477"/>
      <c r="CO203" s="413"/>
      <c r="CP203" s="413"/>
      <c r="CQ203" s="410"/>
      <c r="CR203" s="420"/>
      <c r="CS203" s="410"/>
      <c r="CT203" s="413"/>
      <c r="CU203" s="413"/>
      <c r="CV203" s="413"/>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6"/>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414"/>
      <c r="CD204" s="394"/>
      <c r="CE204" s="394"/>
      <c r="CF204" s="394"/>
      <c r="CG204" s="394"/>
      <c r="CH204" s="474"/>
      <c r="CI204" s="432" t="str">
        <f>IFERROR(TOWER_DATA[[#This Row],[Top '[m']]]-TOWER_DATA[[#This Row],[Bottom '[m']]], "")</f>
        <v/>
      </c>
      <c r="CJ204" s="475" t="str">
        <f>IFERROR(-(TOWER_DATA[[#This Row],[D, bottom '[m']]]-TOWER_DATA[[#This Row],[D, top '[m']]])/(TOWER_DATA[[#This Row],[Bottom '[m']]]-TOWER_DATA[[#This Row],[Top '[m']]]),"")</f>
        <v/>
      </c>
      <c r="CK204" s="476" t="str">
        <f t="shared" si="7"/>
        <v/>
      </c>
      <c r="CL204" s="438" t="str">
        <f>IFERROR((TOWER_DATA[[#This Row],[D, bottom '[m']]]+TOWER_DATA[[#This Row],[D, top '[m']]])/(2*TOWER_DATA[[#This Row],[t '[mm']]]/1000),"")</f>
        <v/>
      </c>
      <c r="CM204" s="440"/>
      <c r="CN204" s="477"/>
      <c r="CO204" s="413"/>
      <c r="CP204" s="413"/>
      <c r="CQ204" s="410"/>
      <c r="CR204" s="420"/>
      <c r="CS204" s="410"/>
      <c r="CT204" s="413"/>
      <c r="CU204" s="413"/>
      <c r="CV204" s="413"/>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6"/>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414"/>
      <c r="CD205" s="394"/>
      <c r="CE205" s="394"/>
      <c r="CF205" s="394"/>
      <c r="CG205" s="394"/>
      <c r="CH205" s="474"/>
      <c r="CI205" s="432" t="str">
        <f>IFERROR(TOWER_DATA[[#This Row],[Top '[m']]]-TOWER_DATA[[#This Row],[Bottom '[m']]], "")</f>
        <v/>
      </c>
      <c r="CJ205" s="475" t="str">
        <f>IFERROR(-(TOWER_DATA[[#This Row],[D, bottom '[m']]]-TOWER_DATA[[#This Row],[D, top '[m']]])/(TOWER_DATA[[#This Row],[Bottom '[m']]]-TOWER_DATA[[#This Row],[Top '[m']]]),"")</f>
        <v/>
      </c>
      <c r="CK205" s="476" t="str">
        <f t="shared" si="7"/>
        <v/>
      </c>
      <c r="CL205" s="438" t="str">
        <f>IFERROR((TOWER_DATA[[#This Row],[D, bottom '[m']]]+TOWER_DATA[[#This Row],[D, top '[m']]])/(2*TOWER_DATA[[#This Row],[t '[mm']]]/1000),"")</f>
        <v/>
      </c>
      <c r="CM205" s="440"/>
      <c r="CN205" s="477"/>
      <c r="CO205" s="413"/>
      <c r="CP205" s="413"/>
      <c r="CQ205" s="410"/>
      <c r="CR205" s="420"/>
      <c r="CS205" s="410"/>
      <c r="CT205" s="413"/>
      <c r="CU205" s="413"/>
      <c r="CV205" s="413"/>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6"/>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414"/>
      <c r="CD206" s="394"/>
      <c r="CE206" s="394"/>
      <c r="CF206" s="394"/>
      <c r="CG206" s="394"/>
      <c r="CH206" s="474"/>
      <c r="CI206" s="432" t="str">
        <f>IFERROR(TOWER_DATA[[#This Row],[Top '[m']]]-TOWER_DATA[[#This Row],[Bottom '[m']]], "")</f>
        <v/>
      </c>
      <c r="CJ206" s="475" t="str">
        <f>IFERROR(-(TOWER_DATA[[#This Row],[D, bottom '[m']]]-TOWER_DATA[[#This Row],[D, top '[m']]])/(TOWER_DATA[[#This Row],[Bottom '[m']]]-TOWER_DATA[[#This Row],[Top '[m']]]),"")</f>
        <v/>
      </c>
      <c r="CK206" s="476" t="str">
        <f t="shared" si="7"/>
        <v/>
      </c>
      <c r="CL206" s="438" t="str">
        <f>IFERROR((TOWER_DATA[[#This Row],[D, bottom '[m']]]+TOWER_DATA[[#This Row],[D, top '[m']]])/(2*TOWER_DATA[[#This Row],[t '[mm']]]/1000),"")</f>
        <v/>
      </c>
      <c r="CM206" s="440"/>
      <c r="CN206" s="477"/>
      <c r="CO206" s="413"/>
      <c r="CP206" s="413"/>
      <c r="CQ206" s="410"/>
      <c r="CR206" s="420"/>
      <c r="CS206" s="410"/>
      <c r="CT206" s="413"/>
      <c r="CU206" s="413"/>
      <c r="CV206" s="413"/>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6"/>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414"/>
      <c r="CD207" s="394"/>
      <c r="CE207" s="394"/>
      <c r="CF207" s="394"/>
      <c r="CG207" s="394"/>
      <c r="CH207" s="474"/>
      <c r="CI207" s="432" t="str">
        <f>IFERROR(TOWER_DATA[[#This Row],[Top '[m']]]-TOWER_DATA[[#This Row],[Bottom '[m']]], "")</f>
        <v/>
      </c>
      <c r="CJ207" s="475" t="str">
        <f>IFERROR(-(TOWER_DATA[[#This Row],[D, bottom '[m']]]-TOWER_DATA[[#This Row],[D, top '[m']]])/(TOWER_DATA[[#This Row],[Bottom '[m']]]-TOWER_DATA[[#This Row],[Top '[m']]]),"")</f>
        <v/>
      </c>
      <c r="CK207" s="476" t="str">
        <f t="shared" si="7"/>
        <v/>
      </c>
      <c r="CL207" s="438" t="str">
        <f>IFERROR((TOWER_DATA[[#This Row],[D, bottom '[m']]]+TOWER_DATA[[#This Row],[D, top '[m']]])/(2*TOWER_DATA[[#This Row],[t '[mm']]]/1000),"")</f>
        <v/>
      </c>
      <c r="CM207" s="440"/>
      <c r="CN207" s="477"/>
      <c r="CO207" s="413"/>
      <c r="CP207" s="413"/>
      <c r="CQ207" s="410"/>
      <c r="CR207" s="420"/>
      <c r="CS207" s="410"/>
      <c r="CT207" s="413"/>
      <c r="CU207" s="413"/>
      <c r="CV207" s="413"/>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6"/>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414"/>
      <c r="CD208" s="394"/>
      <c r="CE208" s="394"/>
      <c r="CF208" s="394"/>
      <c r="CG208" s="394"/>
      <c r="CH208" s="474"/>
      <c r="CI208" s="432" t="str">
        <f>IFERROR(TOWER_DATA[[#This Row],[Top '[m']]]-TOWER_DATA[[#This Row],[Bottom '[m']]], "")</f>
        <v/>
      </c>
      <c r="CJ208" s="475" t="str">
        <f>IFERROR(-(TOWER_DATA[[#This Row],[D, bottom '[m']]]-TOWER_DATA[[#This Row],[D, top '[m']]])/(TOWER_DATA[[#This Row],[Bottom '[m']]]-TOWER_DATA[[#This Row],[Top '[m']]]),"")</f>
        <v/>
      </c>
      <c r="CK208" s="476" t="str">
        <f t="shared" si="7"/>
        <v/>
      </c>
      <c r="CL208" s="438" t="str">
        <f>IFERROR((TOWER_DATA[[#This Row],[D, bottom '[m']]]+TOWER_DATA[[#This Row],[D, top '[m']]])/(2*TOWER_DATA[[#This Row],[t '[mm']]]/1000),"")</f>
        <v/>
      </c>
      <c r="CM208" s="440"/>
      <c r="CN208" s="477"/>
      <c r="CO208" s="413"/>
      <c r="CP208" s="413"/>
      <c r="CQ208" s="410"/>
      <c r="CR208" s="420"/>
      <c r="CS208" s="410"/>
      <c r="CT208" s="413"/>
      <c r="CU208" s="413"/>
      <c r="CV208" s="413"/>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6"/>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414"/>
      <c r="CD209" s="394"/>
      <c r="CE209" s="394"/>
      <c r="CF209" s="394"/>
      <c r="CG209" s="394"/>
      <c r="CH209" s="474"/>
      <c r="CI209" s="432" t="str">
        <f>IFERROR(TOWER_DATA[[#This Row],[Top '[m']]]-TOWER_DATA[[#This Row],[Bottom '[m']]], "")</f>
        <v/>
      </c>
      <c r="CJ209" s="475" t="str">
        <f>IFERROR(-(TOWER_DATA[[#This Row],[D, bottom '[m']]]-TOWER_DATA[[#This Row],[D, top '[m']]])/(TOWER_DATA[[#This Row],[Bottom '[m']]]-TOWER_DATA[[#This Row],[Top '[m']]]),"")</f>
        <v/>
      </c>
      <c r="CK209" s="476" t="str">
        <f t="shared" si="7"/>
        <v/>
      </c>
      <c r="CL209" s="438" t="str">
        <f>IFERROR((TOWER_DATA[[#This Row],[D, bottom '[m']]]+TOWER_DATA[[#This Row],[D, top '[m']]])/(2*TOWER_DATA[[#This Row],[t '[mm']]]/1000),"")</f>
        <v/>
      </c>
      <c r="CM209" s="440"/>
      <c r="CN209" s="477"/>
      <c r="CO209" s="413"/>
      <c r="CP209" s="413"/>
      <c r="CQ209" s="410"/>
      <c r="CR209" s="420"/>
      <c r="CS209" s="410"/>
      <c r="CT209" s="413"/>
      <c r="CU209" s="413"/>
      <c r="CV209" s="413"/>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6"/>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414"/>
      <c r="CD210" s="394"/>
      <c r="CE210" s="394"/>
      <c r="CF210" s="394"/>
      <c r="CG210" s="394"/>
      <c r="CH210" s="474"/>
      <c r="CI210" s="432" t="str">
        <f>IFERROR(TOWER_DATA[[#This Row],[Top '[m']]]-TOWER_DATA[[#This Row],[Bottom '[m']]], "")</f>
        <v/>
      </c>
      <c r="CJ210" s="475" t="str">
        <f>IFERROR(-(TOWER_DATA[[#This Row],[D, bottom '[m']]]-TOWER_DATA[[#This Row],[D, top '[m']]])/(TOWER_DATA[[#This Row],[Bottom '[m']]]-TOWER_DATA[[#This Row],[Top '[m']]]),"")</f>
        <v/>
      </c>
      <c r="CK210" s="476" t="str">
        <f t="shared" si="7"/>
        <v/>
      </c>
      <c r="CL210" s="438" t="str">
        <f>IFERROR((TOWER_DATA[[#This Row],[D, bottom '[m']]]+TOWER_DATA[[#This Row],[D, top '[m']]])/(2*TOWER_DATA[[#This Row],[t '[mm']]]/1000),"")</f>
        <v/>
      </c>
      <c r="CM210" s="440"/>
      <c r="CN210" s="477"/>
      <c r="CO210" s="413"/>
      <c r="CP210" s="413"/>
      <c r="CQ210" s="410"/>
      <c r="CR210" s="420"/>
      <c r="CS210" s="410"/>
      <c r="CT210" s="413"/>
      <c r="CU210" s="413"/>
      <c r="CV210" s="413"/>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6"/>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414"/>
      <c r="CD211" s="394"/>
      <c r="CE211" s="394"/>
      <c r="CF211" s="394"/>
      <c r="CG211" s="394"/>
      <c r="CH211" s="474"/>
      <c r="CI211" s="432" t="str">
        <f>IFERROR(TOWER_DATA[[#This Row],[Top '[m']]]-TOWER_DATA[[#This Row],[Bottom '[m']]], "")</f>
        <v/>
      </c>
      <c r="CJ211" s="475" t="str">
        <f>IFERROR(-(TOWER_DATA[[#This Row],[D, bottom '[m']]]-TOWER_DATA[[#This Row],[D, top '[m']]])/(TOWER_DATA[[#This Row],[Bottom '[m']]]-TOWER_DATA[[#This Row],[Top '[m']]]),"")</f>
        <v/>
      </c>
      <c r="CK211" s="476" t="str">
        <f t="shared" si="7"/>
        <v/>
      </c>
      <c r="CL211" s="438" t="str">
        <f>IFERROR((TOWER_DATA[[#This Row],[D, bottom '[m']]]+TOWER_DATA[[#This Row],[D, top '[m']]])/(2*TOWER_DATA[[#This Row],[t '[mm']]]/1000),"")</f>
        <v/>
      </c>
      <c r="CM211" s="440"/>
      <c r="CN211" s="477"/>
      <c r="CO211" s="413"/>
      <c r="CP211" s="413"/>
      <c r="CQ211" s="410"/>
      <c r="CR211" s="420"/>
      <c r="CS211" s="410"/>
      <c r="CT211" s="413"/>
      <c r="CU211" s="413"/>
      <c r="CV211" s="413"/>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6"/>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414"/>
      <c r="CD212" s="394"/>
      <c r="CE212" s="394"/>
      <c r="CF212" s="394"/>
      <c r="CG212" s="394"/>
      <c r="CH212" s="474"/>
      <c r="CI212" s="432" t="str">
        <f>IFERROR(TOWER_DATA[[#This Row],[Top '[m']]]-TOWER_DATA[[#This Row],[Bottom '[m']]], "")</f>
        <v/>
      </c>
      <c r="CJ212" s="475" t="str">
        <f>IFERROR(-(TOWER_DATA[[#This Row],[D, bottom '[m']]]-TOWER_DATA[[#This Row],[D, top '[m']]])/(TOWER_DATA[[#This Row],[Bottom '[m']]]-TOWER_DATA[[#This Row],[Top '[m']]]),"")</f>
        <v/>
      </c>
      <c r="CK212" s="476" t="str">
        <f t="shared" si="7"/>
        <v/>
      </c>
      <c r="CL212" s="438" t="str">
        <f>IFERROR((TOWER_DATA[[#This Row],[D, bottom '[m']]]+TOWER_DATA[[#This Row],[D, top '[m']]])/(2*TOWER_DATA[[#This Row],[t '[mm']]]/1000),"")</f>
        <v/>
      </c>
      <c r="CM212" s="440"/>
      <c r="CN212" s="477"/>
      <c r="CO212" s="413"/>
      <c r="CP212" s="413"/>
      <c r="CQ212" s="410"/>
      <c r="CR212" s="420"/>
      <c r="CS212" s="410"/>
      <c r="CT212" s="413"/>
      <c r="CU212" s="413"/>
      <c r="CV212" s="413"/>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6"/>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414"/>
      <c r="CD213" s="394"/>
      <c r="CE213" s="394"/>
      <c r="CF213" s="394"/>
      <c r="CG213" s="394"/>
      <c r="CH213" s="474"/>
      <c r="CI213" s="432" t="str">
        <f>IFERROR(TOWER_DATA[[#This Row],[Top '[m']]]-TOWER_DATA[[#This Row],[Bottom '[m']]], "")</f>
        <v/>
      </c>
      <c r="CJ213" s="475" t="str">
        <f>IFERROR(-(TOWER_DATA[[#This Row],[D, bottom '[m']]]-TOWER_DATA[[#This Row],[D, top '[m']]])/(TOWER_DATA[[#This Row],[Bottom '[m']]]-TOWER_DATA[[#This Row],[Top '[m']]]),"")</f>
        <v/>
      </c>
      <c r="CK213" s="476" t="str">
        <f t="shared" si="7"/>
        <v/>
      </c>
      <c r="CL213" s="438" t="str">
        <f>IFERROR((TOWER_DATA[[#This Row],[D, bottom '[m']]]+TOWER_DATA[[#This Row],[D, top '[m']]])/(2*TOWER_DATA[[#This Row],[t '[mm']]]/1000),"")</f>
        <v/>
      </c>
      <c r="CM213" s="440"/>
      <c r="CN213" s="477"/>
      <c r="CO213" s="413"/>
      <c r="CP213" s="413"/>
      <c r="CQ213" s="410"/>
      <c r="CR213" s="420"/>
      <c r="CS213" s="410"/>
      <c r="CT213" s="413"/>
      <c r="CU213" s="413"/>
      <c r="CV213" s="413"/>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6"/>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414"/>
      <c r="CD214" s="394"/>
      <c r="CE214" s="394"/>
      <c r="CF214" s="394"/>
      <c r="CG214" s="394"/>
      <c r="CH214" s="474"/>
      <c r="CI214" s="432" t="str">
        <f>IFERROR(TOWER_DATA[[#This Row],[Top '[m']]]-TOWER_DATA[[#This Row],[Bottom '[m']]], "")</f>
        <v/>
      </c>
      <c r="CJ214" s="475" t="str">
        <f>IFERROR(-(TOWER_DATA[[#This Row],[D, bottom '[m']]]-TOWER_DATA[[#This Row],[D, top '[m']]])/(TOWER_DATA[[#This Row],[Bottom '[m']]]-TOWER_DATA[[#This Row],[Top '[m']]]),"")</f>
        <v/>
      </c>
      <c r="CK214" s="476" t="str">
        <f t="shared" si="7"/>
        <v/>
      </c>
      <c r="CL214" s="438" t="str">
        <f>IFERROR((TOWER_DATA[[#This Row],[D, bottom '[m']]]+TOWER_DATA[[#This Row],[D, top '[m']]])/(2*TOWER_DATA[[#This Row],[t '[mm']]]/1000),"")</f>
        <v/>
      </c>
      <c r="CM214" s="440"/>
      <c r="CN214" s="477"/>
      <c r="CO214" s="413"/>
      <c r="CP214" s="413"/>
      <c r="CQ214" s="410"/>
      <c r="CR214" s="420"/>
      <c r="CS214" s="410"/>
      <c r="CT214" s="413"/>
      <c r="CU214" s="413"/>
      <c r="CV214" s="413"/>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6"/>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414"/>
      <c r="CD215" s="394"/>
      <c r="CE215" s="394"/>
      <c r="CF215" s="394"/>
      <c r="CG215" s="394"/>
      <c r="CH215" s="474"/>
      <c r="CI215" s="432" t="str">
        <f>IFERROR(TOWER_DATA[[#This Row],[Top '[m']]]-TOWER_DATA[[#This Row],[Bottom '[m']]], "")</f>
        <v/>
      </c>
      <c r="CJ215" s="475" t="str">
        <f>IFERROR(-(TOWER_DATA[[#This Row],[D, bottom '[m']]]-TOWER_DATA[[#This Row],[D, top '[m']]])/(TOWER_DATA[[#This Row],[Bottom '[m']]]-TOWER_DATA[[#This Row],[Top '[m']]]),"")</f>
        <v/>
      </c>
      <c r="CK215" s="476" t="str">
        <f t="shared" si="7"/>
        <v/>
      </c>
      <c r="CL215" s="438" t="str">
        <f>IFERROR((TOWER_DATA[[#This Row],[D, bottom '[m']]]+TOWER_DATA[[#This Row],[D, top '[m']]])/(2*TOWER_DATA[[#This Row],[t '[mm']]]/1000),"")</f>
        <v/>
      </c>
      <c r="CM215" s="440"/>
      <c r="CN215" s="477"/>
      <c r="CO215" s="413"/>
      <c r="CP215" s="413"/>
      <c r="CQ215" s="410"/>
      <c r="CR215" s="420"/>
      <c r="CS215" s="410"/>
      <c r="CT215" s="413"/>
      <c r="CU215" s="413"/>
      <c r="CV215" s="413"/>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6"/>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414"/>
      <c r="CD216" s="394"/>
      <c r="CE216" s="394"/>
      <c r="CF216" s="394"/>
      <c r="CG216" s="394"/>
      <c r="CH216" s="474"/>
      <c r="CI216" s="432" t="str">
        <f>IFERROR(TOWER_DATA[[#This Row],[Top '[m']]]-TOWER_DATA[[#This Row],[Bottom '[m']]], "")</f>
        <v/>
      </c>
      <c r="CJ216" s="475" t="str">
        <f>IFERROR(-(TOWER_DATA[[#This Row],[D, bottom '[m']]]-TOWER_DATA[[#This Row],[D, top '[m']]])/(TOWER_DATA[[#This Row],[Bottom '[m']]]-TOWER_DATA[[#This Row],[Top '[m']]]),"")</f>
        <v/>
      </c>
      <c r="CK216" s="476" t="str">
        <f t="shared" si="7"/>
        <v/>
      </c>
      <c r="CL216" s="438" t="str">
        <f>IFERROR((TOWER_DATA[[#This Row],[D, bottom '[m']]]+TOWER_DATA[[#This Row],[D, top '[m']]])/(2*TOWER_DATA[[#This Row],[t '[mm']]]/1000),"")</f>
        <v/>
      </c>
      <c r="CM216" s="440"/>
      <c r="CN216" s="477"/>
      <c r="CO216" s="413"/>
      <c r="CP216" s="413"/>
      <c r="CQ216" s="410"/>
      <c r="CR216" s="420"/>
      <c r="CS216" s="410"/>
      <c r="CT216" s="413"/>
      <c r="CU216" s="413"/>
      <c r="CV216" s="413"/>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6"/>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414"/>
      <c r="CD217" s="394"/>
      <c r="CE217" s="394"/>
      <c r="CF217" s="394"/>
      <c r="CG217" s="394"/>
      <c r="CH217" s="474"/>
      <c r="CI217" s="432" t="str">
        <f>IFERROR(TOWER_DATA[[#This Row],[Top '[m']]]-TOWER_DATA[[#This Row],[Bottom '[m']]], "")</f>
        <v/>
      </c>
      <c r="CJ217" s="475" t="str">
        <f>IFERROR(-(TOWER_DATA[[#This Row],[D, bottom '[m']]]-TOWER_DATA[[#This Row],[D, top '[m']]])/(TOWER_DATA[[#This Row],[Bottom '[m']]]-TOWER_DATA[[#This Row],[Top '[m']]]),"")</f>
        <v/>
      </c>
      <c r="CK217" s="476" t="str">
        <f t="shared" si="7"/>
        <v/>
      </c>
      <c r="CL217" s="438" t="str">
        <f>IFERROR((TOWER_DATA[[#This Row],[D, bottom '[m']]]+TOWER_DATA[[#This Row],[D, top '[m']]])/(2*TOWER_DATA[[#This Row],[t '[mm']]]/1000),"")</f>
        <v/>
      </c>
      <c r="CM217" s="440"/>
      <c r="CN217" s="477"/>
      <c r="CO217" s="413"/>
      <c r="CP217" s="413"/>
      <c r="CQ217" s="410"/>
      <c r="CR217" s="420"/>
      <c r="CS217" s="410"/>
      <c r="CT217" s="413"/>
      <c r="CU217" s="413"/>
      <c r="CV217" s="413"/>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6"/>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414"/>
      <c r="CD218" s="394"/>
      <c r="CE218" s="394"/>
      <c r="CF218" s="394"/>
      <c r="CG218" s="394"/>
      <c r="CH218" s="474"/>
      <c r="CI218" s="432" t="str">
        <f>IFERROR(TOWER_DATA[[#This Row],[Top '[m']]]-TOWER_DATA[[#This Row],[Bottom '[m']]], "")</f>
        <v/>
      </c>
      <c r="CJ218" s="475" t="str">
        <f>IFERROR(-(TOWER_DATA[[#This Row],[D, bottom '[m']]]-TOWER_DATA[[#This Row],[D, top '[m']]])/(TOWER_DATA[[#This Row],[Bottom '[m']]]-TOWER_DATA[[#This Row],[Top '[m']]]),"")</f>
        <v/>
      </c>
      <c r="CK218" s="476" t="str">
        <f t="shared" si="7"/>
        <v/>
      </c>
      <c r="CL218" s="438" t="str">
        <f>IFERROR((TOWER_DATA[[#This Row],[D, bottom '[m']]]+TOWER_DATA[[#This Row],[D, top '[m']]])/(2*TOWER_DATA[[#This Row],[t '[mm']]]/1000),"")</f>
        <v/>
      </c>
      <c r="CM218" s="440"/>
      <c r="CN218" s="477"/>
      <c r="CO218" s="413"/>
      <c r="CP218" s="413"/>
      <c r="CQ218" s="410"/>
      <c r="CR218" s="420"/>
      <c r="CS218" s="410"/>
      <c r="CT218" s="413"/>
      <c r="CU218" s="413"/>
      <c r="CV218" s="413"/>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6"/>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414"/>
      <c r="CD219" s="394"/>
      <c r="CE219" s="394"/>
      <c r="CF219" s="394"/>
      <c r="CG219" s="394"/>
      <c r="CH219" s="474"/>
      <c r="CI219" s="432" t="str">
        <f>IFERROR(TOWER_DATA[[#This Row],[Top '[m']]]-TOWER_DATA[[#This Row],[Bottom '[m']]], "")</f>
        <v/>
      </c>
      <c r="CJ219" s="475" t="str">
        <f>IFERROR(-(TOWER_DATA[[#This Row],[D, bottom '[m']]]-TOWER_DATA[[#This Row],[D, top '[m']]])/(TOWER_DATA[[#This Row],[Bottom '[m']]]-TOWER_DATA[[#This Row],[Top '[m']]]),"")</f>
        <v/>
      </c>
      <c r="CK219" s="476" t="str">
        <f t="shared" si="7"/>
        <v/>
      </c>
      <c r="CL219" s="438" t="str">
        <f>IFERROR((TOWER_DATA[[#This Row],[D, bottom '[m']]]+TOWER_DATA[[#This Row],[D, top '[m']]])/(2*TOWER_DATA[[#This Row],[t '[mm']]]/1000),"")</f>
        <v/>
      </c>
      <c r="CM219" s="440"/>
      <c r="CN219" s="477"/>
      <c r="CO219" s="413"/>
      <c r="CP219" s="413"/>
      <c r="CQ219" s="410"/>
      <c r="CR219" s="420"/>
      <c r="CS219" s="410"/>
      <c r="CT219" s="413"/>
      <c r="CU219" s="413"/>
      <c r="CV219" s="413"/>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6"/>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414"/>
      <c r="CD220" s="394"/>
      <c r="CE220" s="394"/>
      <c r="CF220" s="394"/>
      <c r="CG220" s="394"/>
      <c r="CH220" s="474"/>
      <c r="CI220" s="432" t="str">
        <f>IFERROR(TOWER_DATA[[#This Row],[Top '[m']]]-TOWER_DATA[[#This Row],[Bottom '[m']]], "")</f>
        <v/>
      </c>
      <c r="CJ220" s="475" t="str">
        <f>IFERROR(-(TOWER_DATA[[#This Row],[D, bottom '[m']]]-TOWER_DATA[[#This Row],[D, top '[m']]])/(TOWER_DATA[[#This Row],[Bottom '[m']]]-TOWER_DATA[[#This Row],[Top '[m']]]),"")</f>
        <v/>
      </c>
      <c r="CK220" s="476" t="str">
        <f t="shared" si="7"/>
        <v/>
      </c>
      <c r="CL220" s="438" t="str">
        <f>IFERROR((TOWER_DATA[[#This Row],[D, bottom '[m']]]+TOWER_DATA[[#This Row],[D, top '[m']]])/(2*TOWER_DATA[[#This Row],[t '[mm']]]/1000),"")</f>
        <v/>
      </c>
      <c r="CM220" s="440"/>
      <c r="CN220" s="477"/>
      <c r="CO220" s="413"/>
      <c r="CP220" s="413"/>
      <c r="CQ220" s="410"/>
      <c r="CR220" s="420"/>
      <c r="CS220" s="410"/>
      <c r="CT220" s="413"/>
      <c r="CU220" s="413"/>
      <c r="CV220" s="413"/>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6"/>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414"/>
      <c r="CD221" s="394"/>
      <c r="CE221" s="394"/>
      <c r="CF221" s="394"/>
      <c r="CG221" s="394"/>
      <c r="CH221" s="474"/>
      <c r="CI221" s="432" t="str">
        <f>IFERROR(TOWER_DATA[[#This Row],[Top '[m']]]-TOWER_DATA[[#This Row],[Bottom '[m']]], "")</f>
        <v/>
      </c>
      <c r="CJ221" s="475" t="str">
        <f>IFERROR(-(TOWER_DATA[[#This Row],[D, bottom '[m']]]-TOWER_DATA[[#This Row],[D, top '[m']]])/(TOWER_DATA[[#This Row],[Bottom '[m']]]-TOWER_DATA[[#This Row],[Top '[m']]]),"")</f>
        <v/>
      </c>
      <c r="CK221" s="476" t="str">
        <f t="shared" si="7"/>
        <v/>
      </c>
      <c r="CL221" s="438" t="str">
        <f>IFERROR((TOWER_DATA[[#This Row],[D, bottom '[m']]]+TOWER_DATA[[#This Row],[D, top '[m']]])/(2*TOWER_DATA[[#This Row],[t '[mm']]]/1000),"")</f>
        <v/>
      </c>
      <c r="CM221" s="440"/>
      <c r="CN221" s="477"/>
      <c r="CO221" s="413"/>
      <c r="CP221" s="413"/>
      <c r="CQ221" s="410"/>
      <c r="CR221" s="420"/>
      <c r="CS221" s="410"/>
      <c r="CT221" s="413"/>
      <c r="CU221" s="413"/>
      <c r="CV221" s="413"/>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6"/>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414"/>
      <c r="CD222" s="394"/>
      <c r="CE222" s="394"/>
      <c r="CF222" s="394"/>
      <c r="CG222" s="394"/>
      <c r="CH222" s="474"/>
      <c r="CI222" s="432" t="str">
        <f>IFERROR(TOWER_DATA[[#This Row],[Top '[m']]]-TOWER_DATA[[#This Row],[Bottom '[m']]], "")</f>
        <v/>
      </c>
      <c r="CJ222" s="475" t="str">
        <f>IFERROR(-(TOWER_DATA[[#This Row],[D, bottom '[m']]]-TOWER_DATA[[#This Row],[D, top '[m']]])/(TOWER_DATA[[#This Row],[Bottom '[m']]]-TOWER_DATA[[#This Row],[Top '[m']]]),"")</f>
        <v/>
      </c>
      <c r="CK222" s="476" t="str">
        <f t="shared" si="7"/>
        <v/>
      </c>
      <c r="CL222" s="438" t="str">
        <f>IFERROR((TOWER_DATA[[#This Row],[D, bottom '[m']]]+TOWER_DATA[[#This Row],[D, top '[m']]])/(2*TOWER_DATA[[#This Row],[t '[mm']]]/1000),"")</f>
        <v/>
      </c>
      <c r="CM222" s="440"/>
      <c r="CN222" s="477"/>
      <c r="CO222" s="413"/>
      <c r="CP222" s="413"/>
      <c r="CQ222" s="410"/>
      <c r="CR222" s="420"/>
      <c r="CS222" s="410"/>
      <c r="CT222" s="413"/>
      <c r="CU222" s="413"/>
      <c r="CV222" s="413"/>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6"/>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414"/>
      <c r="CD223" s="394"/>
      <c r="CE223" s="394"/>
      <c r="CF223" s="394"/>
      <c r="CG223" s="394"/>
      <c r="CH223" s="474"/>
      <c r="CI223" s="432" t="str">
        <f>IFERROR(TOWER_DATA[[#This Row],[Top '[m']]]-TOWER_DATA[[#This Row],[Bottom '[m']]], "")</f>
        <v/>
      </c>
      <c r="CJ223" s="475" t="str">
        <f>IFERROR(-(TOWER_DATA[[#This Row],[D, bottom '[m']]]-TOWER_DATA[[#This Row],[D, top '[m']]])/(TOWER_DATA[[#This Row],[Bottom '[m']]]-TOWER_DATA[[#This Row],[Top '[m']]]),"")</f>
        <v/>
      </c>
      <c r="CK223" s="476" t="str">
        <f t="shared" si="7"/>
        <v/>
      </c>
      <c r="CL223" s="438" t="str">
        <f>IFERROR((TOWER_DATA[[#This Row],[D, bottom '[m']]]+TOWER_DATA[[#This Row],[D, top '[m']]])/(2*TOWER_DATA[[#This Row],[t '[mm']]]/1000),"")</f>
        <v/>
      </c>
      <c r="CM223" s="440"/>
      <c r="CN223" s="477"/>
      <c r="CO223" s="413"/>
      <c r="CP223" s="413"/>
      <c r="CQ223" s="410"/>
      <c r="CR223" s="420"/>
      <c r="CS223" s="410"/>
      <c r="CT223" s="413"/>
      <c r="CU223" s="413"/>
      <c r="CV223" s="413"/>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6"/>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414"/>
      <c r="CD224" s="394"/>
      <c r="CE224" s="394"/>
      <c r="CF224" s="394"/>
      <c r="CG224" s="394"/>
      <c r="CH224" s="474"/>
      <c r="CI224" s="432" t="str">
        <f>IFERROR(TOWER_DATA[[#This Row],[Top '[m']]]-TOWER_DATA[[#This Row],[Bottom '[m']]], "")</f>
        <v/>
      </c>
      <c r="CJ224" s="475" t="str">
        <f>IFERROR(-(TOWER_DATA[[#This Row],[D, bottom '[m']]]-TOWER_DATA[[#This Row],[D, top '[m']]])/(TOWER_DATA[[#This Row],[Bottom '[m']]]-TOWER_DATA[[#This Row],[Top '[m']]]),"")</f>
        <v/>
      </c>
      <c r="CK224" s="476" t="str">
        <f t="shared" si="7"/>
        <v/>
      </c>
      <c r="CL224" s="438" t="str">
        <f>IFERROR((TOWER_DATA[[#This Row],[D, bottom '[m']]]+TOWER_DATA[[#This Row],[D, top '[m']]])/(2*TOWER_DATA[[#This Row],[t '[mm']]]/1000),"")</f>
        <v/>
      </c>
      <c r="CM224" s="440"/>
      <c r="CN224" s="478"/>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6"/>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414"/>
      <c r="CD225" s="394"/>
      <c r="CE225" s="394"/>
      <c r="CF225" s="394"/>
      <c r="CG225" s="394"/>
      <c r="CH225" s="474"/>
      <c r="CI225" s="432" t="str">
        <f>IFERROR(TOWER_DATA[[#This Row],[Top '[m']]]-TOWER_DATA[[#This Row],[Bottom '[m']]], "")</f>
        <v/>
      </c>
      <c r="CJ225" s="475" t="str">
        <f>IFERROR(-(TOWER_DATA[[#This Row],[D, bottom '[m']]]-TOWER_DATA[[#This Row],[D, top '[m']]])/(TOWER_DATA[[#This Row],[Bottom '[m']]]-TOWER_DATA[[#This Row],[Top '[m']]]),"")</f>
        <v/>
      </c>
      <c r="CK225" s="476" t="str">
        <f t="shared" si="7"/>
        <v/>
      </c>
      <c r="CL225" s="438" t="str">
        <f>IFERROR((TOWER_DATA[[#This Row],[D, bottom '[m']]]+TOWER_DATA[[#This Row],[D, top '[m']]])/(2*TOWER_DATA[[#This Row],[t '[mm']]]/1000),"")</f>
        <v/>
      </c>
      <c r="CM225" s="440"/>
      <c r="CN225" s="478"/>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6"/>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414"/>
      <c r="CD226" s="394"/>
      <c r="CE226" s="394"/>
      <c r="CF226" s="394"/>
      <c r="CG226" s="394"/>
      <c r="CH226" s="474"/>
      <c r="CI226" s="432" t="str">
        <f>IFERROR(TOWER_DATA[[#This Row],[Top '[m']]]-TOWER_DATA[[#This Row],[Bottom '[m']]], "")</f>
        <v/>
      </c>
      <c r="CJ226" s="475" t="str">
        <f>IFERROR(-(TOWER_DATA[[#This Row],[D, bottom '[m']]]-TOWER_DATA[[#This Row],[D, top '[m']]])/(TOWER_DATA[[#This Row],[Bottom '[m']]]-TOWER_DATA[[#This Row],[Top '[m']]]),"")</f>
        <v/>
      </c>
      <c r="CK226" s="476" t="str">
        <f t="shared" si="7"/>
        <v/>
      </c>
      <c r="CL226" s="438" t="str">
        <f>IFERROR((TOWER_DATA[[#This Row],[D, bottom '[m']]]+TOWER_DATA[[#This Row],[D, top '[m']]])/(2*TOWER_DATA[[#This Row],[t '[mm']]]/1000),"")</f>
        <v/>
      </c>
      <c r="CM226" s="440"/>
      <c r="CN226" s="478"/>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6"/>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414"/>
      <c r="CD227" s="394"/>
      <c r="CE227" s="394"/>
      <c r="CF227" s="394"/>
      <c r="CG227" s="394"/>
      <c r="CH227" s="474"/>
      <c r="CI227" s="432" t="str">
        <f>IFERROR(TOWER_DATA[[#This Row],[Top '[m']]]-TOWER_DATA[[#This Row],[Bottom '[m']]], "")</f>
        <v/>
      </c>
      <c r="CJ227" s="475" t="str">
        <f>IFERROR(-(TOWER_DATA[[#This Row],[D, bottom '[m']]]-TOWER_DATA[[#This Row],[D, top '[m']]])/(TOWER_DATA[[#This Row],[Bottom '[m']]]-TOWER_DATA[[#This Row],[Top '[m']]]),"")</f>
        <v/>
      </c>
      <c r="CK227" s="476" t="str">
        <f t="shared" si="7"/>
        <v/>
      </c>
      <c r="CL227" s="438" t="str">
        <f>IFERROR((TOWER_DATA[[#This Row],[D, bottom '[m']]]+TOWER_DATA[[#This Row],[D, top '[m']]])/(2*TOWER_DATA[[#This Row],[t '[mm']]]/1000),"")</f>
        <v/>
      </c>
      <c r="CM227" s="440"/>
      <c r="CN227" s="478"/>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6"/>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414"/>
      <c r="CD228" s="394"/>
      <c r="CE228" s="394"/>
      <c r="CF228" s="394"/>
      <c r="CG228" s="394"/>
      <c r="CH228" s="474"/>
      <c r="CI228" s="432" t="str">
        <f>IFERROR(TOWER_DATA[[#This Row],[Top '[m']]]-TOWER_DATA[[#This Row],[Bottom '[m']]], "")</f>
        <v/>
      </c>
      <c r="CJ228" s="475" t="str">
        <f>IFERROR(-(TOWER_DATA[[#This Row],[D, bottom '[m']]]-TOWER_DATA[[#This Row],[D, top '[m']]])/(TOWER_DATA[[#This Row],[Bottom '[m']]]-TOWER_DATA[[#This Row],[Top '[m']]]),"")</f>
        <v/>
      </c>
      <c r="CK228" s="476" t="str">
        <f t="shared" si="7"/>
        <v/>
      </c>
      <c r="CL228" s="438" t="str">
        <f>IFERROR((TOWER_DATA[[#This Row],[D, bottom '[m']]]+TOWER_DATA[[#This Row],[D, top '[m']]])/(2*TOWER_DATA[[#This Row],[t '[mm']]]/1000),"")</f>
        <v/>
      </c>
      <c r="CM228" s="440"/>
      <c r="CN228" s="478"/>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6"/>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414"/>
      <c r="CD229" s="394"/>
      <c r="CE229" s="394"/>
      <c r="CF229" s="394"/>
      <c r="CG229" s="394"/>
      <c r="CH229" s="474"/>
      <c r="CI229" s="432" t="str">
        <f>IFERROR(TOWER_DATA[[#This Row],[Top '[m']]]-TOWER_DATA[[#This Row],[Bottom '[m']]], "")</f>
        <v/>
      </c>
      <c r="CJ229" s="475" t="str">
        <f>IFERROR(-(TOWER_DATA[[#This Row],[D, bottom '[m']]]-TOWER_DATA[[#This Row],[D, top '[m']]])/(TOWER_DATA[[#This Row],[Bottom '[m']]]-TOWER_DATA[[#This Row],[Top '[m']]]),"")</f>
        <v/>
      </c>
      <c r="CK229" s="476" t="str">
        <f t="shared" si="7"/>
        <v/>
      </c>
      <c r="CL229" s="438" t="str">
        <f>IFERROR((TOWER_DATA[[#This Row],[D, bottom '[m']]]+TOWER_DATA[[#This Row],[D, top '[m']]])/(2*TOWER_DATA[[#This Row],[t '[mm']]]/1000),"")</f>
        <v/>
      </c>
      <c r="CM229" s="440"/>
      <c r="CN229" s="478"/>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6"/>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414"/>
      <c r="CD230" s="394"/>
      <c r="CE230" s="394"/>
      <c r="CF230" s="394"/>
      <c r="CG230" s="394"/>
      <c r="CH230" s="474"/>
      <c r="CI230" s="432" t="str">
        <f>IFERROR(TOWER_DATA[[#This Row],[Top '[m']]]-TOWER_DATA[[#This Row],[Bottom '[m']]], "")</f>
        <v/>
      </c>
      <c r="CJ230" s="475" t="str">
        <f>IFERROR(-(TOWER_DATA[[#This Row],[D, bottom '[m']]]-TOWER_DATA[[#This Row],[D, top '[m']]])/(TOWER_DATA[[#This Row],[Bottom '[m']]]-TOWER_DATA[[#This Row],[Top '[m']]]),"")</f>
        <v/>
      </c>
      <c r="CK230" s="476" t="str">
        <f t="shared" si="7"/>
        <v/>
      </c>
      <c r="CL230" s="438" t="str">
        <f>IFERROR((TOWER_DATA[[#This Row],[D, bottom '[m']]]+TOWER_DATA[[#This Row],[D, top '[m']]])/(2*TOWER_DATA[[#This Row],[t '[mm']]]/1000),"")</f>
        <v/>
      </c>
      <c r="CM230" s="440"/>
      <c r="CN230" s="478"/>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6"/>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414"/>
      <c r="CD231" s="394"/>
      <c r="CE231" s="394"/>
      <c r="CF231" s="394"/>
      <c r="CG231" s="394"/>
      <c r="CH231" s="474"/>
      <c r="CI231" s="432" t="str">
        <f>IFERROR(TOWER_DATA[[#This Row],[Top '[m']]]-TOWER_DATA[[#This Row],[Bottom '[m']]], "")</f>
        <v/>
      </c>
      <c r="CJ231" s="475" t="str">
        <f>IFERROR(-(TOWER_DATA[[#This Row],[D, bottom '[m']]]-TOWER_DATA[[#This Row],[D, top '[m']]])/(TOWER_DATA[[#This Row],[Bottom '[m']]]-TOWER_DATA[[#This Row],[Top '[m']]]),"")</f>
        <v/>
      </c>
      <c r="CK231" s="476" t="str">
        <f t="shared" si="7"/>
        <v/>
      </c>
      <c r="CL231" s="438" t="str">
        <f>IFERROR((TOWER_DATA[[#This Row],[D, bottom '[m']]]+TOWER_DATA[[#This Row],[D, top '[m']]])/(2*TOWER_DATA[[#This Row],[t '[mm']]]/1000),"")</f>
        <v/>
      </c>
      <c r="CM231" s="440"/>
      <c r="CN231" s="478"/>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6"/>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414"/>
      <c r="CD232" s="394"/>
      <c r="CE232" s="394"/>
      <c r="CF232" s="394"/>
      <c r="CG232" s="394"/>
      <c r="CH232" s="474"/>
      <c r="CI232" s="432" t="str">
        <f>IFERROR(TOWER_DATA[[#This Row],[Top '[m']]]-TOWER_DATA[[#This Row],[Bottom '[m']]], "")</f>
        <v/>
      </c>
      <c r="CJ232" s="475" t="str">
        <f>IFERROR(-(TOWER_DATA[[#This Row],[D, bottom '[m']]]-TOWER_DATA[[#This Row],[D, top '[m']]])/(TOWER_DATA[[#This Row],[Bottom '[m']]]-TOWER_DATA[[#This Row],[Top '[m']]]),"")</f>
        <v/>
      </c>
      <c r="CK232" s="476" t="str">
        <f t="shared" si="7"/>
        <v/>
      </c>
      <c r="CL232" s="438" t="str">
        <f>IFERROR((TOWER_DATA[[#This Row],[D, bottom '[m']]]+TOWER_DATA[[#This Row],[D, top '[m']]])/(2*TOWER_DATA[[#This Row],[t '[mm']]]/1000),"")</f>
        <v/>
      </c>
      <c r="CM232" s="440"/>
      <c r="CN232" s="478"/>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6"/>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414"/>
      <c r="CD233" s="394"/>
      <c r="CE233" s="394"/>
      <c r="CF233" s="394"/>
      <c r="CG233" s="394"/>
      <c r="CH233" s="474"/>
      <c r="CI233" s="432" t="str">
        <f>IFERROR(TOWER_DATA[[#This Row],[Top '[m']]]-TOWER_DATA[[#This Row],[Bottom '[m']]], "")</f>
        <v/>
      </c>
      <c r="CJ233" s="475" t="str">
        <f>IFERROR(-(TOWER_DATA[[#This Row],[D, bottom '[m']]]-TOWER_DATA[[#This Row],[D, top '[m']]])/(TOWER_DATA[[#This Row],[Bottom '[m']]]-TOWER_DATA[[#This Row],[Top '[m']]]),"")</f>
        <v/>
      </c>
      <c r="CK233" s="476" t="str">
        <f t="shared" si="7"/>
        <v/>
      </c>
      <c r="CL233" s="438" t="str">
        <f>IFERROR((TOWER_DATA[[#This Row],[D, bottom '[m']]]+TOWER_DATA[[#This Row],[D, top '[m']]])/(2*TOWER_DATA[[#This Row],[t '[mm']]]/1000),"")</f>
        <v/>
      </c>
      <c r="CM233" s="440"/>
      <c r="CN233" s="478"/>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6"/>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414"/>
      <c r="CD234" s="394"/>
      <c r="CE234" s="394"/>
      <c r="CF234" s="394"/>
      <c r="CG234" s="394"/>
      <c r="CH234" s="474"/>
      <c r="CI234" s="432" t="str">
        <f>IFERROR(TOWER_DATA[[#This Row],[Top '[m']]]-TOWER_DATA[[#This Row],[Bottom '[m']]], "")</f>
        <v/>
      </c>
      <c r="CJ234" s="475" t="str">
        <f>IFERROR(-(TOWER_DATA[[#This Row],[D, bottom '[m']]]-TOWER_DATA[[#This Row],[D, top '[m']]])/(TOWER_DATA[[#This Row],[Bottom '[m']]]-TOWER_DATA[[#This Row],[Top '[m']]]),"")</f>
        <v/>
      </c>
      <c r="CK234" s="476" t="str">
        <f t="shared" si="7"/>
        <v/>
      </c>
      <c r="CL234" s="438" t="str">
        <f>IFERROR((TOWER_DATA[[#This Row],[D, bottom '[m']]]+TOWER_DATA[[#This Row],[D, top '[m']]])/(2*TOWER_DATA[[#This Row],[t '[mm']]]/1000),"")</f>
        <v/>
      </c>
      <c r="CM234" s="440"/>
      <c r="CN234" s="478"/>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6"/>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414"/>
      <c r="CD235" s="394"/>
      <c r="CE235" s="394"/>
      <c r="CF235" s="394"/>
      <c r="CG235" s="394"/>
      <c r="CH235" s="474"/>
      <c r="CI235" s="432" t="str">
        <f>IFERROR(TOWER_DATA[[#This Row],[Top '[m']]]-TOWER_DATA[[#This Row],[Bottom '[m']]], "")</f>
        <v/>
      </c>
      <c r="CJ235" s="475" t="str">
        <f>IFERROR(-(TOWER_DATA[[#This Row],[D, bottom '[m']]]-TOWER_DATA[[#This Row],[D, top '[m']]])/(TOWER_DATA[[#This Row],[Bottom '[m']]]-TOWER_DATA[[#This Row],[Top '[m']]]),"")</f>
        <v/>
      </c>
      <c r="CK235" s="476" t="str">
        <f t="shared" si="7"/>
        <v/>
      </c>
      <c r="CL235" s="438" t="str">
        <f>IFERROR((TOWER_DATA[[#This Row],[D, bottom '[m']]]+TOWER_DATA[[#This Row],[D, top '[m']]])/(2*TOWER_DATA[[#This Row],[t '[mm']]]/1000),"")</f>
        <v/>
      </c>
      <c r="CM235" s="440"/>
      <c r="CN235" s="478"/>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6"/>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414"/>
      <c r="CD236" s="394"/>
      <c r="CE236" s="394"/>
      <c r="CF236" s="394"/>
      <c r="CG236" s="394"/>
      <c r="CH236" s="474"/>
      <c r="CI236" s="432" t="str">
        <f>IFERROR(TOWER_DATA[[#This Row],[Top '[m']]]-TOWER_DATA[[#This Row],[Bottom '[m']]], "")</f>
        <v/>
      </c>
      <c r="CJ236" s="475" t="str">
        <f>IFERROR(-(TOWER_DATA[[#This Row],[D, bottom '[m']]]-TOWER_DATA[[#This Row],[D, top '[m']]])/(TOWER_DATA[[#This Row],[Bottom '[m']]]-TOWER_DATA[[#This Row],[Top '[m']]]),"")</f>
        <v/>
      </c>
      <c r="CK236" s="476" t="str">
        <f t="shared" si="7"/>
        <v/>
      </c>
      <c r="CL236" s="438" t="str">
        <f>IFERROR((TOWER_DATA[[#This Row],[D, bottom '[m']]]+TOWER_DATA[[#This Row],[D, top '[m']]])/(2*TOWER_DATA[[#This Row],[t '[mm']]]/1000),"")</f>
        <v/>
      </c>
      <c r="CM236" s="440"/>
      <c r="CN236" s="478"/>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6"/>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414"/>
      <c r="CD237" s="394"/>
      <c r="CE237" s="394"/>
      <c r="CF237" s="394"/>
      <c r="CG237" s="394"/>
      <c r="CH237" s="474"/>
      <c r="CI237" s="432" t="str">
        <f>IFERROR(TOWER_DATA[[#This Row],[Top '[m']]]-TOWER_DATA[[#This Row],[Bottom '[m']]], "")</f>
        <v/>
      </c>
      <c r="CJ237" s="475" t="str">
        <f>IFERROR(-(TOWER_DATA[[#This Row],[D, bottom '[m']]]-TOWER_DATA[[#This Row],[D, top '[m']]])/(TOWER_DATA[[#This Row],[Bottom '[m']]]-TOWER_DATA[[#This Row],[Top '[m']]]),"")</f>
        <v/>
      </c>
      <c r="CK237" s="476" t="str">
        <f t="shared" si="7"/>
        <v/>
      </c>
      <c r="CL237" s="438" t="str">
        <f>IFERROR((TOWER_DATA[[#This Row],[D, bottom '[m']]]+TOWER_DATA[[#This Row],[D, top '[m']]])/(2*TOWER_DATA[[#This Row],[t '[mm']]]/1000),"")</f>
        <v/>
      </c>
      <c r="CM237" s="440"/>
      <c r="CN237" s="478"/>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6"/>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414"/>
      <c r="CD238" s="394"/>
      <c r="CE238" s="394"/>
      <c r="CF238" s="394"/>
      <c r="CG238" s="394"/>
      <c r="CH238" s="474"/>
      <c r="CI238" s="432" t="str">
        <f>IFERROR(TOWER_DATA[[#This Row],[Top '[m']]]-TOWER_DATA[[#This Row],[Bottom '[m']]], "")</f>
        <v/>
      </c>
      <c r="CJ238" s="475" t="str">
        <f>IFERROR(-(TOWER_DATA[[#This Row],[D, bottom '[m']]]-TOWER_DATA[[#This Row],[D, top '[m']]])/(TOWER_DATA[[#This Row],[Bottom '[m']]]-TOWER_DATA[[#This Row],[Top '[m']]]),"")</f>
        <v/>
      </c>
      <c r="CK238" s="476" t="str">
        <f t="shared" si="7"/>
        <v/>
      </c>
      <c r="CL238" s="438" t="str">
        <f>IFERROR((TOWER_DATA[[#This Row],[D, bottom '[m']]]+TOWER_DATA[[#This Row],[D, top '[m']]])/(2*TOWER_DATA[[#This Row],[t '[mm']]]/1000),"")</f>
        <v/>
      </c>
      <c r="CM238" s="440"/>
      <c r="CN238" s="478"/>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6"/>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414"/>
      <c r="CD239" s="394"/>
      <c r="CE239" s="394"/>
      <c r="CF239" s="394"/>
      <c r="CG239" s="394"/>
      <c r="CH239" s="474"/>
      <c r="CI239" s="432" t="str">
        <f>IFERROR(TOWER_DATA[[#This Row],[Top '[m']]]-TOWER_DATA[[#This Row],[Bottom '[m']]], "")</f>
        <v/>
      </c>
      <c r="CJ239" s="475" t="str">
        <f>IFERROR(-(TOWER_DATA[[#This Row],[D, bottom '[m']]]-TOWER_DATA[[#This Row],[D, top '[m']]])/(TOWER_DATA[[#This Row],[Bottom '[m']]]-TOWER_DATA[[#This Row],[Top '[m']]]),"")</f>
        <v/>
      </c>
      <c r="CK239" s="476" t="str">
        <f t="shared" si="7"/>
        <v/>
      </c>
      <c r="CL239" s="438" t="str">
        <f>IFERROR((TOWER_DATA[[#This Row],[D, bottom '[m']]]+TOWER_DATA[[#This Row],[D, top '[m']]])/(2*TOWER_DATA[[#This Row],[t '[mm']]]/1000),"")</f>
        <v/>
      </c>
      <c r="CM239" s="440"/>
      <c r="CN239" s="478"/>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6"/>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414"/>
      <c r="CD240" s="394"/>
      <c r="CE240" s="394"/>
      <c r="CF240" s="394"/>
      <c r="CG240" s="394"/>
      <c r="CH240" s="474"/>
      <c r="CI240" s="432" t="str">
        <f>IFERROR(TOWER_DATA[[#This Row],[Top '[m']]]-TOWER_DATA[[#This Row],[Bottom '[m']]], "")</f>
        <v/>
      </c>
      <c r="CJ240" s="475" t="str">
        <f>IFERROR(-(TOWER_DATA[[#This Row],[D, bottom '[m']]]-TOWER_DATA[[#This Row],[D, top '[m']]])/(TOWER_DATA[[#This Row],[Bottom '[m']]]-TOWER_DATA[[#This Row],[Top '[m']]]),"")</f>
        <v/>
      </c>
      <c r="CK240" s="476" t="str">
        <f t="shared" si="7"/>
        <v/>
      </c>
      <c r="CL240" s="438" t="str">
        <f>IFERROR((TOWER_DATA[[#This Row],[D, bottom '[m']]]+TOWER_DATA[[#This Row],[D, top '[m']]])/(2*TOWER_DATA[[#This Row],[t '[mm']]]/1000),"")</f>
        <v/>
      </c>
      <c r="CM240" s="440"/>
      <c r="CN240" s="478"/>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8">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414"/>
      <c r="CD241" s="394"/>
      <c r="CE241" s="394"/>
      <c r="CF241" s="394"/>
      <c r="CG241" s="394"/>
      <c r="CH241" s="474"/>
      <c r="CI241" s="432" t="str">
        <f>IFERROR(TOWER_DATA[[#This Row],[Top '[m']]]-TOWER_DATA[[#This Row],[Bottom '[m']]], "")</f>
        <v/>
      </c>
      <c r="CJ241" s="475" t="str">
        <f>IFERROR(-(TOWER_DATA[[#This Row],[D, bottom '[m']]]-TOWER_DATA[[#This Row],[D, top '[m']]])/(TOWER_DATA[[#This Row],[Bottom '[m']]]-TOWER_DATA[[#This Row],[Top '[m']]]),"")</f>
        <v/>
      </c>
      <c r="CK241" s="476" t="str">
        <f t="shared" ref="CK241:CK304" si="9">IF(7850/1000*(1/3)*PI()*ABS(CD283-CE283)*((CF283/2)^2+(CF283/2)*(CG283/2)+(CG283/2)^2-(CF283/2-CH283/1000)^2-(CF283/2-CH283/1000)*(CG283/2-CH283/1000)-(CG283/2-CH283/1000)^2)=0,"",7850/1000*(1/3)*PI()*ABS(CD283-CE283)*((CF283/2)^2+(CF283/2)*(CG283/2)+(CG283/2)^2-(CF283/2-CH283/1000)^2-(CF283/2-CH283/1000)*(CG283/2-CH283/1000)-(CG283/2-CH283/1000)^2))</f>
        <v/>
      </c>
      <c r="CL241" s="438" t="str">
        <f>IFERROR((TOWER_DATA[[#This Row],[D, bottom '[m']]]+TOWER_DATA[[#This Row],[D, top '[m']]])/(2*TOWER_DATA[[#This Row],[t '[mm']]]/1000),"")</f>
        <v/>
      </c>
      <c r="CM241" s="440"/>
      <c r="CN241" s="478"/>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8"/>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414"/>
      <c r="CD242" s="394"/>
      <c r="CE242" s="394"/>
      <c r="CF242" s="394"/>
      <c r="CG242" s="394"/>
      <c r="CH242" s="474"/>
      <c r="CI242" s="432" t="str">
        <f>IFERROR(TOWER_DATA[[#This Row],[Top '[m']]]-TOWER_DATA[[#This Row],[Bottom '[m']]], "")</f>
        <v/>
      </c>
      <c r="CJ242" s="475" t="str">
        <f>IFERROR(-(TOWER_DATA[[#This Row],[D, bottom '[m']]]-TOWER_DATA[[#This Row],[D, top '[m']]])/(TOWER_DATA[[#This Row],[Bottom '[m']]]-TOWER_DATA[[#This Row],[Top '[m']]]),"")</f>
        <v/>
      </c>
      <c r="CK242" s="476" t="str">
        <f t="shared" si="9"/>
        <v/>
      </c>
      <c r="CL242" s="438" t="str">
        <f>IFERROR((TOWER_DATA[[#This Row],[D, bottom '[m']]]+TOWER_DATA[[#This Row],[D, top '[m']]])/(2*TOWER_DATA[[#This Row],[t '[mm']]]/1000),"")</f>
        <v/>
      </c>
      <c r="CM242" s="440"/>
      <c r="CN242" s="478"/>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8"/>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414"/>
      <c r="CD243" s="394"/>
      <c r="CE243" s="394"/>
      <c r="CF243" s="394"/>
      <c r="CG243" s="394"/>
      <c r="CH243" s="474"/>
      <c r="CI243" s="432" t="str">
        <f>IFERROR(TOWER_DATA[[#This Row],[Top '[m']]]-TOWER_DATA[[#This Row],[Bottom '[m']]], "")</f>
        <v/>
      </c>
      <c r="CJ243" s="475" t="str">
        <f>IFERROR(-(TOWER_DATA[[#This Row],[D, bottom '[m']]]-TOWER_DATA[[#This Row],[D, top '[m']]])/(TOWER_DATA[[#This Row],[Bottom '[m']]]-TOWER_DATA[[#This Row],[Top '[m']]]),"")</f>
        <v/>
      </c>
      <c r="CK243" s="476" t="str">
        <f t="shared" si="9"/>
        <v/>
      </c>
      <c r="CL243" s="438" t="str">
        <f>IFERROR((TOWER_DATA[[#This Row],[D, bottom '[m']]]+TOWER_DATA[[#This Row],[D, top '[m']]])/(2*TOWER_DATA[[#This Row],[t '[mm']]]/1000),"")</f>
        <v/>
      </c>
      <c r="CM243" s="440"/>
      <c r="CN243" s="478"/>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8"/>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414"/>
      <c r="CD244" s="394"/>
      <c r="CE244" s="394"/>
      <c r="CF244" s="394"/>
      <c r="CG244" s="394"/>
      <c r="CH244" s="474"/>
      <c r="CI244" s="432" t="str">
        <f>IFERROR(TOWER_DATA[[#This Row],[Top '[m']]]-TOWER_DATA[[#This Row],[Bottom '[m']]], "")</f>
        <v/>
      </c>
      <c r="CJ244" s="475" t="str">
        <f>IFERROR(-(TOWER_DATA[[#This Row],[D, bottom '[m']]]-TOWER_DATA[[#This Row],[D, top '[m']]])/(TOWER_DATA[[#This Row],[Bottom '[m']]]-TOWER_DATA[[#This Row],[Top '[m']]]),"")</f>
        <v/>
      </c>
      <c r="CK244" s="476" t="str">
        <f t="shared" si="9"/>
        <v/>
      </c>
      <c r="CL244" s="438" t="str">
        <f>IFERROR((TOWER_DATA[[#This Row],[D, bottom '[m']]]+TOWER_DATA[[#This Row],[D, top '[m']]])/(2*TOWER_DATA[[#This Row],[t '[mm']]]/1000),"")</f>
        <v/>
      </c>
      <c r="CM244" s="440"/>
      <c r="CN244" s="478"/>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8"/>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387"/>
      <c r="CI245" s="432" t="str">
        <f>IFERROR(TOWER_DATA[[#This Row],[Top '[m']]]-TOWER_DATA[[#This Row],[Bottom '[m']]], "")</f>
        <v/>
      </c>
      <c r="CJ245" s="475" t="str">
        <f>IFERROR(-(TOWER_DATA[[#This Row],[D, bottom '[m']]]-TOWER_DATA[[#This Row],[D, top '[m']]])/(TOWER_DATA[[#This Row],[Bottom '[m']]]-TOWER_DATA[[#This Row],[Top '[m']]]),"")</f>
        <v/>
      </c>
      <c r="CK245" s="476" t="str">
        <f t="shared" si="9"/>
        <v/>
      </c>
      <c r="CL245" s="438" t="str">
        <f>IFERROR((TOWER_DATA[[#This Row],[D, bottom '[m']]]+TOWER_DATA[[#This Row],[D, top '[m']]])/(2*TOWER_DATA[[#This Row],[t '[mm']]]/1000),"")</f>
        <v/>
      </c>
      <c r="CM245" s="440"/>
      <c r="CN245" s="478"/>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8"/>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387"/>
      <c r="CI246" s="432" t="str">
        <f>IFERROR(TOWER_DATA[[#This Row],[Top '[m']]]-TOWER_DATA[[#This Row],[Bottom '[m']]], "")</f>
        <v/>
      </c>
      <c r="CJ246" s="475" t="str">
        <f>IFERROR(-(TOWER_DATA[[#This Row],[D, bottom '[m']]]-TOWER_DATA[[#This Row],[D, top '[m']]])/(TOWER_DATA[[#This Row],[Bottom '[m']]]-TOWER_DATA[[#This Row],[Top '[m']]]),"")</f>
        <v/>
      </c>
      <c r="CK246" s="476" t="str">
        <f t="shared" si="9"/>
        <v/>
      </c>
      <c r="CL246" s="438" t="str">
        <f>IFERROR((TOWER_DATA[[#This Row],[D, bottom '[m']]]+TOWER_DATA[[#This Row],[D, top '[m']]])/(2*TOWER_DATA[[#This Row],[t '[mm']]]/1000),"")</f>
        <v/>
      </c>
      <c r="CM246" s="440"/>
      <c r="CN246" s="478"/>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8"/>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H247" s="438"/>
      <c r="CI247" s="432" t="str">
        <f>IFERROR(TOWER_DATA[[#This Row],[Top '[m']]]-TOWER_DATA[[#This Row],[Bottom '[m']]], "")</f>
        <v/>
      </c>
      <c r="CJ247" s="475" t="str">
        <f>IFERROR(-(TOWER_DATA[[#This Row],[D, bottom '[m']]]-TOWER_DATA[[#This Row],[D, top '[m']]])/(TOWER_DATA[[#This Row],[Bottom '[m']]]-TOWER_DATA[[#This Row],[Top '[m']]]),"")</f>
        <v/>
      </c>
      <c r="CK247" s="476" t="str">
        <f t="shared" si="9"/>
        <v/>
      </c>
      <c r="CL247" s="438" t="str">
        <f>IFERROR((TOWER_DATA[[#This Row],[D, bottom '[m']]]+TOWER_DATA[[#This Row],[D, top '[m']]])/(2*TOWER_DATA[[#This Row],[t '[mm']]]/1000),"")</f>
        <v/>
      </c>
      <c r="CM247" s="440"/>
      <c r="CN247" s="478"/>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8"/>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H248" s="438"/>
      <c r="CI248" s="432" t="str">
        <f>IFERROR(TOWER_DATA[[#This Row],[Top '[m']]]-TOWER_DATA[[#This Row],[Bottom '[m']]], "")</f>
        <v/>
      </c>
      <c r="CJ248" s="475" t="str">
        <f>IFERROR(-(TOWER_DATA[[#This Row],[D, bottom '[m']]]-TOWER_DATA[[#This Row],[D, top '[m']]])/(TOWER_DATA[[#This Row],[Bottom '[m']]]-TOWER_DATA[[#This Row],[Top '[m']]]),"")</f>
        <v/>
      </c>
      <c r="CK248" s="476" t="str">
        <f t="shared" si="9"/>
        <v/>
      </c>
      <c r="CL248" s="438" t="str">
        <f>IFERROR((TOWER_DATA[[#This Row],[D, bottom '[m']]]+TOWER_DATA[[#This Row],[D, top '[m']]])/(2*TOWER_DATA[[#This Row],[t '[mm']]]/1000),"")</f>
        <v/>
      </c>
      <c r="CM248" s="440"/>
      <c r="CN248" s="478"/>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8"/>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H249" s="438"/>
      <c r="CI249" s="432" t="str">
        <f>IFERROR(TOWER_DATA[[#This Row],[Top '[m']]]-TOWER_DATA[[#This Row],[Bottom '[m']]], "")</f>
        <v/>
      </c>
      <c r="CJ249" s="475" t="str">
        <f>IFERROR(-(TOWER_DATA[[#This Row],[D, bottom '[m']]]-TOWER_DATA[[#This Row],[D, top '[m']]])/(TOWER_DATA[[#This Row],[Bottom '[m']]]-TOWER_DATA[[#This Row],[Top '[m']]]),"")</f>
        <v/>
      </c>
      <c r="CK249" s="476" t="str">
        <f t="shared" si="9"/>
        <v/>
      </c>
      <c r="CL249" s="438" t="str">
        <f>IFERROR((TOWER_DATA[[#This Row],[D, bottom '[m']]]+TOWER_DATA[[#This Row],[D, top '[m']]])/(2*TOWER_DATA[[#This Row],[t '[mm']]]/1000),"")</f>
        <v/>
      </c>
      <c r="CM249" s="440"/>
      <c r="CN249" s="478"/>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8"/>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H250" s="438"/>
      <c r="CI250" s="432" t="str">
        <f>IFERROR(TOWER_DATA[[#This Row],[Top '[m']]]-TOWER_DATA[[#This Row],[Bottom '[m']]], "")</f>
        <v/>
      </c>
      <c r="CJ250" s="475" t="str">
        <f>IFERROR(-(TOWER_DATA[[#This Row],[D, bottom '[m']]]-TOWER_DATA[[#This Row],[D, top '[m']]])/(TOWER_DATA[[#This Row],[Bottom '[m']]]-TOWER_DATA[[#This Row],[Top '[m']]]),"")</f>
        <v/>
      </c>
      <c r="CK250" s="476" t="str">
        <f t="shared" si="9"/>
        <v/>
      </c>
      <c r="CL250" s="438" t="str">
        <f>IFERROR((TOWER_DATA[[#This Row],[D, bottom '[m']]]+TOWER_DATA[[#This Row],[D, top '[m']]])/(2*TOWER_DATA[[#This Row],[t '[mm']]]/1000),"")</f>
        <v/>
      </c>
      <c r="CM250" s="440"/>
      <c r="CN250" s="478"/>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8"/>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H251" s="438"/>
      <c r="CI251" s="432" t="str">
        <f>IFERROR(TOWER_DATA[[#This Row],[Top '[m']]]-TOWER_DATA[[#This Row],[Bottom '[m']]], "")</f>
        <v/>
      </c>
      <c r="CJ251" s="475" t="str">
        <f>IFERROR(-(TOWER_DATA[[#This Row],[D, bottom '[m']]]-TOWER_DATA[[#This Row],[D, top '[m']]])/(TOWER_DATA[[#This Row],[Bottom '[m']]]-TOWER_DATA[[#This Row],[Top '[m']]]),"")</f>
        <v/>
      </c>
      <c r="CK251" s="476" t="str">
        <f t="shared" si="9"/>
        <v/>
      </c>
      <c r="CL251" s="438" t="str">
        <f>IFERROR((TOWER_DATA[[#This Row],[D, bottom '[m']]]+TOWER_DATA[[#This Row],[D, top '[m']]])/(2*TOWER_DATA[[#This Row],[t '[mm']]]/1000),"")</f>
        <v/>
      </c>
      <c r="CM251" s="440"/>
      <c r="CN251" s="478"/>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8"/>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H252" s="438"/>
      <c r="CI252" s="432" t="str">
        <f>IFERROR(TOWER_DATA[[#This Row],[Top '[m']]]-TOWER_DATA[[#This Row],[Bottom '[m']]], "")</f>
        <v/>
      </c>
      <c r="CJ252" s="475" t="str">
        <f>IFERROR(-(TOWER_DATA[[#This Row],[D, bottom '[m']]]-TOWER_DATA[[#This Row],[D, top '[m']]])/(TOWER_DATA[[#This Row],[Bottom '[m']]]-TOWER_DATA[[#This Row],[Top '[m']]]),"")</f>
        <v/>
      </c>
      <c r="CK252" s="476" t="str">
        <f t="shared" si="9"/>
        <v/>
      </c>
      <c r="CL252" s="438" t="str">
        <f>IFERROR((TOWER_DATA[[#This Row],[D, bottom '[m']]]+TOWER_DATA[[#This Row],[D, top '[m']]])/(2*TOWER_DATA[[#This Row],[t '[mm']]]/1000),"")</f>
        <v/>
      </c>
      <c r="CM252" s="440"/>
      <c r="CN252" s="478"/>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8"/>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H253" s="438"/>
      <c r="CI253" s="432" t="str">
        <f>IFERROR(TOWER_DATA[[#This Row],[Top '[m']]]-TOWER_DATA[[#This Row],[Bottom '[m']]], "")</f>
        <v/>
      </c>
      <c r="CJ253" s="475" t="str">
        <f>IFERROR(-(TOWER_DATA[[#This Row],[D, bottom '[m']]]-TOWER_DATA[[#This Row],[D, top '[m']]])/(TOWER_DATA[[#This Row],[Bottom '[m']]]-TOWER_DATA[[#This Row],[Top '[m']]]),"")</f>
        <v/>
      </c>
      <c r="CK253" s="476" t="str">
        <f t="shared" si="9"/>
        <v/>
      </c>
      <c r="CL253" s="438" t="str">
        <f>IFERROR((TOWER_DATA[[#This Row],[D, bottom '[m']]]+TOWER_DATA[[#This Row],[D, top '[m']]])/(2*TOWER_DATA[[#This Row],[t '[mm']]]/1000),"")</f>
        <v/>
      </c>
      <c r="CM253" s="440"/>
      <c r="CN253" s="478"/>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8"/>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H254" s="438"/>
      <c r="CI254" s="432" t="str">
        <f>IFERROR(TOWER_DATA[[#This Row],[Top '[m']]]-TOWER_DATA[[#This Row],[Bottom '[m']]], "")</f>
        <v/>
      </c>
      <c r="CJ254" s="475" t="str">
        <f>IFERROR(-(TOWER_DATA[[#This Row],[D, bottom '[m']]]-TOWER_DATA[[#This Row],[D, top '[m']]])/(TOWER_DATA[[#This Row],[Bottom '[m']]]-TOWER_DATA[[#This Row],[Top '[m']]]),"")</f>
        <v/>
      </c>
      <c r="CK254" s="476" t="str">
        <f t="shared" si="9"/>
        <v/>
      </c>
      <c r="CL254" s="438" t="str">
        <f>IFERROR((TOWER_DATA[[#This Row],[D, bottom '[m']]]+TOWER_DATA[[#This Row],[D, top '[m']]])/(2*TOWER_DATA[[#This Row],[t '[mm']]]/1000),"")</f>
        <v/>
      </c>
      <c r="CM254" s="440"/>
      <c r="CN254" s="478"/>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8"/>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H255" s="438"/>
      <c r="CI255" s="432" t="str">
        <f>IFERROR(TOWER_DATA[[#This Row],[Top '[m']]]-TOWER_DATA[[#This Row],[Bottom '[m']]], "")</f>
        <v/>
      </c>
      <c r="CJ255" s="475" t="str">
        <f>IFERROR(-(TOWER_DATA[[#This Row],[D, bottom '[m']]]-TOWER_DATA[[#This Row],[D, top '[m']]])/(TOWER_DATA[[#This Row],[Bottom '[m']]]-TOWER_DATA[[#This Row],[Top '[m']]]),"")</f>
        <v/>
      </c>
      <c r="CK255" s="476" t="str">
        <f t="shared" si="9"/>
        <v/>
      </c>
      <c r="CL255" s="438" t="str">
        <f>IFERROR((TOWER_DATA[[#This Row],[D, bottom '[m']]]+TOWER_DATA[[#This Row],[D, top '[m']]])/(2*TOWER_DATA[[#This Row],[t '[mm']]]/1000),"")</f>
        <v/>
      </c>
      <c r="CM255" s="440"/>
      <c r="CN255" s="478"/>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8"/>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H256" s="438"/>
      <c r="CI256" s="432" t="str">
        <f>IFERROR(TOWER_DATA[[#This Row],[Top '[m']]]-TOWER_DATA[[#This Row],[Bottom '[m']]], "")</f>
        <v/>
      </c>
      <c r="CJ256" s="475" t="str">
        <f>IFERROR(-(TOWER_DATA[[#This Row],[D, bottom '[m']]]-TOWER_DATA[[#This Row],[D, top '[m']]])/(TOWER_DATA[[#This Row],[Bottom '[m']]]-TOWER_DATA[[#This Row],[Top '[m']]]),"")</f>
        <v/>
      </c>
      <c r="CK256" s="476" t="str">
        <f t="shared" si="9"/>
        <v/>
      </c>
      <c r="CL256" s="438" t="str">
        <f>IFERROR((TOWER_DATA[[#This Row],[D, bottom '[m']]]+TOWER_DATA[[#This Row],[D, top '[m']]])/(2*TOWER_DATA[[#This Row],[t '[mm']]]/1000),"")</f>
        <v/>
      </c>
      <c r="CM256" s="440"/>
      <c r="CN256" s="478"/>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8"/>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H257" s="438"/>
      <c r="CI257" s="432" t="str">
        <f>IFERROR(TOWER_DATA[[#This Row],[Top '[m']]]-TOWER_DATA[[#This Row],[Bottom '[m']]], "")</f>
        <v/>
      </c>
      <c r="CJ257" s="475" t="str">
        <f>IFERROR(-(TOWER_DATA[[#This Row],[D, bottom '[m']]]-TOWER_DATA[[#This Row],[D, top '[m']]])/(TOWER_DATA[[#This Row],[Bottom '[m']]]-TOWER_DATA[[#This Row],[Top '[m']]]),"")</f>
        <v/>
      </c>
      <c r="CK257" s="476" t="str">
        <f t="shared" si="9"/>
        <v/>
      </c>
      <c r="CL257" s="438" t="str">
        <f>IFERROR((TOWER_DATA[[#This Row],[D, bottom '[m']]]+TOWER_DATA[[#This Row],[D, top '[m']]])/(2*TOWER_DATA[[#This Row],[t '[mm']]]/1000),"")</f>
        <v/>
      </c>
      <c r="CM257" s="440"/>
      <c r="CN257" s="478"/>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8"/>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H258" s="438"/>
      <c r="CI258" s="432" t="str">
        <f>IFERROR(TOWER_DATA[[#This Row],[Top '[m']]]-TOWER_DATA[[#This Row],[Bottom '[m']]], "")</f>
        <v/>
      </c>
      <c r="CJ258" s="475" t="str">
        <f>IFERROR(-(TOWER_DATA[[#This Row],[D, bottom '[m']]]-TOWER_DATA[[#This Row],[D, top '[m']]])/(TOWER_DATA[[#This Row],[Bottom '[m']]]-TOWER_DATA[[#This Row],[Top '[m']]]),"")</f>
        <v/>
      </c>
      <c r="CK258" s="476" t="str">
        <f t="shared" si="9"/>
        <v/>
      </c>
      <c r="CL258" s="438" t="str">
        <f>IFERROR((TOWER_DATA[[#This Row],[D, bottom '[m']]]+TOWER_DATA[[#This Row],[D, top '[m']]])/(2*TOWER_DATA[[#This Row],[t '[mm']]]/1000),"")</f>
        <v/>
      </c>
      <c r="CM258" s="440"/>
      <c r="CN258" s="478"/>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8"/>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H259" s="438"/>
      <c r="CI259" s="432" t="str">
        <f>IFERROR(TOWER_DATA[[#This Row],[Top '[m']]]-TOWER_DATA[[#This Row],[Bottom '[m']]], "")</f>
        <v/>
      </c>
      <c r="CJ259" s="475" t="str">
        <f>IFERROR(-(TOWER_DATA[[#This Row],[D, bottom '[m']]]-TOWER_DATA[[#This Row],[D, top '[m']]])/(TOWER_DATA[[#This Row],[Bottom '[m']]]-TOWER_DATA[[#This Row],[Top '[m']]]),"")</f>
        <v/>
      </c>
      <c r="CK259" s="476" t="str">
        <f t="shared" si="9"/>
        <v/>
      </c>
      <c r="CL259" s="438" t="str">
        <f>IFERROR((TOWER_DATA[[#This Row],[D, bottom '[m']]]+TOWER_DATA[[#This Row],[D, top '[m']]])/(2*TOWER_DATA[[#This Row],[t '[mm']]]/1000),"")</f>
        <v/>
      </c>
      <c r="CM259" s="440"/>
      <c r="CN259" s="478"/>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8"/>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H260" s="438"/>
      <c r="CI260" s="432" t="str">
        <f>IFERROR(TOWER_DATA[[#This Row],[Top '[m']]]-TOWER_DATA[[#This Row],[Bottom '[m']]], "")</f>
        <v/>
      </c>
      <c r="CJ260" s="475" t="str">
        <f>IFERROR(-(TOWER_DATA[[#This Row],[D, bottom '[m']]]-TOWER_DATA[[#This Row],[D, top '[m']]])/(TOWER_DATA[[#This Row],[Bottom '[m']]]-TOWER_DATA[[#This Row],[Top '[m']]]),"")</f>
        <v/>
      </c>
      <c r="CK260" s="476" t="str">
        <f t="shared" si="9"/>
        <v/>
      </c>
      <c r="CL260" s="438" t="str">
        <f>IFERROR((TOWER_DATA[[#This Row],[D, bottom '[m']]]+TOWER_DATA[[#This Row],[D, top '[m']]])/(2*TOWER_DATA[[#This Row],[t '[mm']]]/1000),"")</f>
        <v/>
      </c>
      <c r="CM260" s="440"/>
      <c r="CN260" s="478"/>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8"/>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H261" s="438"/>
      <c r="CI261" s="432" t="str">
        <f>IFERROR(TOWER_DATA[[#This Row],[Top '[m']]]-TOWER_DATA[[#This Row],[Bottom '[m']]], "")</f>
        <v/>
      </c>
      <c r="CJ261" s="475" t="str">
        <f>IFERROR(-(TOWER_DATA[[#This Row],[D, bottom '[m']]]-TOWER_DATA[[#This Row],[D, top '[m']]])/(TOWER_DATA[[#This Row],[Bottom '[m']]]-TOWER_DATA[[#This Row],[Top '[m']]]),"")</f>
        <v/>
      </c>
      <c r="CK261" s="476" t="str">
        <f t="shared" si="9"/>
        <v/>
      </c>
      <c r="CL261" s="438" t="str">
        <f>IFERROR((TOWER_DATA[[#This Row],[D, bottom '[m']]]+TOWER_DATA[[#This Row],[D, top '[m']]])/(2*TOWER_DATA[[#This Row],[t '[mm']]]/1000),"")</f>
        <v/>
      </c>
      <c r="CM261" s="440"/>
      <c r="CN261" s="478"/>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8"/>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H262" s="438"/>
      <c r="CI262" s="432" t="str">
        <f>IFERROR(TOWER_DATA[[#This Row],[Top '[m']]]-TOWER_DATA[[#This Row],[Bottom '[m']]], "")</f>
        <v/>
      </c>
      <c r="CJ262" s="475" t="str">
        <f>IFERROR(-(TOWER_DATA[[#This Row],[D, bottom '[m']]]-TOWER_DATA[[#This Row],[D, top '[m']]])/(TOWER_DATA[[#This Row],[Bottom '[m']]]-TOWER_DATA[[#This Row],[Top '[m']]]),"")</f>
        <v/>
      </c>
      <c r="CK262" s="476" t="str">
        <f t="shared" si="9"/>
        <v/>
      </c>
      <c r="CL262" s="438" t="str">
        <f>IFERROR((TOWER_DATA[[#This Row],[D, bottom '[m']]]+TOWER_DATA[[#This Row],[D, top '[m']]])/(2*TOWER_DATA[[#This Row],[t '[mm']]]/1000),"")</f>
        <v/>
      </c>
      <c r="CM262" s="440"/>
      <c r="CN262" s="478"/>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8"/>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H263" s="438"/>
      <c r="CI263" s="432" t="str">
        <f>IFERROR(TOWER_DATA[[#This Row],[Top '[m']]]-TOWER_DATA[[#This Row],[Bottom '[m']]], "")</f>
        <v/>
      </c>
      <c r="CJ263" s="475" t="str">
        <f>IFERROR(-(TOWER_DATA[[#This Row],[D, bottom '[m']]]-TOWER_DATA[[#This Row],[D, top '[m']]])/(TOWER_DATA[[#This Row],[Bottom '[m']]]-TOWER_DATA[[#This Row],[Top '[m']]]),"")</f>
        <v/>
      </c>
      <c r="CK263" s="476" t="str">
        <f t="shared" si="9"/>
        <v/>
      </c>
      <c r="CL263" s="438" t="str">
        <f>IFERROR((TOWER_DATA[[#This Row],[D, bottom '[m']]]+TOWER_DATA[[#This Row],[D, top '[m']]])/(2*TOWER_DATA[[#This Row],[t '[mm']]]/1000),"")</f>
        <v/>
      </c>
      <c r="CM263" s="440"/>
      <c r="CN263" s="478"/>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8"/>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H264" s="438"/>
      <c r="CI264" s="432" t="str">
        <f>IFERROR(TOWER_DATA[[#This Row],[Top '[m']]]-TOWER_DATA[[#This Row],[Bottom '[m']]], "")</f>
        <v/>
      </c>
      <c r="CJ264" s="475" t="str">
        <f>IFERROR(-(TOWER_DATA[[#This Row],[D, bottom '[m']]]-TOWER_DATA[[#This Row],[D, top '[m']]])/(TOWER_DATA[[#This Row],[Bottom '[m']]]-TOWER_DATA[[#This Row],[Top '[m']]]),"")</f>
        <v/>
      </c>
      <c r="CK264" s="476" t="str">
        <f t="shared" si="9"/>
        <v/>
      </c>
      <c r="CL264" s="438" t="str">
        <f>IFERROR((TOWER_DATA[[#This Row],[D, bottom '[m']]]+TOWER_DATA[[#This Row],[D, top '[m']]])/(2*TOWER_DATA[[#This Row],[t '[mm']]]/1000),"")</f>
        <v/>
      </c>
      <c r="CM264" s="440"/>
      <c r="CN264" s="478"/>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8"/>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H265" s="438"/>
      <c r="CI265" s="432" t="str">
        <f>IFERROR(TOWER_DATA[[#This Row],[Top '[m']]]-TOWER_DATA[[#This Row],[Bottom '[m']]], "")</f>
        <v/>
      </c>
      <c r="CJ265" s="475" t="str">
        <f>IFERROR(-(TOWER_DATA[[#This Row],[D, bottom '[m']]]-TOWER_DATA[[#This Row],[D, top '[m']]])/(TOWER_DATA[[#This Row],[Bottom '[m']]]-TOWER_DATA[[#This Row],[Top '[m']]]),"")</f>
        <v/>
      </c>
      <c r="CK265" s="476" t="str">
        <f t="shared" si="9"/>
        <v/>
      </c>
      <c r="CL265" s="438" t="str">
        <f>IFERROR((TOWER_DATA[[#This Row],[D, bottom '[m']]]+TOWER_DATA[[#This Row],[D, top '[m']]])/(2*TOWER_DATA[[#This Row],[t '[mm']]]/1000),"")</f>
        <v/>
      </c>
      <c r="CM265" s="440"/>
      <c r="CN265" s="478"/>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8"/>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H266" s="438"/>
      <c r="CI266" s="432" t="str">
        <f>IFERROR(TOWER_DATA[[#This Row],[Top '[m']]]-TOWER_DATA[[#This Row],[Bottom '[m']]], "")</f>
        <v/>
      </c>
      <c r="CJ266" s="475" t="str">
        <f>IFERROR(-(TOWER_DATA[[#This Row],[D, bottom '[m']]]-TOWER_DATA[[#This Row],[D, top '[m']]])/(TOWER_DATA[[#This Row],[Bottom '[m']]]-TOWER_DATA[[#This Row],[Top '[m']]]),"")</f>
        <v/>
      </c>
      <c r="CK266" s="476" t="str">
        <f t="shared" si="9"/>
        <v/>
      </c>
      <c r="CL266" s="438" t="str">
        <f>IFERROR((TOWER_DATA[[#This Row],[D, bottom '[m']]]+TOWER_DATA[[#This Row],[D, top '[m']]])/(2*TOWER_DATA[[#This Row],[t '[mm']]]/1000),"")</f>
        <v/>
      </c>
      <c r="CM266" s="440"/>
      <c r="CN266" s="478"/>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8"/>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H267" s="438"/>
      <c r="CI267" s="432" t="str">
        <f>IFERROR(TOWER_DATA[[#This Row],[Top '[m']]]-TOWER_DATA[[#This Row],[Bottom '[m']]], "")</f>
        <v/>
      </c>
      <c r="CJ267" s="475" t="str">
        <f>IFERROR(-(TOWER_DATA[[#This Row],[D, bottom '[m']]]-TOWER_DATA[[#This Row],[D, top '[m']]])/(TOWER_DATA[[#This Row],[Bottom '[m']]]-TOWER_DATA[[#This Row],[Top '[m']]]),"")</f>
        <v/>
      </c>
      <c r="CK267" s="476" t="str">
        <f t="shared" si="9"/>
        <v/>
      </c>
      <c r="CL267" s="438" t="str">
        <f>IFERROR((TOWER_DATA[[#This Row],[D, bottom '[m']]]+TOWER_DATA[[#This Row],[D, top '[m']]])/(2*TOWER_DATA[[#This Row],[t '[mm']]]/1000),"")</f>
        <v/>
      </c>
      <c r="CM267" s="440"/>
      <c r="CN267" s="478"/>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8"/>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H268" s="438"/>
      <c r="CI268" s="432" t="str">
        <f>IFERROR(TOWER_DATA[[#This Row],[Top '[m']]]-TOWER_DATA[[#This Row],[Bottom '[m']]], "")</f>
        <v/>
      </c>
      <c r="CJ268" s="475" t="str">
        <f>IFERROR(-(TOWER_DATA[[#This Row],[D, bottom '[m']]]-TOWER_DATA[[#This Row],[D, top '[m']]])/(TOWER_DATA[[#This Row],[Bottom '[m']]]-TOWER_DATA[[#This Row],[Top '[m']]]),"")</f>
        <v/>
      </c>
      <c r="CK268" s="476" t="str">
        <f t="shared" si="9"/>
        <v/>
      </c>
      <c r="CL268" s="438" t="str">
        <f>IFERROR((TOWER_DATA[[#This Row],[D, bottom '[m']]]+TOWER_DATA[[#This Row],[D, top '[m']]])/(2*TOWER_DATA[[#This Row],[t '[mm']]]/1000),"")</f>
        <v/>
      </c>
      <c r="CM268" s="440"/>
      <c r="CN268" s="478"/>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8"/>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H269" s="438"/>
      <c r="CI269" s="432" t="str">
        <f>IFERROR(TOWER_DATA[[#This Row],[Top '[m']]]-TOWER_DATA[[#This Row],[Bottom '[m']]], "")</f>
        <v/>
      </c>
      <c r="CJ269" s="475" t="str">
        <f>IFERROR(-(TOWER_DATA[[#This Row],[D, bottom '[m']]]-TOWER_DATA[[#This Row],[D, top '[m']]])/(TOWER_DATA[[#This Row],[Bottom '[m']]]-TOWER_DATA[[#This Row],[Top '[m']]]),"")</f>
        <v/>
      </c>
      <c r="CK269" s="476" t="str">
        <f t="shared" si="9"/>
        <v/>
      </c>
      <c r="CL269" s="438" t="str">
        <f>IFERROR((TOWER_DATA[[#This Row],[D, bottom '[m']]]+TOWER_DATA[[#This Row],[D, top '[m']]])/(2*TOWER_DATA[[#This Row],[t '[mm']]]/1000),"")</f>
        <v/>
      </c>
      <c r="CM269" s="440"/>
      <c r="CN269" s="478"/>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8"/>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H270" s="438"/>
      <c r="CI270" s="432" t="str">
        <f>IFERROR(TOWER_DATA[[#This Row],[Top '[m']]]-TOWER_DATA[[#This Row],[Bottom '[m']]], "")</f>
        <v/>
      </c>
      <c r="CJ270" s="475" t="str">
        <f>IFERROR(-(TOWER_DATA[[#This Row],[D, bottom '[m']]]-TOWER_DATA[[#This Row],[D, top '[m']]])/(TOWER_DATA[[#This Row],[Bottom '[m']]]-TOWER_DATA[[#This Row],[Top '[m']]]),"")</f>
        <v/>
      </c>
      <c r="CK270" s="476" t="str">
        <f t="shared" si="9"/>
        <v/>
      </c>
      <c r="CL270" s="438" t="str">
        <f>IFERROR((TOWER_DATA[[#This Row],[D, bottom '[m']]]+TOWER_DATA[[#This Row],[D, top '[m']]])/(2*TOWER_DATA[[#This Row],[t '[mm']]]/1000),"")</f>
        <v/>
      </c>
      <c r="CM270" s="440"/>
      <c r="CN270" s="478"/>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8"/>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H271" s="438"/>
      <c r="CI271" s="432" t="str">
        <f>IFERROR(TOWER_DATA[[#This Row],[Top '[m']]]-TOWER_DATA[[#This Row],[Bottom '[m']]], "")</f>
        <v/>
      </c>
      <c r="CJ271" s="475" t="str">
        <f>IFERROR(-(TOWER_DATA[[#This Row],[D, bottom '[m']]]-TOWER_DATA[[#This Row],[D, top '[m']]])/(TOWER_DATA[[#This Row],[Bottom '[m']]]-TOWER_DATA[[#This Row],[Top '[m']]]),"")</f>
        <v/>
      </c>
      <c r="CK271" s="476" t="str">
        <f t="shared" si="9"/>
        <v/>
      </c>
      <c r="CL271" s="438" t="str">
        <f>IFERROR((TOWER_DATA[[#This Row],[D, bottom '[m']]]+TOWER_DATA[[#This Row],[D, top '[m']]])/(2*TOWER_DATA[[#This Row],[t '[mm']]]/1000),"")</f>
        <v/>
      </c>
      <c r="CM271" s="440"/>
      <c r="CN271" s="478"/>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8"/>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H272" s="438"/>
      <c r="CI272" s="432" t="str">
        <f>IFERROR(TOWER_DATA[[#This Row],[Top '[m']]]-TOWER_DATA[[#This Row],[Bottom '[m']]], "")</f>
        <v/>
      </c>
      <c r="CJ272" s="475" t="str">
        <f>IFERROR(-(TOWER_DATA[[#This Row],[D, bottom '[m']]]-TOWER_DATA[[#This Row],[D, top '[m']]])/(TOWER_DATA[[#This Row],[Bottom '[m']]]-TOWER_DATA[[#This Row],[Top '[m']]]),"")</f>
        <v/>
      </c>
      <c r="CK272" s="476" t="str">
        <f t="shared" si="9"/>
        <v/>
      </c>
      <c r="CL272" s="438" t="str">
        <f>IFERROR((TOWER_DATA[[#This Row],[D, bottom '[m']]]+TOWER_DATA[[#This Row],[D, top '[m']]])/(2*TOWER_DATA[[#This Row],[t '[mm']]]/1000),"")</f>
        <v/>
      </c>
      <c r="CM272" s="440"/>
      <c r="CN272" s="478"/>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8"/>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H273" s="438"/>
      <c r="CI273" s="432" t="str">
        <f>IFERROR(TOWER_DATA[[#This Row],[Top '[m']]]-TOWER_DATA[[#This Row],[Bottom '[m']]], "")</f>
        <v/>
      </c>
      <c r="CJ273" s="475" t="str">
        <f>IFERROR(-(TOWER_DATA[[#This Row],[D, bottom '[m']]]-TOWER_DATA[[#This Row],[D, top '[m']]])/(TOWER_DATA[[#This Row],[Bottom '[m']]]-TOWER_DATA[[#This Row],[Top '[m']]]),"")</f>
        <v/>
      </c>
      <c r="CK273" s="476" t="str">
        <f t="shared" si="9"/>
        <v/>
      </c>
      <c r="CL273" s="438" t="str">
        <f>IFERROR((TOWER_DATA[[#This Row],[D, bottom '[m']]]+TOWER_DATA[[#This Row],[D, top '[m']]])/(2*TOWER_DATA[[#This Row],[t '[mm']]]/1000),"")</f>
        <v/>
      </c>
      <c r="CM273" s="440"/>
      <c r="CN273" s="478"/>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8"/>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H274" s="438"/>
      <c r="CI274" s="432" t="str">
        <f>IFERROR(TOWER_DATA[[#This Row],[Top '[m']]]-TOWER_DATA[[#This Row],[Bottom '[m']]], "")</f>
        <v/>
      </c>
      <c r="CJ274" s="475" t="str">
        <f>IFERROR(-(TOWER_DATA[[#This Row],[D, bottom '[m']]]-TOWER_DATA[[#This Row],[D, top '[m']]])/(TOWER_DATA[[#This Row],[Bottom '[m']]]-TOWER_DATA[[#This Row],[Top '[m']]]),"")</f>
        <v/>
      </c>
      <c r="CK274" s="476" t="str">
        <f t="shared" si="9"/>
        <v/>
      </c>
      <c r="CL274" s="438" t="str">
        <f>IFERROR((TOWER_DATA[[#This Row],[D, bottom '[m']]]+TOWER_DATA[[#This Row],[D, top '[m']]])/(2*TOWER_DATA[[#This Row],[t '[mm']]]/1000),"")</f>
        <v/>
      </c>
      <c r="CM274" s="440"/>
      <c r="CN274" s="478"/>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8"/>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H275" s="438"/>
      <c r="CI275" s="432" t="str">
        <f>IFERROR(TOWER_DATA[[#This Row],[Top '[m']]]-TOWER_DATA[[#This Row],[Bottom '[m']]], "")</f>
        <v/>
      </c>
      <c r="CJ275" s="475" t="str">
        <f>IFERROR(-(TOWER_DATA[[#This Row],[D, bottom '[m']]]-TOWER_DATA[[#This Row],[D, top '[m']]])/(TOWER_DATA[[#This Row],[Bottom '[m']]]-TOWER_DATA[[#This Row],[Top '[m']]]),"")</f>
        <v/>
      </c>
      <c r="CK275" s="476" t="str">
        <f t="shared" si="9"/>
        <v/>
      </c>
      <c r="CL275" s="438" t="str">
        <f>IFERROR((TOWER_DATA[[#This Row],[D, bottom '[m']]]+TOWER_DATA[[#This Row],[D, top '[m']]])/(2*TOWER_DATA[[#This Row],[t '[mm']]]/1000),"")</f>
        <v/>
      </c>
      <c r="CM275" s="440"/>
      <c r="CN275" s="478"/>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8"/>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H276" s="438"/>
      <c r="CI276" s="432" t="str">
        <f>IFERROR(TOWER_DATA[[#This Row],[Top '[m']]]-TOWER_DATA[[#This Row],[Bottom '[m']]], "")</f>
        <v/>
      </c>
      <c r="CJ276" s="475" t="str">
        <f>IFERROR(-(TOWER_DATA[[#This Row],[D, bottom '[m']]]-TOWER_DATA[[#This Row],[D, top '[m']]])/(TOWER_DATA[[#This Row],[Bottom '[m']]]-TOWER_DATA[[#This Row],[Top '[m']]]),"")</f>
        <v/>
      </c>
      <c r="CK276" s="476" t="str">
        <f t="shared" si="9"/>
        <v/>
      </c>
      <c r="CL276" s="438" t="str">
        <f>IFERROR((TOWER_DATA[[#This Row],[D, bottom '[m']]]+TOWER_DATA[[#This Row],[D, top '[m']]])/(2*TOWER_DATA[[#This Row],[t '[mm']]]/1000),"")</f>
        <v/>
      </c>
      <c r="CM276" s="440"/>
      <c r="CN276" s="478"/>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8"/>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H277" s="438"/>
      <c r="CI277" s="432" t="str">
        <f>IFERROR(TOWER_DATA[[#This Row],[Top '[m']]]-TOWER_DATA[[#This Row],[Bottom '[m']]], "")</f>
        <v/>
      </c>
      <c r="CJ277" s="475" t="str">
        <f>IFERROR(-(TOWER_DATA[[#This Row],[D, bottom '[m']]]-TOWER_DATA[[#This Row],[D, top '[m']]])/(TOWER_DATA[[#This Row],[Bottom '[m']]]-TOWER_DATA[[#This Row],[Top '[m']]]),"")</f>
        <v/>
      </c>
      <c r="CK277" s="476" t="str">
        <f t="shared" si="9"/>
        <v/>
      </c>
      <c r="CL277" s="438" t="str">
        <f>IFERROR((TOWER_DATA[[#This Row],[D, bottom '[m']]]+TOWER_DATA[[#This Row],[D, top '[m']]])/(2*TOWER_DATA[[#This Row],[t '[mm']]]/1000),"")</f>
        <v/>
      </c>
      <c r="CM277" s="440"/>
      <c r="CN277" s="478"/>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8"/>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H278" s="438"/>
      <c r="CI278" s="432" t="str">
        <f>IFERROR(TOWER_DATA[[#This Row],[Top '[m']]]-TOWER_DATA[[#This Row],[Bottom '[m']]], "")</f>
        <v/>
      </c>
      <c r="CJ278" s="475" t="str">
        <f>IFERROR(-(TOWER_DATA[[#This Row],[D, bottom '[m']]]-TOWER_DATA[[#This Row],[D, top '[m']]])/(TOWER_DATA[[#This Row],[Bottom '[m']]]-TOWER_DATA[[#This Row],[Top '[m']]]),"")</f>
        <v/>
      </c>
      <c r="CK278" s="476" t="str">
        <f t="shared" si="9"/>
        <v/>
      </c>
      <c r="CL278" s="438" t="str">
        <f>IFERROR((TOWER_DATA[[#This Row],[D, bottom '[m']]]+TOWER_DATA[[#This Row],[D, top '[m']]])/(2*TOWER_DATA[[#This Row],[t '[mm']]]/1000),"")</f>
        <v/>
      </c>
      <c r="CM278" s="440"/>
      <c r="CN278" s="478"/>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8"/>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H279" s="438"/>
      <c r="CI279" s="432" t="str">
        <f>IFERROR(TOWER_DATA[[#This Row],[Top '[m']]]-TOWER_DATA[[#This Row],[Bottom '[m']]], "")</f>
        <v/>
      </c>
      <c r="CJ279" s="475" t="str">
        <f>IFERROR(-(TOWER_DATA[[#This Row],[D, bottom '[m']]]-TOWER_DATA[[#This Row],[D, top '[m']]])/(TOWER_DATA[[#This Row],[Bottom '[m']]]-TOWER_DATA[[#This Row],[Top '[m']]]),"")</f>
        <v/>
      </c>
      <c r="CK279" s="476" t="str">
        <f t="shared" si="9"/>
        <v/>
      </c>
      <c r="CL279" s="438" t="str">
        <f>IFERROR((TOWER_DATA[[#This Row],[D, bottom '[m']]]+TOWER_DATA[[#This Row],[D, top '[m']]])/(2*TOWER_DATA[[#This Row],[t '[mm']]]/1000),"")</f>
        <v/>
      </c>
      <c r="CM279" s="440"/>
      <c r="CN279" s="478"/>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8"/>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H280" s="438"/>
      <c r="CI280" s="432" t="str">
        <f>IFERROR(TOWER_DATA[[#This Row],[Top '[m']]]-TOWER_DATA[[#This Row],[Bottom '[m']]], "")</f>
        <v/>
      </c>
      <c r="CJ280" s="475" t="str">
        <f>IFERROR(-(TOWER_DATA[[#This Row],[D, bottom '[m']]]-TOWER_DATA[[#This Row],[D, top '[m']]])/(TOWER_DATA[[#This Row],[Bottom '[m']]]-TOWER_DATA[[#This Row],[Top '[m']]]),"")</f>
        <v/>
      </c>
      <c r="CK280" s="476" t="str">
        <f t="shared" si="9"/>
        <v/>
      </c>
      <c r="CL280" s="438" t="str">
        <f>IFERROR((TOWER_DATA[[#This Row],[D, bottom '[m']]]+TOWER_DATA[[#This Row],[D, top '[m']]])/(2*TOWER_DATA[[#This Row],[t '[mm']]]/1000),"")</f>
        <v/>
      </c>
      <c r="CM280" s="440"/>
      <c r="CN280" s="478"/>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8"/>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H281" s="438"/>
      <c r="CI281" s="432" t="str">
        <f>IFERROR(TOWER_DATA[[#This Row],[Top '[m']]]-TOWER_DATA[[#This Row],[Bottom '[m']]], "")</f>
        <v/>
      </c>
      <c r="CJ281" s="475" t="str">
        <f>IFERROR(-(TOWER_DATA[[#This Row],[D, bottom '[m']]]-TOWER_DATA[[#This Row],[D, top '[m']]])/(TOWER_DATA[[#This Row],[Bottom '[m']]]-TOWER_DATA[[#This Row],[Top '[m']]]),"")</f>
        <v/>
      </c>
      <c r="CK281" s="476" t="str">
        <f t="shared" si="9"/>
        <v/>
      </c>
      <c r="CL281" s="438" t="str">
        <f>IFERROR((TOWER_DATA[[#This Row],[D, bottom '[m']]]+TOWER_DATA[[#This Row],[D, top '[m']]])/(2*TOWER_DATA[[#This Row],[t '[mm']]]/1000),"")</f>
        <v/>
      </c>
      <c r="CM281" s="440"/>
      <c r="CN281" s="478"/>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8"/>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H282" s="438"/>
      <c r="CI282" s="432" t="str">
        <f>IFERROR(TOWER_DATA[[#This Row],[Top '[m']]]-TOWER_DATA[[#This Row],[Bottom '[m']]], "")</f>
        <v/>
      </c>
      <c r="CJ282" s="475" t="str">
        <f>IFERROR(-(TOWER_DATA[[#This Row],[D, bottom '[m']]]-TOWER_DATA[[#This Row],[D, top '[m']]])/(TOWER_DATA[[#This Row],[Bottom '[m']]]-TOWER_DATA[[#This Row],[Top '[m']]]),"")</f>
        <v/>
      </c>
      <c r="CK282" s="476" t="str">
        <f t="shared" si="9"/>
        <v/>
      </c>
      <c r="CL282" s="438" t="str">
        <f>IFERROR((TOWER_DATA[[#This Row],[D, bottom '[m']]]+TOWER_DATA[[#This Row],[D, top '[m']]])/(2*TOWER_DATA[[#This Row],[t '[mm']]]/1000),"")</f>
        <v/>
      </c>
      <c r="CM282" s="440"/>
      <c r="CN282" s="478"/>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8"/>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H283" s="438"/>
      <c r="CI283" s="432" t="str">
        <f>IFERROR(TOWER_DATA[[#This Row],[Top '[m']]]-TOWER_DATA[[#This Row],[Bottom '[m']]], "")</f>
        <v/>
      </c>
      <c r="CJ283" s="475" t="str">
        <f>IFERROR(-(TOWER_DATA[[#This Row],[D, bottom '[m']]]-TOWER_DATA[[#This Row],[D, top '[m']]])/(TOWER_DATA[[#This Row],[Bottom '[m']]]-TOWER_DATA[[#This Row],[Top '[m']]]),"")</f>
        <v/>
      </c>
      <c r="CK283" s="476" t="str">
        <f t="shared" si="9"/>
        <v/>
      </c>
      <c r="CL283" s="438" t="str">
        <f>IFERROR((TOWER_DATA[[#This Row],[D, bottom '[m']]]+TOWER_DATA[[#This Row],[D, top '[m']]])/(2*TOWER_DATA[[#This Row],[t '[mm']]]/1000),"")</f>
        <v/>
      </c>
      <c r="CM283" s="440"/>
      <c r="CN283" s="478"/>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8"/>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H284" s="438"/>
      <c r="CI284" s="432" t="str">
        <f>IFERROR(TOWER_DATA[[#This Row],[Top '[m']]]-TOWER_DATA[[#This Row],[Bottom '[m']]], "")</f>
        <v/>
      </c>
      <c r="CJ284" s="475" t="str">
        <f>IFERROR(-(TOWER_DATA[[#This Row],[D, bottom '[m']]]-TOWER_DATA[[#This Row],[D, top '[m']]])/(TOWER_DATA[[#This Row],[Bottom '[m']]]-TOWER_DATA[[#This Row],[Top '[m']]]),"")</f>
        <v/>
      </c>
      <c r="CK284" s="476" t="str">
        <f t="shared" si="9"/>
        <v/>
      </c>
      <c r="CL284" s="438" t="str">
        <f>IFERROR((TOWER_DATA[[#This Row],[D, bottom '[m']]]+TOWER_DATA[[#This Row],[D, top '[m']]])/(2*TOWER_DATA[[#This Row],[t '[mm']]]/1000),"")</f>
        <v/>
      </c>
      <c r="CM284" s="440"/>
      <c r="CN284" s="478"/>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8"/>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H285" s="438"/>
      <c r="CI285" s="432" t="str">
        <f>IFERROR(TOWER_DATA[[#This Row],[Top '[m']]]-TOWER_DATA[[#This Row],[Bottom '[m']]], "")</f>
        <v/>
      </c>
      <c r="CJ285" s="475" t="str">
        <f>IFERROR(-(TOWER_DATA[[#This Row],[D, bottom '[m']]]-TOWER_DATA[[#This Row],[D, top '[m']]])/(TOWER_DATA[[#This Row],[Bottom '[m']]]-TOWER_DATA[[#This Row],[Top '[m']]]),"")</f>
        <v/>
      </c>
      <c r="CK285" s="476" t="str">
        <f t="shared" si="9"/>
        <v/>
      </c>
      <c r="CL285" s="438" t="str">
        <f>IFERROR((TOWER_DATA[[#This Row],[D, bottom '[m']]]+TOWER_DATA[[#This Row],[D, top '[m']]])/(2*TOWER_DATA[[#This Row],[t '[mm']]]/1000),"")</f>
        <v/>
      </c>
      <c r="CM285" s="440"/>
      <c r="CN285" s="478"/>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8"/>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H286" s="438"/>
      <c r="CI286" s="432" t="str">
        <f>IFERROR(TOWER_DATA[[#This Row],[Top '[m']]]-TOWER_DATA[[#This Row],[Bottom '[m']]], "")</f>
        <v/>
      </c>
      <c r="CJ286" s="475" t="str">
        <f>IFERROR(-(TOWER_DATA[[#This Row],[D, bottom '[m']]]-TOWER_DATA[[#This Row],[D, top '[m']]])/(TOWER_DATA[[#This Row],[Bottom '[m']]]-TOWER_DATA[[#This Row],[Top '[m']]]),"")</f>
        <v/>
      </c>
      <c r="CK286" s="476" t="str">
        <f t="shared" si="9"/>
        <v/>
      </c>
      <c r="CL286" s="438" t="str">
        <f>IFERROR((TOWER_DATA[[#This Row],[D, bottom '[m']]]+TOWER_DATA[[#This Row],[D, top '[m']]])/(2*TOWER_DATA[[#This Row],[t '[mm']]]/1000),"")</f>
        <v/>
      </c>
      <c r="CM286" s="440"/>
      <c r="CN286" s="478"/>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8"/>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H287" s="438"/>
      <c r="CI287" s="432" t="str">
        <f>IFERROR(TOWER_DATA[[#This Row],[Top '[m']]]-TOWER_DATA[[#This Row],[Bottom '[m']]], "")</f>
        <v/>
      </c>
      <c r="CJ287" s="475" t="str">
        <f>IFERROR(-(TOWER_DATA[[#This Row],[D, bottom '[m']]]-TOWER_DATA[[#This Row],[D, top '[m']]])/(TOWER_DATA[[#This Row],[Bottom '[m']]]-TOWER_DATA[[#This Row],[Top '[m']]]),"")</f>
        <v/>
      </c>
      <c r="CK287" s="476" t="str">
        <f t="shared" si="9"/>
        <v/>
      </c>
      <c r="CL287" s="438" t="str">
        <f>IFERROR((TOWER_DATA[[#This Row],[D, bottom '[m']]]+TOWER_DATA[[#This Row],[D, top '[m']]])/(2*TOWER_DATA[[#This Row],[t '[mm']]]/1000),"")</f>
        <v/>
      </c>
      <c r="CM287" s="440"/>
      <c r="CN287" s="478"/>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8"/>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H288" s="438"/>
      <c r="CI288" s="432" t="str">
        <f>IFERROR(TOWER_DATA[[#This Row],[Top '[m']]]-TOWER_DATA[[#This Row],[Bottom '[m']]], "")</f>
        <v/>
      </c>
      <c r="CJ288" s="475" t="str">
        <f>IFERROR(-(TOWER_DATA[[#This Row],[D, bottom '[m']]]-TOWER_DATA[[#This Row],[D, top '[m']]])/(TOWER_DATA[[#This Row],[Bottom '[m']]]-TOWER_DATA[[#This Row],[Top '[m']]]),"")</f>
        <v/>
      </c>
      <c r="CK288" s="476" t="str">
        <f t="shared" si="9"/>
        <v/>
      </c>
      <c r="CL288" s="438" t="str">
        <f>IFERROR((TOWER_DATA[[#This Row],[D, bottom '[m']]]+TOWER_DATA[[#This Row],[D, top '[m']]])/(2*TOWER_DATA[[#This Row],[t '[mm']]]/1000),"")</f>
        <v/>
      </c>
      <c r="CM288" s="440"/>
      <c r="CN288" s="478"/>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8"/>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H289" s="438"/>
      <c r="CI289" s="432" t="str">
        <f>IFERROR(TOWER_DATA[[#This Row],[Top '[m']]]-TOWER_DATA[[#This Row],[Bottom '[m']]], "")</f>
        <v/>
      </c>
      <c r="CJ289" s="475" t="str">
        <f>IFERROR(-(TOWER_DATA[[#This Row],[D, bottom '[m']]]-TOWER_DATA[[#This Row],[D, top '[m']]])/(TOWER_DATA[[#This Row],[Bottom '[m']]]-TOWER_DATA[[#This Row],[Top '[m']]]),"")</f>
        <v/>
      </c>
      <c r="CK289" s="476" t="str">
        <f t="shared" si="9"/>
        <v/>
      </c>
      <c r="CL289" s="438" t="str">
        <f>IFERROR((TOWER_DATA[[#This Row],[D, bottom '[m']]]+TOWER_DATA[[#This Row],[D, top '[m']]])/(2*TOWER_DATA[[#This Row],[t '[mm']]]/1000),"")</f>
        <v/>
      </c>
      <c r="CM289" s="440"/>
      <c r="CN289" s="478"/>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8"/>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H290" s="438"/>
      <c r="CI290" s="432" t="str">
        <f>IFERROR(TOWER_DATA[[#This Row],[Top '[m']]]-TOWER_DATA[[#This Row],[Bottom '[m']]], "")</f>
        <v/>
      </c>
      <c r="CJ290" s="475" t="str">
        <f>IFERROR(-(TOWER_DATA[[#This Row],[D, bottom '[m']]]-TOWER_DATA[[#This Row],[D, top '[m']]])/(TOWER_DATA[[#This Row],[Bottom '[m']]]-TOWER_DATA[[#This Row],[Top '[m']]]),"")</f>
        <v/>
      </c>
      <c r="CK290" s="476" t="str">
        <f t="shared" si="9"/>
        <v/>
      </c>
      <c r="CL290" s="438" t="str">
        <f>IFERROR((TOWER_DATA[[#This Row],[D, bottom '[m']]]+TOWER_DATA[[#This Row],[D, top '[m']]])/(2*TOWER_DATA[[#This Row],[t '[mm']]]/1000),"")</f>
        <v/>
      </c>
      <c r="CM290" s="440"/>
      <c r="CN290" s="478"/>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8"/>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H291" s="438"/>
      <c r="CI291" s="432" t="str">
        <f>IFERROR(TOWER_DATA[[#This Row],[Top '[m']]]-TOWER_DATA[[#This Row],[Bottom '[m']]], "")</f>
        <v/>
      </c>
      <c r="CJ291" s="475" t="str">
        <f>IFERROR(-(TOWER_DATA[[#This Row],[D, bottom '[m']]]-TOWER_DATA[[#This Row],[D, top '[m']]])/(TOWER_DATA[[#This Row],[Bottom '[m']]]-TOWER_DATA[[#This Row],[Top '[m']]]),"")</f>
        <v/>
      </c>
      <c r="CK291" s="476" t="str">
        <f t="shared" si="9"/>
        <v/>
      </c>
      <c r="CL291" s="438" t="str">
        <f>IFERROR((TOWER_DATA[[#This Row],[D, bottom '[m']]]+TOWER_DATA[[#This Row],[D, top '[m']]])/(2*TOWER_DATA[[#This Row],[t '[mm']]]/1000),"")</f>
        <v/>
      </c>
      <c r="CM291" s="440"/>
      <c r="CN291" s="478"/>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8"/>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H292" s="438"/>
      <c r="CI292" s="432" t="str">
        <f>IFERROR(TOWER_DATA[[#This Row],[Top '[m']]]-TOWER_DATA[[#This Row],[Bottom '[m']]], "")</f>
        <v/>
      </c>
      <c r="CJ292" s="475" t="str">
        <f>IFERROR(-(TOWER_DATA[[#This Row],[D, bottom '[m']]]-TOWER_DATA[[#This Row],[D, top '[m']]])/(TOWER_DATA[[#This Row],[Bottom '[m']]]-TOWER_DATA[[#This Row],[Top '[m']]]),"")</f>
        <v/>
      </c>
      <c r="CK292" s="476" t="str">
        <f t="shared" si="9"/>
        <v/>
      </c>
      <c r="CL292" s="438" t="str">
        <f>IFERROR((TOWER_DATA[[#This Row],[D, bottom '[m']]]+TOWER_DATA[[#This Row],[D, top '[m']]])/(2*TOWER_DATA[[#This Row],[t '[mm']]]/1000),"")</f>
        <v/>
      </c>
      <c r="CM292" s="440"/>
      <c r="CN292" s="478"/>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8"/>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H293" s="438"/>
      <c r="CI293" s="432" t="str">
        <f>IFERROR(TOWER_DATA[[#This Row],[Top '[m']]]-TOWER_DATA[[#This Row],[Bottom '[m']]], "")</f>
        <v/>
      </c>
      <c r="CJ293" s="475" t="str">
        <f>IFERROR(-(TOWER_DATA[[#This Row],[D, bottom '[m']]]-TOWER_DATA[[#This Row],[D, top '[m']]])/(TOWER_DATA[[#This Row],[Bottom '[m']]]-TOWER_DATA[[#This Row],[Top '[m']]]),"")</f>
        <v/>
      </c>
      <c r="CK293" s="476" t="str">
        <f t="shared" si="9"/>
        <v/>
      </c>
      <c r="CL293" s="438" t="str">
        <f>IFERROR((TOWER_DATA[[#This Row],[D, bottom '[m']]]+TOWER_DATA[[#This Row],[D, top '[m']]])/(2*TOWER_DATA[[#This Row],[t '[mm']]]/1000),"")</f>
        <v/>
      </c>
      <c r="CM293" s="440"/>
      <c r="CN293" s="478"/>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8"/>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H294" s="438"/>
      <c r="CI294" s="432" t="str">
        <f>IFERROR(TOWER_DATA[[#This Row],[Top '[m']]]-TOWER_DATA[[#This Row],[Bottom '[m']]], "")</f>
        <v/>
      </c>
      <c r="CJ294" s="475" t="str">
        <f>IFERROR(-(TOWER_DATA[[#This Row],[D, bottom '[m']]]-TOWER_DATA[[#This Row],[D, top '[m']]])/(TOWER_DATA[[#This Row],[Bottom '[m']]]-TOWER_DATA[[#This Row],[Top '[m']]]),"")</f>
        <v/>
      </c>
      <c r="CK294" s="476" t="str">
        <f t="shared" si="9"/>
        <v/>
      </c>
      <c r="CL294" s="438" t="str">
        <f>IFERROR((TOWER_DATA[[#This Row],[D, bottom '[m']]]+TOWER_DATA[[#This Row],[D, top '[m']]])/(2*TOWER_DATA[[#This Row],[t '[mm']]]/1000),"")</f>
        <v/>
      </c>
      <c r="CM294" s="440"/>
      <c r="CN294" s="478"/>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8"/>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H295" s="438"/>
      <c r="CI295" s="432" t="str">
        <f>IFERROR(TOWER_DATA[[#This Row],[Top '[m']]]-TOWER_DATA[[#This Row],[Bottom '[m']]], "")</f>
        <v/>
      </c>
      <c r="CJ295" s="475" t="str">
        <f>IFERROR(-(TOWER_DATA[[#This Row],[D, bottom '[m']]]-TOWER_DATA[[#This Row],[D, top '[m']]])/(TOWER_DATA[[#This Row],[Bottom '[m']]]-TOWER_DATA[[#This Row],[Top '[m']]]),"")</f>
        <v/>
      </c>
      <c r="CK295" s="476" t="str">
        <f t="shared" si="9"/>
        <v/>
      </c>
      <c r="CL295" s="438" t="str">
        <f>IFERROR((TOWER_DATA[[#This Row],[D, bottom '[m']]]+TOWER_DATA[[#This Row],[D, top '[m']]])/(2*TOWER_DATA[[#This Row],[t '[mm']]]/1000),"")</f>
        <v/>
      </c>
      <c r="CM295" s="440"/>
      <c r="CN295" s="478"/>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8"/>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H296" s="438"/>
      <c r="CI296" s="432" t="str">
        <f>IFERROR(TOWER_DATA[[#This Row],[Top '[m']]]-TOWER_DATA[[#This Row],[Bottom '[m']]], "")</f>
        <v/>
      </c>
      <c r="CJ296" s="475" t="str">
        <f>IFERROR(-(TOWER_DATA[[#This Row],[D, bottom '[m']]]-TOWER_DATA[[#This Row],[D, top '[m']]])/(TOWER_DATA[[#This Row],[Bottom '[m']]]-TOWER_DATA[[#This Row],[Top '[m']]]),"")</f>
        <v/>
      </c>
      <c r="CK296" s="476" t="str">
        <f t="shared" si="9"/>
        <v/>
      </c>
      <c r="CL296" s="438" t="str">
        <f>IFERROR((TOWER_DATA[[#This Row],[D, bottom '[m']]]+TOWER_DATA[[#This Row],[D, top '[m']]])/(2*TOWER_DATA[[#This Row],[t '[mm']]]/1000),"")</f>
        <v/>
      </c>
      <c r="CM296" s="440"/>
      <c r="CN296" s="478"/>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8"/>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H297" s="438"/>
      <c r="CI297" s="432" t="str">
        <f>IFERROR(TOWER_DATA[[#This Row],[Top '[m']]]-TOWER_DATA[[#This Row],[Bottom '[m']]], "")</f>
        <v/>
      </c>
      <c r="CJ297" s="475" t="str">
        <f>IFERROR(-(TOWER_DATA[[#This Row],[D, bottom '[m']]]-TOWER_DATA[[#This Row],[D, top '[m']]])/(TOWER_DATA[[#This Row],[Bottom '[m']]]-TOWER_DATA[[#This Row],[Top '[m']]]),"")</f>
        <v/>
      </c>
      <c r="CK297" s="476" t="str">
        <f t="shared" si="9"/>
        <v/>
      </c>
      <c r="CL297" s="438" t="str">
        <f>IFERROR((TOWER_DATA[[#This Row],[D, bottom '[m']]]+TOWER_DATA[[#This Row],[D, top '[m']]])/(2*TOWER_DATA[[#This Row],[t '[mm']]]/1000),"")</f>
        <v/>
      </c>
      <c r="CM297" s="440"/>
      <c r="CN297" s="478"/>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8"/>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H298" s="438"/>
      <c r="CI298" s="432" t="str">
        <f>IFERROR(TOWER_DATA[[#This Row],[Top '[m']]]-TOWER_DATA[[#This Row],[Bottom '[m']]], "")</f>
        <v/>
      </c>
      <c r="CJ298" s="475" t="str">
        <f>IFERROR(-(TOWER_DATA[[#This Row],[D, bottom '[m']]]-TOWER_DATA[[#This Row],[D, top '[m']]])/(TOWER_DATA[[#This Row],[Bottom '[m']]]-TOWER_DATA[[#This Row],[Top '[m']]]),"")</f>
        <v/>
      </c>
      <c r="CK298" s="476" t="str">
        <f t="shared" si="9"/>
        <v/>
      </c>
      <c r="CL298" s="438" t="str">
        <f>IFERROR((TOWER_DATA[[#This Row],[D, bottom '[m']]]+TOWER_DATA[[#This Row],[D, top '[m']]])/(2*TOWER_DATA[[#This Row],[t '[mm']]]/1000),"")</f>
        <v/>
      </c>
      <c r="CM298" s="440"/>
      <c r="CN298" s="478"/>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8"/>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H299" s="438"/>
      <c r="CI299" s="432" t="str">
        <f>IFERROR(TOWER_DATA[[#This Row],[Top '[m']]]-TOWER_DATA[[#This Row],[Bottom '[m']]], "")</f>
        <v/>
      </c>
      <c r="CJ299" s="475" t="str">
        <f>IFERROR(-(TOWER_DATA[[#This Row],[D, bottom '[m']]]-TOWER_DATA[[#This Row],[D, top '[m']]])/(TOWER_DATA[[#This Row],[Bottom '[m']]]-TOWER_DATA[[#This Row],[Top '[m']]]),"")</f>
        <v/>
      </c>
      <c r="CK299" s="476" t="str">
        <f t="shared" si="9"/>
        <v/>
      </c>
      <c r="CL299" s="438" t="str">
        <f>IFERROR((TOWER_DATA[[#This Row],[D, bottom '[m']]]+TOWER_DATA[[#This Row],[D, top '[m']]])/(2*TOWER_DATA[[#This Row],[t '[mm']]]/1000),"")</f>
        <v/>
      </c>
      <c r="CM299" s="440"/>
      <c r="CN299" s="478"/>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8"/>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H300" s="438"/>
      <c r="CI300" s="432" t="str">
        <f>IFERROR(TOWER_DATA[[#This Row],[Top '[m']]]-TOWER_DATA[[#This Row],[Bottom '[m']]], "")</f>
        <v/>
      </c>
      <c r="CJ300" s="475" t="str">
        <f>IFERROR(-(TOWER_DATA[[#This Row],[D, bottom '[m']]]-TOWER_DATA[[#This Row],[D, top '[m']]])/(TOWER_DATA[[#This Row],[Bottom '[m']]]-TOWER_DATA[[#This Row],[Top '[m']]]),"")</f>
        <v/>
      </c>
      <c r="CK300" s="476" t="str">
        <f t="shared" si="9"/>
        <v/>
      </c>
      <c r="CL300" s="438" t="str">
        <f>IFERROR((TOWER_DATA[[#This Row],[D, bottom '[m']]]+TOWER_DATA[[#This Row],[D, top '[m']]])/(2*TOWER_DATA[[#This Row],[t '[mm']]]/1000),"")</f>
        <v/>
      </c>
      <c r="CM300" s="440"/>
      <c r="CN300" s="478"/>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8"/>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H301" s="438"/>
      <c r="CI301" s="432" t="str">
        <f>IFERROR(TOWER_DATA[[#This Row],[Top '[m']]]-TOWER_DATA[[#This Row],[Bottom '[m']]], "")</f>
        <v/>
      </c>
      <c r="CJ301" s="475" t="str">
        <f>IFERROR(-(TOWER_DATA[[#This Row],[D, bottom '[m']]]-TOWER_DATA[[#This Row],[D, top '[m']]])/(TOWER_DATA[[#This Row],[Bottom '[m']]]-TOWER_DATA[[#This Row],[Top '[m']]]),"")</f>
        <v/>
      </c>
      <c r="CK301" s="476" t="str">
        <f t="shared" si="9"/>
        <v/>
      </c>
      <c r="CL301" s="438" t="str">
        <f>IFERROR((TOWER_DATA[[#This Row],[D, bottom '[m']]]+TOWER_DATA[[#This Row],[D, top '[m']]])/(2*TOWER_DATA[[#This Row],[t '[mm']]]/1000),"")</f>
        <v/>
      </c>
      <c r="CM301" s="440"/>
      <c r="CN301" s="478"/>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8"/>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H302" s="438"/>
      <c r="CI302" s="432" t="str">
        <f>IFERROR(TOWER_DATA[[#This Row],[Top '[m']]]-TOWER_DATA[[#This Row],[Bottom '[m']]], "")</f>
        <v/>
      </c>
      <c r="CJ302" s="475" t="str">
        <f>IFERROR(-(TOWER_DATA[[#This Row],[D, bottom '[m']]]-TOWER_DATA[[#This Row],[D, top '[m']]])/(TOWER_DATA[[#This Row],[Bottom '[m']]]-TOWER_DATA[[#This Row],[Top '[m']]]),"")</f>
        <v/>
      </c>
      <c r="CK302" s="476" t="str">
        <f t="shared" si="9"/>
        <v/>
      </c>
      <c r="CL302" s="438" t="str">
        <f>IFERROR((TOWER_DATA[[#This Row],[D, bottom '[m']]]+TOWER_DATA[[#This Row],[D, top '[m']]])/(2*TOWER_DATA[[#This Row],[t '[mm']]]/1000),"")</f>
        <v/>
      </c>
      <c r="CM302" s="440"/>
      <c r="CN302" s="478"/>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8"/>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H303" s="438"/>
      <c r="CI303" s="432" t="str">
        <f>IFERROR(TOWER_DATA[[#This Row],[Top '[m']]]-TOWER_DATA[[#This Row],[Bottom '[m']]], "")</f>
        <v/>
      </c>
      <c r="CJ303" s="475" t="str">
        <f>IFERROR(-(TOWER_DATA[[#This Row],[D, bottom '[m']]]-TOWER_DATA[[#This Row],[D, top '[m']]])/(TOWER_DATA[[#This Row],[Bottom '[m']]]-TOWER_DATA[[#This Row],[Top '[m']]]),"")</f>
        <v/>
      </c>
      <c r="CK303" s="476" t="str">
        <f t="shared" si="9"/>
        <v/>
      </c>
      <c r="CL303" s="438" t="str">
        <f>IFERROR((TOWER_DATA[[#This Row],[D, bottom '[m']]]+TOWER_DATA[[#This Row],[D, top '[m']]])/(2*TOWER_DATA[[#This Row],[t '[mm']]]/1000),"")</f>
        <v/>
      </c>
      <c r="CM303" s="440"/>
      <c r="CN303" s="478"/>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8"/>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H304" s="438"/>
      <c r="CI304" s="432" t="str">
        <f>IFERROR(TOWER_DATA[[#This Row],[Top '[m']]]-TOWER_DATA[[#This Row],[Bottom '[m']]], "")</f>
        <v/>
      </c>
      <c r="CJ304" s="475" t="str">
        <f>IFERROR(-(TOWER_DATA[[#This Row],[D, bottom '[m']]]-TOWER_DATA[[#This Row],[D, top '[m']]])/(TOWER_DATA[[#This Row],[Bottom '[m']]]-TOWER_DATA[[#This Row],[Top '[m']]]),"")</f>
        <v/>
      </c>
      <c r="CK304" s="476" t="str">
        <f t="shared" si="9"/>
        <v/>
      </c>
      <c r="CL304" s="438" t="str">
        <f>IFERROR((TOWER_DATA[[#This Row],[D, bottom '[m']]]+TOWER_DATA[[#This Row],[D, top '[m']]])/(2*TOWER_DATA[[#This Row],[t '[mm']]]/1000),"")</f>
        <v/>
      </c>
      <c r="CM304" s="440"/>
      <c r="CN304" s="478"/>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0">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H305" s="438"/>
      <c r="CI305" s="432" t="str">
        <f>IFERROR(TOWER_DATA[[#This Row],[Top '[m']]]-TOWER_DATA[[#This Row],[Bottom '[m']]], "")</f>
        <v/>
      </c>
      <c r="CJ305" s="475" t="str">
        <f>IFERROR(-(TOWER_DATA[[#This Row],[D, bottom '[m']]]-TOWER_DATA[[#This Row],[D, top '[m']]])/(TOWER_DATA[[#This Row],[Bottom '[m']]]-TOWER_DATA[[#This Row],[Top '[m']]]),"")</f>
        <v/>
      </c>
      <c r="CK305" s="476" t="str">
        <f t="shared" ref="CK305:CK368" si="11">IF(7850/1000*(1/3)*PI()*ABS(CD347-CE347)*((CF347/2)^2+(CF347/2)*(CG347/2)+(CG347/2)^2-(CF347/2-CH347/1000)^2-(CF347/2-CH347/1000)*(CG347/2-CH347/1000)-(CG347/2-CH347/1000)^2)=0,"",7850/1000*(1/3)*PI()*ABS(CD347-CE347)*((CF347/2)^2+(CF347/2)*(CG347/2)+(CG347/2)^2-(CF347/2-CH347/1000)^2-(CF347/2-CH347/1000)*(CG347/2-CH347/1000)-(CG347/2-CH347/1000)^2))</f>
        <v/>
      </c>
      <c r="CL305" s="438" t="str">
        <f>IFERROR((TOWER_DATA[[#This Row],[D, bottom '[m']]]+TOWER_DATA[[#This Row],[D, top '[m']]])/(2*TOWER_DATA[[#This Row],[t '[mm']]]/1000),"")</f>
        <v/>
      </c>
      <c r="CM305" s="440"/>
      <c r="CN305" s="478"/>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0"/>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H306" s="438"/>
      <c r="CI306" s="432" t="str">
        <f>IFERROR(TOWER_DATA[[#This Row],[Top '[m']]]-TOWER_DATA[[#This Row],[Bottom '[m']]], "")</f>
        <v/>
      </c>
      <c r="CJ306" s="475" t="str">
        <f>IFERROR(-(TOWER_DATA[[#This Row],[D, bottom '[m']]]-TOWER_DATA[[#This Row],[D, top '[m']]])/(TOWER_DATA[[#This Row],[Bottom '[m']]]-TOWER_DATA[[#This Row],[Top '[m']]]),"")</f>
        <v/>
      </c>
      <c r="CK306" s="476" t="str">
        <f t="shared" si="11"/>
        <v/>
      </c>
      <c r="CL306" s="438" t="str">
        <f>IFERROR((TOWER_DATA[[#This Row],[D, bottom '[m']]]+TOWER_DATA[[#This Row],[D, top '[m']]])/(2*TOWER_DATA[[#This Row],[t '[mm']]]/1000),"")</f>
        <v/>
      </c>
      <c r="CM306" s="440"/>
      <c r="CN306" s="478"/>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0"/>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H307" s="438"/>
      <c r="CI307" s="432" t="str">
        <f>IFERROR(TOWER_DATA[[#This Row],[Top '[m']]]-TOWER_DATA[[#This Row],[Bottom '[m']]], "")</f>
        <v/>
      </c>
      <c r="CJ307" s="475" t="str">
        <f>IFERROR(-(TOWER_DATA[[#This Row],[D, bottom '[m']]]-TOWER_DATA[[#This Row],[D, top '[m']]])/(TOWER_DATA[[#This Row],[Bottom '[m']]]-TOWER_DATA[[#This Row],[Top '[m']]]),"")</f>
        <v/>
      </c>
      <c r="CK307" s="476" t="str">
        <f t="shared" si="11"/>
        <v/>
      </c>
      <c r="CL307" s="438" t="str">
        <f>IFERROR((TOWER_DATA[[#This Row],[D, bottom '[m']]]+TOWER_DATA[[#This Row],[D, top '[m']]])/(2*TOWER_DATA[[#This Row],[t '[mm']]]/1000),"")</f>
        <v/>
      </c>
      <c r="CM307" s="440"/>
      <c r="CN307" s="478"/>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0"/>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H308" s="438"/>
      <c r="CI308" s="432" t="str">
        <f>IFERROR(TOWER_DATA[[#This Row],[Top '[m']]]-TOWER_DATA[[#This Row],[Bottom '[m']]], "")</f>
        <v/>
      </c>
      <c r="CJ308" s="475" t="str">
        <f>IFERROR(-(TOWER_DATA[[#This Row],[D, bottom '[m']]]-TOWER_DATA[[#This Row],[D, top '[m']]])/(TOWER_DATA[[#This Row],[Bottom '[m']]]-TOWER_DATA[[#This Row],[Top '[m']]]),"")</f>
        <v/>
      </c>
      <c r="CK308" s="476" t="str">
        <f t="shared" si="11"/>
        <v/>
      </c>
      <c r="CL308" s="438" t="str">
        <f>IFERROR((TOWER_DATA[[#This Row],[D, bottom '[m']]]+TOWER_DATA[[#This Row],[D, top '[m']]])/(2*TOWER_DATA[[#This Row],[t '[mm']]]/1000),"")</f>
        <v/>
      </c>
      <c r="CM308" s="440"/>
      <c r="CN308" s="478"/>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0"/>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H309" s="438"/>
      <c r="CI309" s="432" t="str">
        <f>IFERROR(TOWER_DATA[[#This Row],[Top '[m']]]-TOWER_DATA[[#This Row],[Bottom '[m']]], "")</f>
        <v/>
      </c>
      <c r="CJ309" s="475" t="str">
        <f>IFERROR(-(TOWER_DATA[[#This Row],[D, bottom '[m']]]-TOWER_DATA[[#This Row],[D, top '[m']]])/(TOWER_DATA[[#This Row],[Bottom '[m']]]-TOWER_DATA[[#This Row],[Top '[m']]]),"")</f>
        <v/>
      </c>
      <c r="CK309" s="476" t="str">
        <f t="shared" si="11"/>
        <v/>
      </c>
      <c r="CL309" s="438" t="str">
        <f>IFERROR((TOWER_DATA[[#This Row],[D, bottom '[m']]]+TOWER_DATA[[#This Row],[D, top '[m']]])/(2*TOWER_DATA[[#This Row],[t '[mm']]]/1000),"")</f>
        <v/>
      </c>
      <c r="CM309" s="440"/>
      <c r="CN309" s="478"/>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0"/>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H310" s="438"/>
      <c r="CI310" s="432" t="str">
        <f>IFERROR(TOWER_DATA[[#This Row],[Top '[m']]]-TOWER_DATA[[#This Row],[Bottom '[m']]], "")</f>
        <v/>
      </c>
      <c r="CJ310" s="475" t="str">
        <f>IFERROR(-(TOWER_DATA[[#This Row],[D, bottom '[m']]]-TOWER_DATA[[#This Row],[D, top '[m']]])/(TOWER_DATA[[#This Row],[Bottom '[m']]]-TOWER_DATA[[#This Row],[Top '[m']]]),"")</f>
        <v/>
      </c>
      <c r="CK310" s="476" t="str">
        <f t="shared" si="11"/>
        <v/>
      </c>
      <c r="CL310" s="438" t="str">
        <f>IFERROR((TOWER_DATA[[#This Row],[D, bottom '[m']]]+TOWER_DATA[[#This Row],[D, top '[m']]])/(2*TOWER_DATA[[#This Row],[t '[mm']]]/1000),"")</f>
        <v/>
      </c>
      <c r="CM310" s="440"/>
      <c r="CN310" s="478"/>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0"/>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H311" s="438"/>
      <c r="CI311" s="432" t="str">
        <f>IFERROR(TOWER_DATA[[#This Row],[Top '[m']]]-TOWER_DATA[[#This Row],[Bottom '[m']]], "")</f>
        <v/>
      </c>
      <c r="CJ311" s="475" t="str">
        <f>IFERROR(-(TOWER_DATA[[#This Row],[D, bottom '[m']]]-TOWER_DATA[[#This Row],[D, top '[m']]])/(TOWER_DATA[[#This Row],[Bottom '[m']]]-TOWER_DATA[[#This Row],[Top '[m']]]),"")</f>
        <v/>
      </c>
      <c r="CK311" s="476" t="str">
        <f t="shared" si="11"/>
        <v/>
      </c>
      <c r="CL311" s="438" t="str">
        <f>IFERROR((TOWER_DATA[[#This Row],[D, bottom '[m']]]+TOWER_DATA[[#This Row],[D, top '[m']]])/(2*TOWER_DATA[[#This Row],[t '[mm']]]/1000),"")</f>
        <v/>
      </c>
      <c r="CM311" s="440"/>
      <c r="CN311" s="478"/>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0"/>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H312" s="438"/>
      <c r="CI312" s="432" t="str">
        <f>IFERROR(TOWER_DATA[[#This Row],[Top '[m']]]-TOWER_DATA[[#This Row],[Bottom '[m']]], "")</f>
        <v/>
      </c>
      <c r="CJ312" s="475" t="str">
        <f>IFERROR(-(TOWER_DATA[[#This Row],[D, bottom '[m']]]-TOWER_DATA[[#This Row],[D, top '[m']]])/(TOWER_DATA[[#This Row],[Bottom '[m']]]-TOWER_DATA[[#This Row],[Top '[m']]]),"")</f>
        <v/>
      </c>
      <c r="CK312" s="476" t="str">
        <f t="shared" si="11"/>
        <v/>
      </c>
      <c r="CL312" s="438" t="str">
        <f>IFERROR((TOWER_DATA[[#This Row],[D, bottom '[m']]]+TOWER_DATA[[#This Row],[D, top '[m']]])/(2*TOWER_DATA[[#This Row],[t '[mm']]]/1000),"")</f>
        <v/>
      </c>
      <c r="CM312" s="440"/>
      <c r="CN312" s="478"/>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0"/>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H313" s="438"/>
      <c r="CI313" s="432" t="str">
        <f>IFERROR(TOWER_DATA[[#This Row],[Top '[m']]]-TOWER_DATA[[#This Row],[Bottom '[m']]], "")</f>
        <v/>
      </c>
      <c r="CJ313" s="475" t="str">
        <f>IFERROR(-(TOWER_DATA[[#This Row],[D, bottom '[m']]]-TOWER_DATA[[#This Row],[D, top '[m']]])/(TOWER_DATA[[#This Row],[Bottom '[m']]]-TOWER_DATA[[#This Row],[Top '[m']]]),"")</f>
        <v/>
      </c>
      <c r="CK313" s="476" t="str">
        <f t="shared" si="11"/>
        <v/>
      </c>
      <c r="CL313" s="438" t="str">
        <f>IFERROR((TOWER_DATA[[#This Row],[D, bottom '[m']]]+TOWER_DATA[[#This Row],[D, top '[m']]])/(2*TOWER_DATA[[#This Row],[t '[mm']]]/1000),"")</f>
        <v/>
      </c>
      <c r="CM313" s="440"/>
      <c r="CN313" s="478"/>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0"/>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H314" s="438"/>
      <c r="CI314" s="432" t="str">
        <f>IFERROR(TOWER_DATA[[#This Row],[Top '[m']]]-TOWER_DATA[[#This Row],[Bottom '[m']]], "")</f>
        <v/>
      </c>
      <c r="CJ314" s="475" t="str">
        <f>IFERROR(-(TOWER_DATA[[#This Row],[D, bottom '[m']]]-TOWER_DATA[[#This Row],[D, top '[m']]])/(TOWER_DATA[[#This Row],[Bottom '[m']]]-TOWER_DATA[[#This Row],[Top '[m']]]),"")</f>
        <v/>
      </c>
      <c r="CK314" s="476" t="str">
        <f t="shared" si="11"/>
        <v/>
      </c>
      <c r="CL314" s="438" t="str">
        <f>IFERROR((TOWER_DATA[[#This Row],[D, bottom '[m']]]+TOWER_DATA[[#This Row],[D, top '[m']]])/(2*TOWER_DATA[[#This Row],[t '[mm']]]/1000),"")</f>
        <v/>
      </c>
      <c r="CM314" s="440"/>
      <c r="CN314" s="478"/>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0"/>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H315" s="438"/>
      <c r="CI315" s="432" t="str">
        <f>IFERROR(TOWER_DATA[[#This Row],[Top '[m']]]-TOWER_DATA[[#This Row],[Bottom '[m']]], "")</f>
        <v/>
      </c>
      <c r="CJ315" s="475" t="str">
        <f>IFERROR(-(TOWER_DATA[[#This Row],[D, bottom '[m']]]-TOWER_DATA[[#This Row],[D, top '[m']]])/(TOWER_DATA[[#This Row],[Bottom '[m']]]-TOWER_DATA[[#This Row],[Top '[m']]]),"")</f>
        <v/>
      </c>
      <c r="CK315" s="476" t="str">
        <f t="shared" si="11"/>
        <v/>
      </c>
      <c r="CL315" s="438" t="str">
        <f>IFERROR((TOWER_DATA[[#This Row],[D, bottom '[m']]]+TOWER_DATA[[#This Row],[D, top '[m']]])/(2*TOWER_DATA[[#This Row],[t '[mm']]]/1000),"")</f>
        <v/>
      </c>
      <c r="CM315" s="440"/>
      <c r="CN315" s="478"/>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0"/>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H316" s="438"/>
      <c r="CI316" s="432" t="str">
        <f>IFERROR(TOWER_DATA[[#This Row],[Top '[m']]]-TOWER_DATA[[#This Row],[Bottom '[m']]], "")</f>
        <v/>
      </c>
      <c r="CJ316" s="475" t="str">
        <f>IFERROR(-(TOWER_DATA[[#This Row],[D, bottom '[m']]]-TOWER_DATA[[#This Row],[D, top '[m']]])/(TOWER_DATA[[#This Row],[Bottom '[m']]]-TOWER_DATA[[#This Row],[Top '[m']]]),"")</f>
        <v/>
      </c>
      <c r="CK316" s="476" t="str">
        <f t="shared" si="11"/>
        <v/>
      </c>
      <c r="CL316" s="438" t="str">
        <f>IFERROR((TOWER_DATA[[#This Row],[D, bottom '[m']]]+TOWER_DATA[[#This Row],[D, top '[m']]])/(2*TOWER_DATA[[#This Row],[t '[mm']]]/1000),"")</f>
        <v/>
      </c>
      <c r="CM316" s="440"/>
      <c r="CN316" s="478"/>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0"/>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H317" s="438"/>
      <c r="CI317" s="432" t="str">
        <f>IFERROR(TOWER_DATA[[#This Row],[Top '[m']]]-TOWER_DATA[[#This Row],[Bottom '[m']]], "")</f>
        <v/>
      </c>
      <c r="CJ317" s="475" t="str">
        <f>IFERROR(-(TOWER_DATA[[#This Row],[D, bottom '[m']]]-TOWER_DATA[[#This Row],[D, top '[m']]])/(TOWER_DATA[[#This Row],[Bottom '[m']]]-TOWER_DATA[[#This Row],[Top '[m']]]),"")</f>
        <v/>
      </c>
      <c r="CK317" s="476" t="str">
        <f t="shared" si="11"/>
        <v/>
      </c>
      <c r="CL317" s="438" t="str">
        <f>IFERROR((TOWER_DATA[[#This Row],[D, bottom '[m']]]+TOWER_DATA[[#This Row],[D, top '[m']]])/(2*TOWER_DATA[[#This Row],[t '[mm']]]/1000),"")</f>
        <v/>
      </c>
      <c r="CM317" s="440"/>
      <c r="CN317" s="478"/>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0"/>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H318" s="438"/>
      <c r="CI318" s="432" t="str">
        <f>IFERROR(TOWER_DATA[[#This Row],[Top '[m']]]-TOWER_DATA[[#This Row],[Bottom '[m']]], "")</f>
        <v/>
      </c>
      <c r="CJ318" s="475" t="str">
        <f>IFERROR(-(TOWER_DATA[[#This Row],[D, bottom '[m']]]-TOWER_DATA[[#This Row],[D, top '[m']]])/(TOWER_DATA[[#This Row],[Bottom '[m']]]-TOWER_DATA[[#This Row],[Top '[m']]]),"")</f>
        <v/>
      </c>
      <c r="CK318" s="476" t="str">
        <f t="shared" si="11"/>
        <v/>
      </c>
      <c r="CL318" s="438" t="str">
        <f>IFERROR((TOWER_DATA[[#This Row],[D, bottom '[m']]]+TOWER_DATA[[#This Row],[D, top '[m']]])/(2*TOWER_DATA[[#This Row],[t '[mm']]]/1000),"")</f>
        <v/>
      </c>
      <c r="CM318" s="440"/>
      <c r="CN318" s="478"/>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0"/>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H319" s="438"/>
      <c r="CI319" s="432" t="str">
        <f>IFERROR(TOWER_DATA[[#This Row],[Top '[m']]]-TOWER_DATA[[#This Row],[Bottom '[m']]], "")</f>
        <v/>
      </c>
      <c r="CJ319" s="475" t="str">
        <f>IFERROR(-(TOWER_DATA[[#This Row],[D, bottom '[m']]]-TOWER_DATA[[#This Row],[D, top '[m']]])/(TOWER_DATA[[#This Row],[Bottom '[m']]]-TOWER_DATA[[#This Row],[Top '[m']]]),"")</f>
        <v/>
      </c>
      <c r="CK319" s="476" t="str">
        <f t="shared" si="11"/>
        <v/>
      </c>
      <c r="CL319" s="438" t="str">
        <f>IFERROR((TOWER_DATA[[#This Row],[D, bottom '[m']]]+TOWER_DATA[[#This Row],[D, top '[m']]])/(2*TOWER_DATA[[#This Row],[t '[mm']]]/1000),"")</f>
        <v/>
      </c>
      <c r="CM319" s="440"/>
      <c r="CN319" s="478"/>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0"/>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H320" s="438"/>
      <c r="CI320" s="432" t="str">
        <f>IFERROR(TOWER_DATA[[#This Row],[Top '[m']]]-TOWER_DATA[[#This Row],[Bottom '[m']]], "")</f>
        <v/>
      </c>
      <c r="CJ320" s="475" t="str">
        <f>IFERROR(-(TOWER_DATA[[#This Row],[D, bottom '[m']]]-TOWER_DATA[[#This Row],[D, top '[m']]])/(TOWER_DATA[[#This Row],[Bottom '[m']]]-TOWER_DATA[[#This Row],[Top '[m']]]),"")</f>
        <v/>
      </c>
      <c r="CK320" s="476" t="str">
        <f t="shared" si="11"/>
        <v/>
      </c>
      <c r="CL320" s="438" t="str">
        <f>IFERROR((TOWER_DATA[[#This Row],[D, bottom '[m']]]+TOWER_DATA[[#This Row],[D, top '[m']]])/(2*TOWER_DATA[[#This Row],[t '[mm']]]/1000),"")</f>
        <v/>
      </c>
      <c r="CM320" s="440"/>
      <c r="CN320" s="478"/>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0"/>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H321" s="438"/>
      <c r="CI321" s="432" t="str">
        <f>IFERROR(TOWER_DATA[[#This Row],[Top '[m']]]-TOWER_DATA[[#This Row],[Bottom '[m']]], "")</f>
        <v/>
      </c>
      <c r="CJ321" s="475" t="str">
        <f>IFERROR(-(TOWER_DATA[[#This Row],[D, bottom '[m']]]-TOWER_DATA[[#This Row],[D, top '[m']]])/(TOWER_DATA[[#This Row],[Bottom '[m']]]-TOWER_DATA[[#This Row],[Top '[m']]]),"")</f>
        <v/>
      </c>
      <c r="CK321" s="476" t="str">
        <f t="shared" si="11"/>
        <v/>
      </c>
      <c r="CL321" s="438" t="str">
        <f>IFERROR((TOWER_DATA[[#This Row],[D, bottom '[m']]]+TOWER_DATA[[#This Row],[D, top '[m']]])/(2*TOWER_DATA[[#This Row],[t '[mm']]]/1000),"")</f>
        <v/>
      </c>
      <c r="CM321" s="440"/>
      <c r="CN321" s="478"/>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0"/>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H322" s="438"/>
      <c r="CI322" s="432" t="str">
        <f>IFERROR(TOWER_DATA[[#This Row],[Top '[m']]]-TOWER_DATA[[#This Row],[Bottom '[m']]], "")</f>
        <v/>
      </c>
      <c r="CJ322" s="475" t="str">
        <f>IFERROR(-(TOWER_DATA[[#This Row],[D, bottom '[m']]]-TOWER_DATA[[#This Row],[D, top '[m']]])/(TOWER_DATA[[#This Row],[Bottom '[m']]]-TOWER_DATA[[#This Row],[Top '[m']]]),"")</f>
        <v/>
      </c>
      <c r="CK322" s="476" t="str">
        <f t="shared" si="11"/>
        <v/>
      </c>
      <c r="CL322" s="438" t="str">
        <f>IFERROR((TOWER_DATA[[#This Row],[D, bottom '[m']]]+TOWER_DATA[[#This Row],[D, top '[m']]])/(2*TOWER_DATA[[#This Row],[t '[mm']]]/1000),"")</f>
        <v/>
      </c>
      <c r="CM322" s="440"/>
      <c r="CN322" s="478"/>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0"/>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H323" s="438"/>
      <c r="CI323" s="432" t="str">
        <f>IFERROR(TOWER_DATA[[#This Row],[Top '[m']]]-TOWER_DATA[[#This Row],[Bottom '[m']]], "")</f>
        <v/>
      </c>
      <c r="CJ323" s="475" t="str">
        <f>IFERROR(-(TOWER_DATA[[#This Row],[D, bottom '[m']]]-TOWER_DATA[[#This Row],[D, top '[m']]])/(TOWER_DATA[[#This Row],[Bottom '[m']]]-TOWER_DATA[[#This Row],[Top '[m']]]),"")</f>
        <v/>
      </c>
      <c r="CK323" s="476" t="str">
        <f t="shared" si="11"/>
        <v/>
      </c>
      <c r="CL323" s="438" t="str">
        <f>IFERROR((TOWER_DATA[[#This Row],[D, bottom '[m']]]+TOWER_DATA[[#This Row],[D, top '[m']]])/(2*TOWER_DATA[[#This Row],[t '[mm']]]/1000),"")</f>
        <v/>
      </c>
      <c r="CM323" s="440"/>
      <c r="CN323" s="478"/>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0"/>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H324" s="438"/>
      <c r="CI324" s="432" t="str">
        <f>IFERROR(TOWER_DATA[[#This Row],[Top '[m']]]-TOWER_DATA[[#This Row],[Bottom '[m']]], "")</f>
        <v/>
      </c>
      <c r="CJ324" s="475" t="str">
        <f>IFERROR(-(TOWER_DATA[[#This Row],[D, bottom '[m']]]-TOWER_DATA[[#This Row],[D, top '[m']]])/(TOWER_DATA[[#This Row],[Bottom '[m']]]-TOWER_DATA[[#This Row],[Top '[m']]]),"")</f>
        <v/>
      </c>
      <c r="CK324" s="476" t="str">
        <f t="shared" si="11"/>
        <v/>
      </c>
      <c r="CL324" s="438" t="str">
        <f>IFERROR((TOWER_DATA[[#This Row],[D, bottom '[m']]]+TOWER_DATA[[#This Row],[D, top '[m']]])/(2*TOWER_DATA[[#This Row],[t '[mm']]]/1000),"")</f>
        <v/>
      </c>
      <c r="CM324" s="440"/>
      <c r="CN324" s="478"/>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0"/>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H325" s="438"/>
      <c r="CI325" s="432" t="str">
        <f>IFERROR(TOWER_DATA[[#This Row],[Top '[m']]]-TOWER_DATA[[#This Row],[Bottom '[m']]], "")</f>
        <v/>
      </c>
      <c r="CJ325" s="475" t="str">
        <f>IFERROR(-(TOWER_DATA[[#This Row],[D, bottom '[m']]]-TOWER_DATA[[#This Row],[D, top '[m']]])/(TOWER_DATA[[#This Row],[Bottom '[m']]]-TOWER_DATA[[#This Row],[Top '[m']]]),"")</f>
        <v/>
      </c>
      <c r="CK325" s="476" t="str">
        <f t="shared" si="11"/>
        <v/>
      </c>
      <c r="CL325" s="438" t="str">
        <f>IFERROR((TOWER_DATA[[#This Row],[D, bottom '[m']]]+TOWER_DATA[[#This Row],[D, top '[m']]])/(2*TOWER_DATA[[#This Row],[t '[mm']]]/1000),"")</f>
        <v/>
      </c>
      <c r="CM325" s="440"/>
      <c r="CN325" s="478"/>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0"/>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H326" s="438"/>
      <c r="CI326" s="432" t="str">
        <f>IFERROR(TOWER_DATA[[#This Row],[Top '[m']]]-TOWER_DATA[[#This Row],[Bottom '[m']]], "")</f>
        <v/>
      </c>
      <c r="CJ326" s="475" t="str">
        <f>IFERROR(-(TOWER_DATA[[#This Row],[D, bottom '[m']]]-TOWER_DATA[[#This Row],[D, top '[m']]])/(TOWER_DATA[[#This Row],[Bottom '[m']]]-TOWER_DATA[[#This Row],[Top '[m']]]),"")</f>
        <v/>
      </c>
      <c r="CK326" s="476" t="str">
        <f t="shared" si="11"/>
        <v/>
      </c>
      <c r="CL326" s="438" t="str">
        <f>IFERROR((TOWER_DATA[[#This Row],[D, bottom '[m']]]+TOWER_DATA[[#This Row],[D, top '[m']]])/(2*TOWER_DATA[[#This Row],[t '[mm']]]/1000),"")</f>
        <v/>
      </c>
      <c r="CM326" s="440"/>
      <c r="CN326" s="478"/>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0"/>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H327" s="438"/>
      <c r="CI327" s="432" t="str">
        <f>IFERROR(TOWER_DATA[[#This Row],[Top '[m']]]-TOWER_DATA[[#This Row],[Bottom '[m']]], "")</f>
        <v/>
      </c>
      <c r="CJ327" s="475" t="str">
        <f>IFERROR(-(TOWER_DATA[[#This Row],[D, bottom '[m']]]-TOWER_DATA[[#This Row],[D, top '[m']]])/(TOWER_DATA[[#This Row],[Bottom '[m']]]-TOWER_DATA[[#This Row],[Top '[m']]]),"")</f>
        <v/>
      </c>
      <c r="CK327" s="476" t="str">
        <f t="shared" si="11"/>
        <v/>
      </c>
      <c r="CL327" s="438" t="str">
        <f>IFERROR((TOWER_DATA[[#This Row],[D, bottom '[m']]]+TOWER_DATA[[#This Row],[D, top '[m']]])/(2*TOWER_DATA[[#This Row],[t '[mm']]]/1000),"")</f>
        <v/>
      </c>
      <c r="CM327" s="440"/>
      <c r="CN327" s="478"/>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0"/>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H328" s="438"/>
      <c r="CI328" s="432" t="str">
        <f>IFERROR(TOWER_DATA[[#This Row],[Top '[m']]]-TOWER_DATA[[#This Row],[Bottom '[m']]], "")</f>
        <v/>
      </c>
      <c r="CJ328" s="475" t="str">
        <f>IFERROR(-(TOWER_DATA[[#This Row],[D, bottom '[m']]]-TOWER_DATA[[#This Row],[D, top '[m']]])/(TOWER_DATA[[#This Row],[Bottom '[m']]]-TOWER_DATA[[#This Row],[Top '[m']]]),"")</f>
        <v/>
      </c>
      <c r="CK328" s="476" t="str">
        <f t="shared" si="11"/>
        <v/>
      </c>
      <c r="CL328" s="438" t="str">
        <f>IFERROR((TOWER_DATA[[#This Row],[D, bottom '[m']]]+TOWER_DATA[[#This Row],[D, top '[m']]])/(2*TOWER_DATA[[#This Row],[t '[mm']]]/1000),"")</f>
        <v/>
      </c>
      <c r="CM328" s="440"/>
      <c r="CN328" s="478"/>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0"/>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H329" s="438"/>
      <c r="CI329" s="432" t="str">
        <f>IFERROR(TOWER_DATA[[#This Row],[Top '[m']]]-TOWER_DATA[[#This Row],[Bottom '[m']]], "")</f>
        <v/>
      </c>
      <c r="CJ329" s="475" t="str">
        <f>IFERROR(-(TOWER_DATA[[#This Row],[D, bottom '[m']]]-TOWER_DATA[[#This Row],[D, top '[m']]])/(TOWER_DATA[[#This Row],[Bottom '[m']]]-TOWER_DATA[[#This Row],[Top '[m']]]),"")</f>
        <v/>
      </c>
      <c r="CK329" s="476" t="str">
        <f t="shared" si="11"/>
        <v/>
      </c>
      <c r="CL329" s="438" t="str">
        <f>IFERROR((TOWER_DATA[[#This Row],[D, bottom '[m']]]+TOWER_DATA[[#This Row],[D, top '[m']]])/(2*TOWER_DATA[[#This Row],[t '[mm']]]/1000),"")</f>
        <v/>
      </c>
      <c r="CM329" s="440"/>
      <c r="CN329" s="478"/>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0"/>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H330" s="438"/>
      <c r="CI330" s="432" t="str">
        <f>IFERROR(TOWER_DATA[[#This Row],[Top '[m']]]-TOWER_DATA[[#This Row],[Bottom '[m']]], "")</f>
        <v/>
      </c>
      <c r="CJ330" s="475" t="str">
        <f>IFERROR(-(TOWER_DATA[[#This Row],[D, bottom '[m']]]-TOWER_DATA[[#This Row],[D, top '[m']]])/(TOWER_DATA[[#This Row],[Bottom '[m']]]-TOWER_DATA[[#This Row],[Top '[m']]]),"")</f>
        <v/>
      </c>
      <c r="CK330" s="476" t="str">
        <f t="shared" si="11"/>
        <v/>
      </c>
      <c r="CL330" s="438" t="str">
        <f>IFERROR((TOWER_DATA[[#This Row],[D, bottom '[m']]]+TOWER_DATA[[#This Row],[D, top '[m']]])/(2*TOWER_DATA[[#This Row],[t '[mm']]]/1000),"")</f>
        <v/>
      </c>
      <c r="CM330" s="440"/>
      <c r="CN330" s="478"/>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0"/>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H331" s="438"/>
      <c r="CI331" s="432" t="str">
        <f>IFERROR(TOWER_DATA[[#This Row],[Top '[m']]]-TOWER_DATA[[#This Row],[Bottom '[m']]], "")</f>
        <v/>
      </c>
      <c r="CJ331" s="475" t="str">
        <f>IFERROR(-(TOWER_DATA[[#This Row],[D, bottom '[m']]]-TOWER_DATA[[#This Row],[D, top '[m']]])/(TOWER_DATA[[#This Row],[Bottom '[m']]]-TOWER_DATA[[#This Row],[Top '[m']]]),"")</f>
        <v/>
      </c>
      <c r="CK331" s="476" t="str">
        <f t="shared" si="11"/>
        <v/>
      </c>
      <c r="CL331" s="438" t="str">
        <f>IFERROR((TOWER_DATA[[#This Row],[D, bottom '[m']]]+TOWER_DATA[[#This Row],[D, top '[m']]])/(2*TOWER_DATA[[#This Row],[t '[mm']]]/1000),"")</f>
        <v/>
      </c>
      <c r="CM331" s="440"/>
      <c r="CN331" s="478"/>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0"/>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H332" s="438"/>
      <c r="CI332" s="432" t="str">
        <f>IFERROR(TOWER_DATA[[#This Row],[Top '[m']]]-TOWER_DATA[[#This Row],[Bottom '[m']]], "")</f>
        <v/>
      </c>
      <c r="CJ332" s="475" t="str">
        <f>IFERROR(-(TOWER_DATA[[#This Row],[D, bottom '[m']]]-TOWER_DATA[[#This Row],[D, top '[m']]])/(TOWER_DATA[[#This Row],[Bottom '[m']]]-TOWER_DATA[[#This Row],[Top '[m']]]),"")</f>
        <v/>
      </c>
      <c r="CK332" s="476" t="str">
        <f t="shared" si="11"/>
        <v/>
      </c>
      <c r="CL332" s="438" t="str">
        <f>IFERROR((TOWER_DATA[[#This Row],[D, bottom '[m']]]+TOWER_DATA[[#This Row],[D, top '[m']]])/(2*TOWER_DATA[[#This Row],[t '[mm']]]/1000),"")</f>
        <v/>
      </c>
      <c r="CM332" s="440"/>
      <c r="CN332" s="478"/>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0"/>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H333" s="438"/>
      <c r="CI333" s="432" t="str">
        <f>IFERROR(TOWER_DATA[[#This Row],[Top '[m']]]-TOWER_DATA[[#This Row],[Bottom '[m']]], "")</f>
        <v/>
      </c>
      <c r="CJ333" s="475" t="str">
        <f>IFERROR(-(TOWER_DATA[[#This Row],[D, bottom '[m']]]-TOWER_DATA[[#This Row],[D, top '[m']]])/(TOWER_DATA[[#This Row],[Bottom '[m']]]-TOWER_DATA[[#This Row],[Top '[m']]]),"")</f>
        <v/>
      </c>
      <c r="CK333" s="476" t="str">
        <f t="shared" si="11"/>
        <v/>
      </c>
      <c r="CL333" s="438" t="str">
        <f>IFERROR((TOWER_DATA[[#This Row],[D, bottom '[m']]]+TOWER_DATA[[#This Row],[D, top '[m']]])/(2*TOWER_DATA[[#This Row],[t '[mm']]]/1000),"")</f>
        <v/>
      </c>
      <c r="CM333" s="440"/>
      <c r="CN333" s="478"/>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0"/>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H334" s="438"/>
      <c r="CI334" s="432" t="str">
        <f>IFERROR(TOWER_DATA[[#This Row],[Top '[m']]]-TOWER_DATA[[#This Row],[Bottom '[m']]], "")</f>
        <v/>
      </c>
      <c r="CJ334" s="475" t="str">
        <f>IFERROR(-(TOWER_DATA[[#This Row],[D, bottom '[m']]]-TOWER_DATA[[#This Row],[D, top '[m']]])/(TOWER_DATA[[#This Row],[Bottom '[m']]]-TOWER_DATA[[#This Row],[Top '[m']]]),"")</f>
        <v/>
      </c>
      <c r="CK334" s="476" t="str">
        <f t="shared" si="11"/>
        <v/>
      </c>
      <c r="CL334" s="438" t="str">
        <f>IFERROR((TOWER_DATA[[#This Row],[D, bottom '[m']]]+TOWER_DATA[[#This Row],[D, top '[m']]])/(2*TOWER_DATA[[#This Row],[t '[mm']]]/1000),"")</f>
        <v/>
      </c>
      <c r="CM334" s="440"/>
      <c r="CN334" s="478"/>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0"/>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H335" s="438"/>
      <c r="CI335" s="432" t="str">
        <f>IFERROR(TOWER_DATA[[#This Row],[Top '[m']]]-TOWER_DATA[[#This Row],[Bottom '[m']]], "")</f>
        <v/>
      </c>
      <c r="CJ335" s="475" t="str">
        <f>IFERROR(-(TOWER_DATA[[#This Row],[D, bottom '[m']]]-TOWER_DATA[[#This Row],[D, top '[m']]])/(TOWER_DATA[[#This Row],[Bottom '[m']]]-TOWER_DATA[[#This Row],[Top '[m']]]),"")</f>
        <v/>
      </c>
      <c r="CK335" s="476" t="str">
        <f t="shared" si="11"/>
        <v/>
      </c>
      <c r="CL335" s="438" t="str">
        <f>IFERROR((TOWER_DATA[[#This Row],[D, bottom '[m']]]+TOWER_DATA[[#This Row],[D, top '[m']]])/(2*TOWER_DATA[[#This Row],[t '[mm']]]/1000),"")</f>
        <v/>
      </c>
      <c r="CM335" s="440"/>
      <c r="CN335" s="478"/>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0"/>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H336" s="438"/>
      <c r="CI336" s="432" t="str">
        <f>IFERROR(TOWER_DATA[[#This Row],[Top '[m']]]-TOWER_DATA[[#This Row],[Bottom '[m']]], "")</f>
        <v/>
      </c>
      <c r="CJ336" s="475" t="str">
        <f>IFERROR(-(TOWER_DATA[[#This Row],[D, bottom '[m']]]-TOWER_DATA[[#This Row],[D, top '[m']]])/(TOWER_DATA[[#This Row],[Bottom '[m']]]-TOWER_DATA[[#This Row],[Top '[m']]]),"")</f>
        <v/>
      </c>
      <c r="CK336" s="476" t="str">
        <f t="shared" si="11"/>
        <v/>
      </c>
      <c r="CL336" s="438" t="str">
        <f>IFERROR((TOWER_DATA[[#This Row],[D, bottom '[m']]]+TOWER_DATA[[#This Row],[D, top '[m']]])/(2*TOWER_DATA[[#This Row],[t '[mm']]]/1000),"")</f>
        <v/>
      </c>
      <c r="CM336" s="440"/>
      <c r="CN336" s="478"/>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0"/>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H337" s="438"/>
      <c r="CI337" s="432" t="str">
        <f>IFERROR(TOWER_DATA[[#This Row],[Top '[m']]]-TOWER_DATA[[#This Row],[Bottom '[m']]], "")</f>
        <v/>
      </c>
      <c r="CJ337" s="475" t="str">
        <f>IFERROR(-(TOWER_DATA[[#This Row],[D, bottom '[m']]]-TOWER_DATA[[#This Row],[D, top '[m']]])/(TOWER_DATA[[#This Row],[Bottom '[m']]]-TOWER_DATA[[#This Row],[Top '[m']]]),"")</f>
        <v/>
      </c>
      <c r="CK337" s="476" t="str">
        <f t="shared" si="11"/>
        <v/>
      </c>
      <c r="CL337" s="438" t="str">
        <f>IFERROR((TOWER_DATA[[#This Row],[D, bottom '[m']]]+TOWER_DATA[[#This Row],[D, top '[m']]])/(2*TOWER_DATA[[#This Row],[t '[mm']]]/1000),"")</f>
        <v/>
      </c>
      <c r="CM337" s="440"/>
      <c r="CN337" s="478"/>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0"/>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H338" s="438"/>
      <c r="CI338" s="432" t="str">
        <f>IFERROR(TOWER_DATA[[#This Row],[Top '[m']]]-TOWER_DATA[[#This Row],[Bottom '[m']]], "")</f>
        <v/>
      </c>
      <c r="CJ338" s="475" t="str">
        <f>IFERROR(-(TOWER_DATA[[#This Row],[D, bottom '[m']]]-TOWER_DATA[[#This Row],[D, top '[m']]])/(TOWER_DATA[[#This Row],[Bottom '[m']]]-TOWER_DATA[[#This Row],[Top '[m']]]),"")</f>
        <v/>
      </c>
      <c r="CK338" s="476" t="str">
        <f t="shared" si="11"/>
        <v/>
      </c>
      <c r="CL338" s="438" t="str">
        <f>IFERROR((TOWER_DATA[[#This Row],[D, bottom '[m']]]+TOWER_DATA[[#This Row],[D, top '[m']]])/(2*TOWER_DATA[[#This Row],[t '[mm']]]/1000),"")</f>
        <v/>
      </c>
      <c r="CM338" s="440"/>
      <c r="CN338" s="478"/>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0"/>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H339" s="438"/>
      <c r="CI339" s="432" t="str">
        <f>IFERROR(TOWER_DATA[[#This Row],[Top '[m']]]-TOWER_DATA[[#This Row],[Bottom '[m']]], "")</f>
        <v/>
      </c>
      <c r="CJ339" s="475" t="str">
        <f>IFERROR(-(TOWER_DATA[[#This Row],[D, bottom '[m']]]-TOWER_DATA[[#This Row],[D, top '[m']]])/(TOWER_DATA[[#This Row],[Bottom '[m']]]-TOWER_DATA[[#This Row],[Top '[m']]]),"")</f>
        <v/>
      </c>
      <c r="CK339" s="476" t="str">
        <f t="shared" si="11"/>
        <v/>
      </c>
      <c r="CL339" s="438" t="str">
        <f>IFERROR((TOWER_DATA[[#This Row],[D, bottom '[m']]]+TOWER_DATA[[#This Row],[D, top '[m']]])/(2*TOWER_DATA[[#This Row],[t '[mm']]]/1000),"")</f>
        <v/>
      </c>
      <c r="CM339" s="440"/>
      <c r="CN339" s="478"/>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0"/>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H340" s="438"/>
      <c r="CI340" s="432" t="str">
        <f>IFERROR(TOWER_DATA[[#This Row],[Top '[m']]]-TOWER_DATA[[#This Row],[Bottom '[m']]], "")</f>
        <v/>
      </c>
      <c r="CJ340" s="475" t="str">
        <f>IFERROR(-(TOWER_DATA[[#This Row],[D, bottom '[m']]]-TOWER_DATA[[#This Row],[D, top '[m']]])/(TOWER_DATA[[#This Row],[Bottom '[m']]]-TOWER_DATA[[#This Row],[Top '[m']]]),"")</f>
        <v/>
      </c>
      <c r="CK340" s="476" t="str">
        <f t="shared" si="11"/>
        <v/>
      </c>
      <c r="CL340" s="438" t="str">
        <f>IFERROR((TOWER_DATA[[#This Row],[D, bottom '[m']]]+TOWER_DATA[[#This Row],[D, top '[m']]])/(2*TOWER_DATA[[#This Row],[t '[mm']]]/1000),"")</f>
        <v/>
      </c>
      <c r="CM340" s="440"/>
      <c r="CN340" s="478"/>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0"/>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H341" s="438"/>
      <c r="CI341" s="432" t="str">
        <f>IFERROR(TOWER_DATA[[#This Row],[Top '[m']]]-TOWER_DATA[[#This Row],[Bottom '[m']]], "")</f>
        <v/>
      </c>
      <c r="CJ341" s="475" t="str">
        <f>IFERROR(-(TOWER_DATA[[#This Row],[D, bottom '[m']]]-TOWER_DATA[[#This Row],[D, top '[m']]])/(TOWER_DATA[[#This Row],[Bottom '[m']]]-TOWER_DATA[[#This Row],[Top '[m']]]),"")</f>
        <v/>
      </c>
      <c r="CK341" s="476" t="str">
        <f t="shared" si="11"/>
        <v/>
      </c>
      <c r="CL341" s="438" t="str">
        <f>IFERROR((TOWER_DATA[[#This Row],[D, bottom '[m']]]+TOWER_DATA[[#This Row],[D, top '[m']]])/(2*TOWER_DATA[[#This Row],[t '[mm']]]/1000),"")</f>
        <v/>
      </c>
      <c r="CM341" s="440"/>
      <c r="CN341" s="478"/>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0"/>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H342" s="438"/>
      <c r="CI342" s="432" t="str">
        <f>IFERROR(TOWER_DATA[[#This Row],[Top '[m']]]-TOWER_DATA[[#This Row],[Bottom '[m']]], "")</f>
        <v/>
      </c>
      <c r="CJ342" s="475" t="str">
        <f>IFERROR(-(TOWER_DATA[[#This Row],[D, bottom '[m']]]-TOWER_DATA[[#This Row],[D, top '[m']]])/(TOWER_DATA[[#This Row],[Bottom '[m']]]-TOWER_DATA[[#This Row],[Top '[m']]]),"")</f>
        <v/>
      </c>
      <c r="CK342" s="476" t="str">
        <f t="shared" si="11"/>
        <v/>
      </c>
      <c r="CL342" s="438" t="str">
        <f>IFERROR((TOWER_DATA[[#This Row],[D, bottom '[m']]]+TOWER_DATA[[#This Row],[D, top '[m']]])/(2*TOWER_DATA[[#This Row],[t '[mm']]]/1000),"")</f>
        <v/>
      </c>
      <c r="CM342" s="440"/>
      <c r="CN342" s="478"/>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0"/>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H343" s="438"/>
      <c r="CI343" s="432" t="str">
        <f>IFERROR(TOWER_DATA[[#This Row],[Top '[m']]]-TOWER_DATA[[#This Row],[Bottom '[m']]], "")</f>
        <v/>
      </c>
      <c r="CJ343" s="475" t="str">
        <f>IFERROR(-(TOWER_DATA[[#This Row],[D, bottom '[m']]]-TOWER_DATA[[#This Row],[D, top '[m']]])/(TOWER_DATA[[#This Row],[Bottom '[m']]]-TOWER_DATA[[#This Row],[Top '[m']]]),"")</f>
        <v/>
      </c>
      <c r="CK343" s="476" t="str">
        <f t="shared" si="11"/>
        <v/>
      </c>
      <c r="CL343" s="438" t="str">
        <f>IFERROR((TOWER_DATA[[#This Row],[D, bottom '[m']]]+TOWER_DATA[[#This Row],[D, top '[m']]])/(2*TOWER_DATA[[#This Row],[t '[mm']]]/1000),"")</f>
        <v/>
      </c>
      <c r="CM343" s="440"/>
      <c r="CN343" s="478"/>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0"/>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H344" s="438"/>
      <c r="CI344" s="432" t="str">
        <f>IFERROR(TOWER_DATA[[#This Row],[Top '[m']]]-TOWER_DATA[[#This Row],[Bottom '[m']]], "")</f>
        <v/>
      </c>
      <c r="CJ344" s="475" t="str">
        <f>IFERROR(-(TOWER_DATA[[#This Row],[D, bottom '[m']]]-TOWER_DATA[[#This Row],[D, top '[m']]])/(TOWER_DATA[[#This Row],[Bottom '[m']]]-TOWER_DATA[[#This Row],[Top '[m']]]),"")</f>
        <v/>
      </c>
      <c r="CK344" s="476" t="str">
        <f t="shared" si="11"/>
        <v/>
      </c>
      <c r="CL344" s="438" t="str">
        <f>IFERROR((TOWER_DATA[[#This Row],[D, bottom '[m']]]+TOWER_DATA[[#This Row],[D, top '[m']]])/(2*TOWER_DATA[[#This Row],[t '[mm']]]/1000),"")</f>
        <v/>
      </c>
      <c r="CM344" s="440"/>
      <c r="CN344" s="478"/>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0"/>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H345" s="438"/>
      <c r="CI345" s="432" t="str">
        <f>IFERROR(TOWER_DATA[[#This Row],[Top '[m']]]-TOWER_DATA[[#This Row],[Bottom '[m']]], "")</f>
        <v/>
      </c>
      <c r="CJ345" s="475" t="str">
        <f>IFERROR(-(TOWER_DATA[[#This Row],[D, bottom '[m']]]-TOWER_DATA[[#This Row],[D, top '[m']]])/(TOWER_DATA[[#This Row],[Bottom '[m']]]-TOWER_DATA[[#This Row],[Top '[m']]]),"")</f>
        <v/>
      </c>
      <c r="CK345" s="476" t="str">
        <f t="shared" si="11"/>
        <v/>
      </c>
      <c r="CL345" s="438" t="str">
        <f>IFERROR((TOWER_DATA[[#This Row],[D, bottom '[m']]]+TOWER_DATA[[#This Row],[D, top '[m']]])/(2*TOWER_DATA[[#This Row],[t '[mm']]]/1000),"")</f>
        <v/>
      </c>
      <c r="CM345" s="440"/>
      <c r="CN345" s="478"/>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0"/>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H346" s="438"/>
      <c r="CI346" s="432" t="str">
        <f>IFERROR(TOWER_DATA[[#This Row],[Top '[m']]]-TOWER_DATA[[#This Row],[Bottom '[m']]], "")</f>
        <v/>
      </c>
      <c r="CJ346" s="475" t="str">
        <f>IFERROR(-(TOWER_DATA[[#This Row],[D, bottom '[m']]]-TOWER_DATA[[#This Row],[D, top '[m']]])/(TOWER_DATA[[#This Row],[Bottom '[m']]]-TOWER_DATA[[#This Row],[Top '[m']]]),"")</f>
        <v/>
      </c>
      <c r="CK346" s="476" t="str">
        <f t="shared" si="11"/>
        <v/>
      </c>
      <c r="CL346" s="438" t="str">
        <f>IFERROR((TOWER_DATA[[#This Row],[D, bottom '[m']]]+TOWER_DATA[[#This Row],[D, top '[m']]])/(2*TOWER_DATA[[#This Row],[t '[mm']]]/1000),"")</f>
        <v/>
      </c>
      <c r="CM346" s="440"/>
      <c r="CN346" s="478"/>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0"/>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H347" s="438"/>
      <c r="CI347" s="432" t="str">
        <f>IFERROR(TOWER_DATA[[#This Row],[Top '[m']]]-TOWER_DATA[[#This Row],[Bottom '[m']]], "")</f>
        <v/>
      </c>
      <c r="CJ347" s="475" t="str">
        <f>IFERROR(-(TOWER_DATA[[#This Row],[D, bottom '[m']]]-TOWER_DATA[[#This Row],[D, top '[m']]])/(TOWER_DATA[[#This Row],[Bottom '[m']]]-TOWER_DATA[[#This Row],[Top '[m']]]),"")</f>
        <v/>
      </c>
      <c r="CK347" s="476" t="str">
        <f t="shared" si="11"/>
        <v/>
      </c>
      <c r="CL347" s="438" t="str">
        <f>IFERROR((TOWER_DATA[[#This Row],[D, bottom '[m']]]+TOWER_DATA[[#This Row],[D, top '[m']]])/(2*TOWER_DATA[[#This Row],[t '[mm']]]/1000),"")</f>
        <v/>
      </c>
      <c r="CM347" s="440"/>
      <c r="CN347" s="478"/>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0"/>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H348" s="438"/>
      <c r="CI348" s="432" t="str">
        <f>IFERROR(TOWER_DATA[[#This Row],[Top '[m']]]-TOWER_DATA[[#This Row],[Bottom '[m']]], "")</f>
        <v/>
      </c>
      <c r="CJ348" s="475" t="str">
        <f>IFERROR(-(TOWER_DATA[[#This Row],[D, bottom '[m']]]-TOWER_DATA[[#This Row],[D, top '[m']]])/(TOWER_DATA[[#This Row],[Bottom '[m']]]-TOWER_DATA[[#This Row],[Top '[m']]]),"")</f>
        <v/>
      </c>
      <c r="CK348" s="476" t="str">
        <f t="shared" si="11"/>
        <v/>
      </c>
      <c r="CL348" s="438" t="str">
        <f>IFERROR((TOWER_DATA[[#This Row],[D, bottom '[m']]]+TOWER_DATA[[#This Row],[D, top '[m']]])/(2*TOWER_DATA[[#This Row],[t '[mm']]]/1000),"")</f>
        <v/>
      </c>
      <c r="CM348" s="440"/>
      <c r="CN348" s="478"/>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0"/>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H349" s="438"/>
      <c r="CI349" s="432" t="str">
        <f>IFERROR(TOWER_DATA[[#This Row],[Top '[m']]]-TOWER_DATA[[#This Row],[Bottom '[m']]], "")</f>
        <v/>
      </c>
      <c r="CJ349" s="475" t="str">
        <f>IFERROR(-(TOWER_DATA[[#This Row],[D, bottom '[m']]]-TOWER_DATA[[#This Row],[D, top '[m']]])/(TOWER_DATA[[#This Row],[Bottom '[m']]]-TOWER_DATA[[#This Row],[Top '[m']]]),"")</f>
        <v/>
      </c>
      <c r="CK349" s="476" t="str">
        <f t="shared" si="11"/>
        <v/>
      </c>
      <c r="CL349" s="438" t="str">
        <f>IFERROR((TOWER_DATA[[#This Row],[D, bottom '[m']]]+TOWER_DATA[[#This Row],[D, top '[m']]])/(2*TOWER_DATA[[#This Row],[t '[mm']]]/1000),"")</f>
        <v/>
      </c>
      <c r="CM349" s="440"/>
      <c r="CN349" s="478"/>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0"/>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H350" s="438"/>
      <c r="CI350" s="432" t="str">
        <f>IFERROR(TOWER_DATA[[#This Row],[Top '[m']]]-TOWER_DATA[[#This Row],[Bottom '[m']]], "")</f>
        <v/>
      </c>
      <c r="CJ350" s="475" t="str">
        <f>IFERROR(-(TOWER_DATA[[#This Row],[D, bottom '[m']]]-TOWER_DATA[[#This Row],[D, top '[m']]])/(TOWER_DATA[[#This Row],[Bottom '[m']]]-TOWER_DATA[[#This Row],[Top '[m']]]),"")</f>
        <v/>
      </c>
      <c r="CK350" s="476" t="str">
        <f t="shared" si="11"/>
        <v/>
      </c>
      <c r="CL350" s="438" t="str">
        <f>IFERROR((TOWER_DATA[[#This Row],[D, bottom '[m']]]+TOWER_DATA[[#This Row],[D, top '[m']]])/(2*TOWER_DATA[[#This Row],[t '[mm']]]/1000),"")</f>
        <v/>
      </c>
      <c r="CM350" s="440"/>
      <c r="CN350" s="478"/>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0"/>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H351" s="438"/>
      <c r="CI351" s="432" t="str">
        <f>IFERROR(TOWER_DATA[[#This Row],[Top '[m']]]-TOWER_DATA[[#This Row],[Bottom '[m']]], "")</f>
        <v/>
      </c>
      <c r="CJ351" s="475" t="str">
        <f>IFERROR(-(TOWER_DATA[[#This Row],[D, bottom '[m']]]-TOWER_DATA[[#This Row],[D, top '[m']]])/(TOWER_DATA[[#This Row],[Bottom '[m']]]-TOWER_DATA[[#This Row],[Top '[m']]]),"")</f>
        <v/>
      </c>
      <c r="CK351" s="476" t="str">
        <f t="shared" si="11"/>
        <v/>
      </c>
      <c r="CL351" s="438" t="str">
        <f>IFERROR((TOWER_DATA[[#This Row],[D, bottom '[m']]]+TOWER_DATA[[#This Row],[D, top '[m']]])/(2*TOWER_DATA[[#This Row],[t '[mm']]]/1000),"")</f>
        <v/>
      </c>
      <c r="CM351" s="440"/>
      <c r="CN351" s="478"/>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0"/>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H352" s="438"/>
      <c r="CI352" s="432" t="str">
        <f>IFERROR(TOWER_DATA[[#This Row],[Top '[m']]]-TOWER_DATA[[#This Row],[Bottom '[m']]], "")</f>
        <v/>
      </c>
      <c r="CJ352" s="475" t="str">
        <f>IFERROR(-(TOWER_DATA[[#This Row],[D, bottom '[m']]]-TOWER_DATA[[#This Row],[D, top '[m']]])/(TOWER_DATA[[#This Row],[Bottom '[m']]]-TOWER_DATA[[#This Row],[Top '[m']]]),"")</f>
        <v/>
      </c>
      <c r="CK352" s="476" t="str">
        <f t="shared" si="11"/>
        <v/>
      </c>
      <c r="CL352" s="438" t="str">
        <f>IFERROR((TOWER_DATA[[#This Row],[D, bottom '[m']]]+TOWER_DATA[[#This Row],[D, top '[m']]])/(2*TOWER_DATA[[#This Row],[t '[mm']]]/1000),"")</f>
        <v/>
      </c>
      <c r="CM352" s="440"/>
      <c r="CN352" s="478"/>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0"/>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H353" s="438"/>
      <c r="CI353" s="432" t="str">
        <f>IFERROR(TOWER_DATA[[#This Row],[Top '[m']]]-TOWER_DATA[[#This Row],[Bottom '[m']]], "")</f>
        <v/>
      </c>
      <c r="CJ353" s="475" t="str">
        <f>IFERROR(-(TOWER_DATA[[#This Row],[D, bottom '[m']]]-TOWER_DATA[[#This Row],[D, top '[m']]])/(TOWER_DATA[[#This Row],[Bottom '[m']]]-TOWER_DATA[[#This Row],[Top '[m']]]),"")</f>
        <v/>
      </c>
      <c r="CK353" s="476" t="str">
        <f t="shared" si="11"/>
        <v/>
      </c>
      <c r="CL353" s="438" t="str">
        <f>IFERROR((TOWER_DATA[[#This Row],[D, bottom '[m']]]+TOWER_DATA[[#This Row],[D, top '[m']]])/(2*TOWER_DATA[[#This Row],[t '[mm']]]/1000),"")</f>
        <v/>
      </c>
      <c r="CM353" s="440"/>
      <c r="CN353" s="478"/>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0"/>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H354" s="438"/>
      <c r="CI354" s="432" t="str">
        <f>IFERROR(TOWER_DATA[[#This Row],[Top '[m']]]-TOWER_DATA[[#This Row],[Bottom '[m']]], "")</f>
        <v/>
      </c>
      <c r="CJ354" s="475" t="str">
        <f>IFERROR(-(TOWER_DATA[[#This Row],[D, bottom '[m']]]-TOWER_DATA[[#This Row],[D, top '[m']]])/(TOWER_DATA[[#This Row],[Bottom '[m']]]-TOWER_DATA[[#This Row],[Top '[m']]]),"")</f>
        <v/>
      </c>
      <c r="CK354" s="476" t="str">
        <f t="shared" si="11"/>
        <v/>
      </c>
      <c r="CL354" s="438" t="str">
        <f>IFERROR((TOWER_DATA[[#This Row],[D, bottom '[m']]]+TOWER_DATA[[#This Row],[D, top '[m']]])/(2*TOWER_DATA[[#This Row],[t '[mm']]]/1000),"")</f>
        <v/>
      </c>
      <c r="CM354" s="440"/>
      <c r="CN354" s="478"/>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0"/>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H355" s="438"/>
      <c r="CI355" s="432" t="str">
        <f>IFERROR(TOWER_DATA[[#This Row],[Top '[m']]]-TOWER_DATA[[#This Row],[Bottom '[m']]], "")</f>
        <v/>
      </c>
      <c r="CJ355" s="475" t="str">
        <f>IFERROR(-(TOWER_DATA[[#This Row],[D, bottom '[m']]]-TOWER_DATA[[#This Row],[D, top '[m']]])/(TOWER_DATA[[#This Row],[Bottom '[m']]]-TOWER_DATA[[#This Row],[Top '[m']]]),"")</f>
        <v/>
      </c>
      <c r="CK355" s="476" t="str">
        <f t="shared" si="11"/>
        <v/>
      </c>
      <c r="CL355" s="438" t="str">
        <f>IFERROR((TOWER_DATA[[#This Row],[D, bottom '[m']]]+TOWER_DATA[[#This Row],[D, top '[m']]])/(2*TOWER_DATA[[#This Row],[t '[mm']]]/1000),"")</f>
        <v/>
      </c>
      <c r="CM355" s="440"/>
      <c r="CN355" s="478"/>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0"/>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H356" s="438"/>
      <c r="CI356" s="432" t="str">
        <f>IFERROR(TOWER_DATA[[#This Row],[Top '[m']]]-TOWER_DATA[[#This Row],[Bottom '[m']]], "")</f>
        <v/>
      </c>
      <c r="CJ356" s="475" t="str">
        <f>IFERROR(-(TOWER_DATA[[#This Row],[D, bottom '[m']]]-TOWER_DATA[[#This Row],[D, top '[m']]])/(TOWER_DATA[[#This Row],[Bottom '[m']]]-TOWER_DATA[[#This Row],[Top '[m']]]),"")</f>
        <v/>
      </c>
      <c r="CK356" s="476" t="str">
        <f t="shared" si="11"/>
        <v/>
      </c>
      <c r="CL356" s="438" t="str">
        <f>IFERROR((TOWER_DATA[[#This Row],[D, bottom '[m']]]+TOWER_DATA[[#This Row],[D, top '[m']]])/(2*TOWER_DATA[[#This Row],[t '[mm']]]/1000),"")</f>
        <v/>
      </c>
      <c r="CM356" s="440"/>
      <c r="CN356" s="478"/>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0"/>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H357" s="438"/>
      <c r="CI357" s="432" t="str">
        <f>IFERROR(TOWER_DATA[[#This Row],[Top '[m']]]-TOWER_DATA[[#This Row],[Bottom '[m']]], "")</f>
        <v/>
      </c>
      <c r="CJ357" s="475" t="str">
        <f>IFERROR(-(TOWER_DATA[[#This Row],[D, bottom '[m']]]-TOWER_DATA[[#This Row],[D, top '[m']]])/(TOWER_DATA[[#This Row],[Bottom '[m']]]-TOWER_DATA[[#This Row],[Top '[m']]]),"")</f>
        <v/>
      </c>
      <c r="CK357" s="476" t="str">
        <f t="shared" si="11"/>
        <v/>
      </c>
      <c r="CL357" s="438" t="str">
        <f>IFERROR((TOWER_DATA[[#This Row],[D, bottom '[m']]]+TOWER_DATA[[#This Row],[D, top '[m']]])/(2*TOWER_DATA[[#This Row],[t '[mm']]]/1000),"")</f>
        <v/>
      </c>
      <c r="CM357" s="440"/>
      <c r="CN357" s="478"/>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0"/>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H358" s="438"/>
      <c r="CI358" s="432" t="str">
        <f>IFERROR(TOWER_DATA[[#This Row],[Top '[m']]]-TOWER_DATA[[#This Row],[Bottom '[m']]], "")</f>
        <v/>
      </c>
      <c r="CJ358" s="475" t="str">
        <f>IFERROR(-(TOWER_DATA[[#This Row],[D, bottom '[m']]]-TOWER_DATA[[#This Row],[D, top '[m']]])/(TOWER_DATA[[#This Row],[Bottom '[m']]]-TOWER_DATA[[#This Row],[Top '[m']]]),"")</f>
        <v/>
      </c>
      <c r="CK358" s="476" t="str">
        <f t="shared" si="11"/>
        <v/>
      </c>
      <c r="CL358" s="438" t="str">
        <f>IFERROR((TOWER_DATA[[#This Row],[D, bottom '[m']]]+TOWER_DATA[[#This Row],[D, top '[m']]])/(2*TOWER_DATA[[#This Row],[t '[mm']]]/1000),"")</f>
        <v/>
      </c>
      <c r="CM358" s="440"/>
      <c r="CN358" s="478"/>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0"/>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H359" s="438"/>
      <c r="CI359" s="432" t="str">
        <f>IFERROR(TOWER_DATA[[#This Row],[Top '[m']]]-TOWER_DATA[[#This Row],[Bottom '[m']]], "")</f>
        <v/>
      </c>
      <c r="CJ359" s="475" t="str">
        <f>IFERROR(-(TOWER_DATA[[#This Row],[D, bottom '[m']]]-TOWER_DATA[[#This Row],[D, top '[m']]])/(TOWER_DATA[[#This Row],[Bottom '[m']]]-TOWER_DATA[[#This Row],[Top '[m']]]),"")</f>
        <v/>
      </c>
      <c r="CK359" s="476" t="str">
        <f t="shared" si="11"/>
        <v/>
      </c>
      <c r="CL359" s="438" t="str">
        <f>IFERROR((TOWER_DATA[[#This Row],[D, bottom '[m']]]+TOWER_DATA[[#This Row],[D, top '[m']]])/(2*TOWER_DATA[[#This Row],[t '[mm']]]/1000),"")</f>
        <v/>
      </c>
      <c r="CM359" s="440"/>
      <c r="CN359" s="478"/>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0"/>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H360" s="438"/>
      <c r="CI360" s="432" t="str">
        <f>IFERROR(TOWER_DATA[[#This Row],[Top '[m']]]-TOWER_DATA[[#This Row],[Bottom '[m']]], "")</f>
        <v/>
      </c>
      <c r="CJ360" s="475" t="str">
        <f>IFERROR(-(TOWER_DATA[[#This Row],[D, bottom '[m']]]-TOWER_DATA[[#This Row],[D, top '[m']]])/(TOWER_DATA[[#This Row],[Bottom '[m']]]-TOWER_DATA[[#This Row],[Top '[m']]]),"")</f>
        <v/>
      </c>
      <c r="CK360" s="476" t="str">
        <f t="shared" si="11"/>
        <v/>
      </c>
      <c r="CL360" s="438" t="str">
        <f>IFERROR((TOWER_DATA[[#This Row],[D, bottom '[m']]]+TOWER_DATA[[#This Row],[D, top '[m']]])/(2*TOWER_DATA[[#This Row],[t '[mm']]]/1000),"")</f>
        <v/>
      </c>
      <c r="CM360" s="440"/>
      <c r="CN360" s="478"/>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0"/>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H361" s="438"/>
      <c r="CI361" s="432" t="str">
        <f>IFERROR(TOWER_DATA[[#This Row],[Top '[m']]]-TOWER_DATA[[#This Row],[Bottom '[m']]], "")</f>
        <v/>
      </c>
      <c r="CJ361" s="475" t="str">
        <f>IFERROR(-(TOWER_DATA[[#This Row],[D, bottom '[m']]]-TOWER_DATA[[#This Row],[D, top '[m']]])/(TOWER_DATA[[#This Row],[Bottom '[m']]]-TOWER_DATA[[#This Row],[Top '[m']]]),"")</f>
        <v/>
      </c>
      <c r="CK361" s="476" t="str">
        <f t="shared" si="11"/>
        <v/>
      </c>
      <c r="CL361" s="438" t="str">
        <f>IFERROR((TOWER_DATA[[#This Row],[D, bottom '[m']]]+TOWER_DATA[[#This Row],[D, top '[m']]])/(2*TOWER_DATA[[#This Row],[t '[mm']]]/1000),"")</f>
        <v/>
      </c>
      <c r="CM361" s="440"/>
      <c r="CN361" s="478"/>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0"/>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H362" s="438"/>
      <c r="CI362" s="432" t="str">
        <f>IFERROR(TOWER_DATA[[#This Row],[Top '[m']]]-TOWER_DATA[[#This Row],[Bottom '[m']]], "")</f>
        <v/>
      </c>
      <c r="CJ362" s="475" t="str">
        <f>IFERROR(-(TOWER_DATA[[#This Row],[D, bottom '[m']]]-TOWER_DATA[[#This Row],[D, top '[m']]])/(TOWER_DATA[[#This Row],[Bottom '[m']]]-TOWER_DATA[[#This Row],[Top '[m']]]),"")</f>
        <v/>
      </c>
      <c r="CK362" s="476" t="str">
        <f t="shared" si="11"/>
        <v/>
      </c>
      <c r="CL362" s="438" t="str">
        <f>IFERROR((TOWER_DATA[[#This Row],[D, bottom '[m']]]+TOWER_DATA[[#This Row],[D, top '[m']]])/(2*TOWER_DATA[[#This Row],[t '[mm']]]/1000),"")</f>
        <v/>
      </c>
      <c r="CM362" s="440"/>
      <c r="CN362" s="478"/>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0"/>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H363" s="438"/>
      <c r="CI363" s="432" t="str">
        <f>IFERROR(TOWER_DATA[[#This Row],[Top '[m']]]-TOWER_DATA[[#This Row],[Bottom '[m']]], "")</f>
        <v/>
      </c>
      <c r="CJ363" s="475" t="str">
        <f>IFERROR(-(TOWER_DATA[[#This Row],[D, bottom '[m']]]-TOWER_DATA[[#This Row],[D, top '[m']]])/(TOWER_DATA[[#This Row],[Bottom '[m']]]-TOWER_DATA[[#This Row],[Top '[m']]]),"")</f>
        <v/>
      </c>
      <c r="CK363" s="476" t="str">
        <f t="shared" si="11"/>
        <v/>
      </c>
      <c r="CL363" s="438" t="str">
        <f>IFERROR((TOWER_DATA[[#This Row],[D, bottom '[m']]]+TOWER_DATA[[#This Row],[D, top '[m']]])/(2*TOWER_DATA[[#This Row],[t '[mm']]]/1000),"")</f>
        <v/>
      </c>
      <c r="CM363" s="440"/>
      <c r="CN363" s="478"/>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0"/>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H364" s="438"/>
      <c r="CI364" s="432" t="str">
        <f>IFERROR(TOWER_DATA[[#This Row],[Top '[m']]]-TOWER_DATA[[#This Row],[Bottom '[m']]], "")</f>
        <v/>
      </c>
      <c r="CJ364" s="475" t="str">
        <f>IFERROR(-(TOWER_DATA[[#This Row],[D, bottom '[m']]]-TOWER_DATA[[#This Row],[D, top '[m']]])/(TOWER_DATA[[#This Row],[Bottom '[m']]]-TOWER_DATA[[#This Row],[Top '[m']]]),"")</f>
        <v/>
      </c>
      <c r="CK364" s="476" t="str">
        <f t="shared" si="11"/>
        <v/>
      </c>
      <c r="CL364" s="438" t="str">
        <f>IFERROR((TOWER_DATA[[#This Row],[D, bottom '[m']]]+TOWER_DATA[[#This Row],[D, top '[m']]])/(2*TOWER_DATA[[#This Row],[t '[mm']]]/1000),"")</f>
        <v/>
      </c>
      <c r="CM364" s="440"/>
      <c r="CN364" s="478"/>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0"/>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H365" s="438"/>
      <c r="CI365" s="432" t="str">
        <f>IFERROR(TOWER_DATA[[#This Row],[Top '[m']]]-TOWER_DATA[[#This Row],[Bottom '[m']]], "")</f>
        <v/>
      </c>
      <c r="CJ365" s="475" t="str">
        <f>IFERROR(-(TOWER_DATA[[#This Row],[D, bottom '[m']]]-TOWER_DATA[[#This Row],[D, top '[m']]])/(TOWER_DATA[[#This Row],[Bottom '[m']]]-TOWER_DATA[[#This Row],[Top '[m']]]),"")</f>
        <v/>
      </c>
      <c r="CK365" s="476" t="str">
        <f t="shared" si="11"/>
        <v/>
      </c>
      <c r="CL365" s="438" t="str">
        <f>IFERROR((TOWER_DATA[[#This Row],[D, bottom '[m']]]+TOWER_DATA[[#This Row],[D, top '[m']]])/(2*TOWER_DATA[[#This Row],[t '[mm']]]/1000),"")</f>
        <v/>
      </c>
      <c r="CM365" s="440"/>
      <c r="CN365" s="478"/>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0"/>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H366" s="438"/>
      <c r="CI366" s="432" t="str">
        <f>IFERROR(TOWER_DATA[[#This Row],[Top '[m']]]-TOWER_DATA[[#This Row],[Bottom '[m']]], "")</f>
        <v/>
      </c>
      <c r="CJ366" s="475" t="str">
        <f>IFERROR(-(TOWER_DATA[[#This Row],[D, bottom '[m']]]-TOWER_DATA[[#This Row],[D, top '[m']]])/(TOWER_DATA[[#This Row],[Bottom '[m']]]-TOWER_DATA[[#This Row],[Top '[m']]]),"")</f>
        <v/>
      </c>
      <c r="CK366" s="476" t="str">
        <f t="shared" si="11"/>
        <v/>
      </c>
      <c r="CL366" s="438" t="str">
        <f>IFERROR((TOWER_DATA[[#This Row],[D, bottom '[m']]]+TOWER_DATA[[#This Row],[D, top '[m']]])/(2*TOWER_DATA[[#This Row],[t '[mm']]]/1000),"")</f>
        <v/>
      </c>
      <c r="CM366" s="440"/>
      <c r="CN366" s="478"/>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0"/>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H367" s="438"/>
      <c r="CI367" s="432" t="str">
        <f>IFERROR(TOWER_DATA[[#This Row],[Top '[m']]]-TOWER_DATA[[#This Row],[Bottom '[m']]], "")</f>
        <v/>
      </c>
      <c r="CJ367" s="475" t="str">
        <f>IFERROR(-(TOWER_DATA[[#This Row],[D, bottom '[m']]]-TOWER_DATA[[#This Row],[D, top '[m']]])/(TOWER_DATA[[#This Row],[Bottom '[m']]]-TOWER_DATA[[#This Row],[Top '[m']]]),"")</f>
        <v/>
      </c>
      <c r="CK367" s="476" t="str">
        <f t="shared" si="11"/>
        <v/>
      </c>
      <c r="CL367" s="438" t="str">
        <f>IFERROR((TOWER_DATA[[#This Row],[D, bottom '[m']]]+TOWER_DATA[[#This Row],[D, top '[m']]])/(2*TOWER_DATA[[#This Row],[t '[mm']]]/1000),"")</f>
        <v/>
      </c>
      <c r="CM367" s="440"/>
      <c r="CN367" s="478"/>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0"/>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H368" s="438"/>
      <c r="CI368" s="432" t="str">
        <f>IFERROR(TOWER_DATA[[#This Row],[Top '[m']]]-TOWER_DATA[[#This Row],[Bottom '[m']]], "")</f>
        <v/>
      </c>
      <c r="CJ368" s="475" t="str">
        <f>IFERROR(-(TOWER_DATA[[#This Row],[D, bottom '[m']]]-TOWER_DATA[[#This Row],[D, top '[m']]])/(TOWER_DATA[[#This Row],[Bottom '[m']]]-TOWER_DATA[[#This Row],[Top '[m']]]),"")</f>
        <v/>
      </c>
      <c r="CK368" s="476" t="str">
        <f t="shared" si="11"/>
        <v/>
      </c>
      <c r="CL368" s="438" t="str">
        <f>IFERROR((TOWER_DATA[[#This Row],[D, bottom '[m']]]+TOWER_DATA[[#This Row],[D, top '[m']]])/(2*TOWER_DATA[[#This Row],[t '[mm']]]/1000),"")</f>
        <v/>
      </c>
      <c r="CM368" s="440"/>
      <c r="CN368" s="478"/>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2">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H369" s="438"/>
      <c r="CI369" s="432" t="str">
        <f>IFERROR(TOWER_DATA[[#This Row],[Top '[m']]]-TOWER_DATA[[#This Row],[Bottom '[m']]], "")</f>
        <v/>
      </c>
      <c r="CJ369" s="475" t="str">
        <f>IFERROR(-(TOWER_DATA[[#This Row],[D, bottom '[m']]]-TOWER_DATA[[#This Row],[D, top '[m']]])/(TOWER_DATA[[#This Row],[Bottom '[m']]]-TOWER_DATA[[#This Row],[Top '[m']]]),"")</f>
        <v/>
      </c>
      <c r="CK369" s="476" t="str">
        <f t="shared" ref="CK369:CK432" si="13">IF(7850/1000*(1/3)*PI()*ABS(CD411-CE411)*((CF411/2)^2+(CF411/2)*(CG411/2)+(CG411/2)^2-(CF411/2-CH411/1000)^2-(CF411/2-CH411/1000)*(CG411/2-CH411/1000)-(CG411/2-CH411/1000)^2)=0,"",7850/1000*(1/3)*PI()*ABS(CD411-CE411)*((CF411/2)^2+(CF411/2)*(CG411/2)+(CG411/2)^2-(CF411/2-CH411/1000)^2-(CF411/2-CH411/1000)*(CG411/2-CH411/1000)-(CG411/2-CH411/1000)^2))</f>
        <v/>
      </c>
      <c r="CL369" s="438" t="str">
        <f>IFERROR((TOWER_DATA[[#This Row],[D, bottom '[m']]]+TOWER_DATA[[#This Row],[D, top '[m']]])/(2*TOWER_DATA[[#This Row],[t '[mm']]]/1000),"")</f>
        <v/>
      </c>
      <c r="CM369" s="440"/>
      <c r="CN369" s="478"/>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2"/>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H370" s="438"/>
      <c r="CI370" s="432" t="str">
        <f>IFERROR(TOWER_DATA[[#This Row],[Top '[m']]]-TOWER_DATA[[#This Row],[Bottom '[m']]], "")</f>
        <v/>
      </c>
      <c r="CJ370" s="475" t="str">
        <f>IFERROR(-(TOWER_DATA[[#This Row],[D, bottom '[m']]]-TOWER_DATA[[#This Row],[D, top '[m']]])/(TOWER_DATA[[#This Row],[Bottom '[m']]]-TOWER_DATA[[#This Row],[Top '[m']]]),"")</f>
        <v/>
      </c>
      <c r="CK370" s="476" t="str">
        <f t="shared" si="13"/>
        <v/>
      </c>
      <c r="CL370" s="438" t="str">
        <f>IFERROR((TOWER_DATA[[#This Row],[D, bottom '[m']]]+TOWER_DATA[[#This Row],[D, top '[m']]])/(2*TOWER_DATA[[#This Row],[t '[mm']]]/1000),"")</f>
        <v/>
      </c>
      <c r="CM370" s="440"/>
      <c r="CN370" s="478"/>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2"/>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H371" s="438"/>
      <c r="CI371" s="432" t="str">
        <f>IFERROR(TOWER_DATA[[#This Row],[Top '[m']]]-TOWER_DATA[[#This Row],[Bottom '[m']]], "")</f>
        <v/>
      </c>
      <c r="CJ371" s="475" t="str">
        <f>IFERROR(-(TOWER_DATA[[#This Row],[D, bottom '[m']]]-TOWER_DATA[[#This Row],[D, top '[m']]])/(TOWER_DATA[[#This Row],[Bottom '[m']]]-TOWER_DATA[[#This Row],[Top '[m']]]),"")</f>
        <v/>
      </c>
      <c r="CK371" s="476" t="str">
        <f t="shared" si="13"/>
        <v/>
      </c>
      <c r="CL371" s="438" t="str">
        <f>IFERROR((TOWER_DATA[[#This Row],[D, bottom '[m']]]+TOWER_DATA[[#This Row],[D, top '[m']]])/(2*TOWER_DATA[[#This Row],[t '[mm']]]/1000),"")</f>
        <v/>
      </c>
      <c r="CM371" s="440"/>
      <c r="CN371" s="478"/>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2"/>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H372" s="438"/>
      <c r="CI372" s="432" t="str">
        <f>IFERROR(TOWER_DATA[[#This Row],[Top '[m']]]-TOWER_DATA[[#This Row],[Bottom '[m']]], "")</f>
        <v/>
      </c>
      <c r="CJ372" s="475" t="str">
        <f>IFERROR(-(TOWER_DATA[[#This Row],[D, bottom '[m']]]-TOWER_DATA[[#This Row],[D, top '[m']]])/(TOWER_DATA[[#This Row],[Bottom '[m']]]-TOWER_DATA[[#This Row],[Top '[m']]]),"")</f>
        <v/>
      </c>
      <c r="CK372" s="476" t="str">
        <f t="shared" si="13"/>
        <v/>
      </c>
      <c r="CL372" s="438" t="str">
        <f>IFERROR((TOWER_DATA[[#This Row],[D, bottom '[m']]]+TOWER_DATA[[#This Row],[D, top '[m']]])/(2*TOWER_DATA[[#This Row],[t '[mm']]]/1000),"")</f>
        <v/>
      </c>
      <c r="CM372" s="440"/>
      <c r="CN372" s="478"/>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2"/>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H373" s="438"/>
      <c r="CI373" s="432" t="str">
        <f>IFERROR(TOWER_DATA[[#This Row],[Top '[m']]]-TOWER_DATA[[#This Row],[Bottom '[m']]], "")</f>
        <v/>
      </c>
      <c r="CJ373" s="475" t="str">
        <f>IFERROR(-(TOWER_DATA[[#This Row],[D, bottom '[m']]]-TOWER_DATA[[#This Row],[D, top '[m']]])/(TOWER_DATA[[#This Row],[Bottom '[m']]]-TOWER_DATA[[#This Row],[Top '[m']]]),"")</f>
        <v/>
      </c>
      <c r="CK373" s="476" t="str">
        <f t="shared" si="13"/>
        <v/>
      </c>
      <c r="CL373" s="438" t="str">
        <f>IFERROR((TOWER_DATA[[#This Row],[D, bottom '[m']]]+TOWER_DATA[[#This Row],[D, top '[m']]])/(2*TOWER_DATA[[#This Row],[t '[mm']]]/1000),"")</f>
        <v/>
      </c>
      <c r="CM373" s="440"/>
      <c r="CN373" s="478"/>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2"/>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H374" s="438"/>
      <c r="CI374" s="432" t="str">
        <f>IFERROR(TOWER_DATA[[#This Row],[Top '[m']]]-TOWER_DATA[[#This Row],[Bottom '[m']]], "")</f>
        <v/>
      </c>
      <c r="CJ374" s="475" t="str">
        <f>IFERROR(-(TOWER_DATA[[#This Row],[D, bottom '[m']]]-TOWER_DATA[[#This Row],[D, top '[m']]])/(TOWER_DATA[[#This Row],[Bottom '[m']]]-TOWER_DATA[[#This Row],[Top '[m']]]),"")</f>
        <v/>
      </c>
      <c r="CK374" s="476" t="str">
        <f t="shared" si="13"/>
        <v/>
      </c>
      <c r="CL374" s="438" t="str">
        <f>IFERROR((TOWER_DATA[[#This Row],[D, bottom '[m']]]+TOWER_DATA[[#This Row],[D, top '[m']]])/(2*TOWER_DATA[[#This Row],[t '[mm']]]/1000),"")</f>
        <v/>
      </c>
      <c r="CM374" s="440"/>
      <c r="CN374" s="478"/>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2"/>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H375" s="438"/>
      <c r="CI375" s="432" t="str">
        <f>IFERROR(TOWER_DATA[[#This Row],[Top '[m']]]-TOWER_DATA[[#This Row],[Bottom '[m']]], "")</f>
        <v/>
      </c>
      <c r="CJ375" s="475" t="str">
        <f>IFERROR(-(TOWER_DATA[[#This Row],[D, bottom '[m']]]-TOWER_DATA[[#This Row],[D, top '[m']]])/(TOWER_DATA[[#This Row],[Bottom '[m']]]-TOWER_DATA[[#This Row],[Top '[m']]]),"")</f>
        <v/>
      </c>
      <c r="CK375" s="476" t="str">
        <f t="shared" si="13"/>
        <v/>
      </c>
      <c r="CL375" s="438" t="str">
        <f>IFERROR((TOWER_DATA[[#This Row],[D, bottom '[m']]]+TOWER_DATA[[#This Row],[D, top '[m']]])/(2*TOWER_DATA[[#This Row],[t '[mm']]]/1000),"")</f>
        <v/>
      </c>
      <c r="CM375" s="440"/>
      <c r="CN375" s="478"/>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2"/>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H376" s="438"/>
      <c r="CI376" s="432" t="str">
        <f>IFERROR(TOWER_DATA[[#This Row],[Top '[m']]]-TOWER_DATA[[#This Row],[Bottom '[m']]], "")</f>
        <v/>
      </c>
      <c r="CJ376" s="475" t="str">
        <f>IFERROR(-(TOWER_DATA[[#This Row],[D, bottom '[m']]]-TOWER_DATA[[#This Row],[D, top '[m']]])/(TOWER_DATA[[#This Row],[Bottom '[m']]]-TOWER_DATA[[#This Row],[Top '[m']]]),"")</f>
        <v/>
      </c>
      <c r="CK376" s="476" t="str">
        <f t="shared" si="13"/>
        <v/>
      </c>
      <c r="CL376" s="438" t="str">
        <f>IFERROR((TOWER_DATA[[#This Row],[D, bottom '[m']]]+TOWER_DATA[[#This Row],[D, top '[m']]])/(2*TOWER_DATA[[#This Row],[t '[mm']]]/1000),"")</f>
        <v/>
      </c>
      <c r="CM376" s="440"/>
      <c r="CN376" s="478"/>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2"/>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H377" s="438"/>
      <c r="CI377" s="432" t="str">
        <f>IFERROR(TOWER_DATA[[#This Row],[Top '[m']]]-TOWER_DATA[[#This Row],[Bottom '[m']]], "")</f>
        <v/>
      </c>
      <c r="CJ377" s="475" t="str">
        <f>IFERROR(-(TOWER_DATA[[#This Row],[D, bottom '[m']]]-TOWER_DATA[[#This Row],[D, top '[m']]])/(TOWER_DATA[[#This Row],[Bottom '[m']]]-TOWER_DATA[[#This Row],[Top '[m']]]),"")</f>
        <v/>
      </c>
      <c r="CK377" s="476" t="str">
        <f t="shared" si="13"/>
        <v/>
      </c>
      <c r="CL377" s="438" t="str">
        <f>IFERROR((TOWER_DATA[[#This Row],[D, bottom '[m']]]+TOWER_DATA[[#This Row],[D, top '[m']]])/(2*TOWER_DATA[[#This Row],[t '[mm']]]/1000),"")</f>
        <v/>
      </c>
      <c r="CM377" s="440"/>
      <c r="CN377" s="478"/>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2"/>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H378" s="438"/>
      <c r="CI378" s="432" t="str">
        <f>IFERROR(TOWER_DATA[[#This Row],[Top '[m']]]-TOWER_DATA[[#This Row],[Bottom '[m']]], "")</f>
        <v/>
      </c>
      <c r="CJ378" s="475" t="str">
        <f>IFERROR(-(TOWER_DATA[[#This Row],[D, bottom '[m']]]-TOWER_DATA[[#This Row],[D, top '[m']]])/(TOWER_DATA[[#This Row],[Bottom '[m']]]-TOWER_DATA[[#This Row],[Top '[m']]]),"")</f>
        <v/>
      </c>
      <c r="CK378" s="476" t="str">
        <f t="shared" si="13"/>
        <v/>
      </c>
      <c r="CL378" s="438" t="str">
        <f>IFERROR((TOWER_DATA[[#This Row],[D, bottom '[m']]]+TOWER_DATA[[#This Row],[D, top '[m']]])/(2*TOWER_DATA[[#This Row],[t '[mm']]]/1000),"")</f>
        <v/>
      </c>
      <c r="CM378" s="440"/>
      <c r="CN378" s="478"/>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2"/>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H379" s="438"/>
      <c r="CI379" s="432" t="str">
        <f>IFERROR(TOWER_DATA[[#This Row],[Top '[m']]]-TOWER_DATA[[#This Row],[Bottom '[m']]], "")</f>
        <v/>
      </c>
      <c r="CJ379" s="475" t="str">
        <f>IFERROR(-(TOWER_DATA[[#This Row],[D, bottom '[m']]]-TOWER_DATA[[#This Row],[D, top '[m']]])/(TOWER_DATA[[#This Row],[Bottom '[m']]]-TOWER_DATA[[#This Row],[Top '[m']]]),"")</f>
        <v/>
      </c>
      <c r="CK379" s="476" t="str">
        <f t="shared" si="13"/>
        <v/>
      </c>
      <c r="CL379" s="438" t="str">
        <f>IFERROR((TOWER_DATA[[#This Row],[D, bottom '[m']]]+TOWER_DATA[[#This Row],[D, top '[m']]])/(2*TOWER_DATA[[#This Row],[t '[mm']]]/1000),"")</f>
        <v/>
      </c>
      <c r="CM379" s="440"/>
      <c r="CN379" s="478"/>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2"/>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H380" s="438"/>
      <c r="CI380" s="432" t="str">
        <f>IFERROR(TOWER_DATA[[#This Row],[Top '[m']]]-TOWER_DATA[[#This Row],[Bottom '[m']]], "")</f>
        <v/>
      </c>
      <c r="CJ380" s="475" t="str">
        <f>IFERROR(-(TOWER_DATA[[#This Row],[D, bottom '[m']]]-TOWER_DATA[[#This Row],[D, top '[m']]])/(TOWER_DATA[[#This Row],[Bottom '[m']]]-TOWER_DATA[[#This Row],[Top '[m']]]),"")</f>
        <v/>
      </c>
      <c r="CK380" s="476" t="str">
        <f t="shared" si="13"/>
        <v/>
      </c>
      <c r="CL380" s="438" t="str">
        <f>IFERROR((TOWER_DATA[[#This Row],[D, bottom '[m']]]+TOWER_DATA[[#This Row],[D, top '[m']]])/(2*TOWER_DATA[[#This Row],[t '[mm']]]/1000),"")</f>
        <v/>
      </c>
      <c r="CM380" s="440"/>
      <c r="CN380" s="478"/>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2"/>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H381" s="438"/>
      <c r="CI381" s="432" t="str">
        <f>IFERROR(TOWER_DATA[[#This Row],[Top '[m']]]-TOWER_DATA[[#This Row],[Bottom '[m']]], "")</f>
        <v/>
      </c>
      <c r="CJ381" s="475" t="str">
        <f>IFERROR(-(TOWER_DATA[[#This Row],[D, bottom '[m']]]-TOWER_DATA[[#This Row],[D, top '[m']]])/(TOWER_DATA[[#This Row],[Bottom '[m']]]-TOWER_DATA[[#This Row],[Top '[m']]]),"")</f>
        <v/>
      </c>
      <c r="CK381" s="476" t="str">
        <f t="shared" si="13"/>
        <v/>
      </c>
      <c r="CL381" s="438" t="str">
        <f>IFERROR((TOWER_DATA[[#This Row],[D, bottom '[m']]]+TOWER_DATA[[#This Row],[D, top '[m']]])/(2*TOWER_DATA[[#This Row],[t '[mm']]]/1000),"")</f>
        <v/>
      </c>
      <c r="CM381" s="440"/>
      <c r="CN381" s="478"/>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2"/>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H382" s="438"/>
      <c r="CI382" s="432" t="str">
        <f>IFERROR(TOWER_DATA[[#This Row],[Top '[m']]]-TOWER_DATA[[#This Row],[Bottom '[m']]], "")</f>
        <v/>
      </c>
      <c r="CJ382" s="475" t="str">
        <f>IFERROR(-(TOWER_DATA[[#This Row],[D, bottom '[m']]]-TOWER_DATA[[#This Row],[D, top '[m']]])/(TOWER_DATA[[#This Row],[Bottom '[m']]]-TOWER_DATA[[#This Row],[Top '[m']]]),"")</f>
        <v/>
      </c>
      <c r="CK382" s="476" t="str">
        <f t="shared" si="13"/>
        <v/>
      </c>
      <c r="CL382" s="438" t="str">
        <f>IFERROR((TOWER_DATA[[#This Row],[D, bottom '[m']]]+TOWER_DATA[[#This Row],[D, top '[m']]])/(2*TOWER_DATA[[#This Row],[t '[mm']]]/1000),"")</f>
        <v/>
      </c>
      <c r="CM382" s="440"/>
      <c r="CN382" s="478"/>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2"/>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H383" s="438"/>
      <c r="CI383" s="432" t="str">
        <f>IFERROR(TOWER_DATA[[#This Row],[Top '[m']]]-TOWER_DATA[[#This Row],[Bottom '[m']]], "")</f>
        <v/>
      </c>
      <c r="CJ383" s="475" t="str">
        <f>IFERROR(-(TOWER_DATA[[#This Row],[D, bottom '[m']]]-TOWER_DATA[[#This Row],[D, top '[m']]])/(TOWER_DATA[[#This Row],[Bottom '[m']]]-TOWER_DATA[[#This Row],[Top '[m']]]),"")</f>
        <v/>
      </c>
      <c r="CK383" s="476" t="str">
        <f t="shared" si="13"/>
        <v/>
      </c>
      <c r="CL383" s="438" t="str">
        <f>IFERROR((TOWER_DATA[[#This Row],[D, bottom '[m']]]+TOWER_DATA[[#This Row],[D, top '[m']]])/(2*TOWER_DATA[[#This Row],[t '[mm']]]/1000),"")</f>
        <v/>
      </c>
      <c r="CM383" s="440"/>
      <c r="CN383" s="478"/>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2"/>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H384" s="438"/>
      <c r="CI384" s="432" t="str">
        <f>IFERROR(TOWER_DATA[[#This Row],[Top '[m']]]-TOWER_DATA[[#This Row],[Bottom '[m']]], "")</f>
        <v/>
      </c>
      <c r="CJ384" s="475" t="str">
        <f>IFERROR(-(TOWER_DATA[[#This Row],[D, bottom '[m']]]-TOWER_DATA[[#This Row],[D, top '[m']]])/(TOWER_DATA[[#This Row],[Bottom '[m']]]-TOWER_DATA[[#This Row],[Top '[m']]]),"")</f>
        <v/>
      </c>
      <c r="CK384" s="476" t="str">
        <f t="shared" si="13"/>
        <v/>
      </c>
      <c r="CL384" s="438" t="str">
        <f>IFERROR((TOWER_DATA[[#This Row],[D, bottom '[m']]]+TOWER_DATA[[#This Row],[D, top '[m']]])/(2*TOWER_DATA[[#This Row],[t '[mm']]]/1000),"")</f>
        <v/>
      </c>
      <c r="CM384" s="440"/>
      <c r="CN384" s="478"/>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2"/>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H385" s="438"/>
      <c r="CI385" s="432" t="str">
        <f>IFERROR(TOWER_DATA[[#This Row],[Top '[m']]]-TOWER_DATA[[#This Row],[Bottom '[m']]], "")</f>
        <v/>
      </c>
      <c r="CJ385" s="475" t="str">
        <f>IFERROR(-(TOWER_DATA[[#This Row],[D, bottom '[m']]]-TOWER_DATA[[#This Row],[D, top '[m']]])/(TOWER_DATA[[#This Row],[Bottom '[m']]]-TOWER_DATA[[#This Row],[Top '[m']]]),"")</f>
        <v/>
      </c>
      <c r="CK385" s="476" t="str">
        <f t="shared" si="13"/>
        <v/>
      </c>
      <c r="CL385" s="438" t="str">
        <f>IFERROR((TOWER_DATA[[#This Row],[D, bottom '[m']]]+TOWER_DATA[[#This Row],[D, top '[m']]])/(2*TOWER_DATA[[#This Row],[t '[mm']]]/1000),"")</f>
        <v/>
      </c>
      <c r="CM385" s="440"/>
      <c r="CN385" s="478"/>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2"/>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H386" s="438"/>
      <c r="CI386" s="432" t="str">
        <f>IFERROR(TOWER_DATA[[#This Row],[Top '[m']]]-TOWER_DATA[[#This Row],[Bottom '[m']]], "")</f>
        <v/>
      </c>
      <c r="CJ386" s="475" t="str">
        <f>IFERROR(-(TOWER_DATA[[#This Row],[D, bottom '[m']]]-TOWER_DATA[[#This Row],[D, top '[m']]])/(TOWER_DATA[[#This Row],[Bottom '[m']]]-TOWER_DATA[[#This Row],[Top '[m']]]),"")</f>
        <v/>
      </c>
      <c r="CK386" s="476" t="str">
        <f t="shared" si="13"/>
        <v/>
      </c>
      <c r="CL386" s="438" t="str">
        <f>IFERROR((TOWER_DATA[[#This Row],[D, bottom '[m']]]+TOWER_DATA[[#This Row],[D, top '[m']]])/(2*TOWER_DATA[[#This Row],[t '[mm']]]/1000),"")</f>
        <v/>
      </c>
      <c r="CM386" s="440"/>
      <c r="CN386" s="478"/>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2"/>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H387" s="438"/>
      <c r="CI387" s="432" t="str">
        <f>IFERROR(TOWER_DATA[[#This Row],[Top '[m']]]-TOWER_DATA[[#This Row],[Bottom '[m']]], "")</f>
        <v/>
      </c>
      <c r="CJ387" s="475" t="str">
        <f>IFERROR(-(TOWER_DATA[[#This Row],[D, bottom '[m']]]-TOWER_DATA[[#This Row],[D, top '[m']]])/(TOWER_DATA[[#This Row],[Bottom '[m']]]-TOWER_DATA[[#This Row],[Top '[m']]]),"")</f>
        <v/>
      </c>
      <c r="CK387" s="476" t="str">
        <f t="shared" si="13"/>
        <v/>
      </c>
      <c r="CL387" s="438" t="str">
        <f>IFERROR((TOWER_DATA[[#This Row],[D, bottom '[m']]]+TOWER_DATA[[#This Row],[D, top '[m']]])/(2*TOWER_DATA[[#This Row],[t '[mm']]]/1000),"")</f>
        <v/>
      </c>
      <c r="CM387" s="440"/>
      <c r="CN387" s="478"/>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2"/>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H388" s="438"/>
      <c r="CI388" s="432" t="str">
        <f>IFERROR(TOWER_DATA[[#This Row],[Top '[m']]]-TOWER_DATA[[#This Row],[Bottom '[m']]], "")</f>
        <v/>
      </c>
      <c r="CJ388" s="475" t="str">
        <f>IFERROR(-(TOWER_DATA[[#This Row],[D, bottom '[m']]]-TOWER_DATA[[#This Row],[D, top '[m']]])/(TOWER_DATA[[#This Row],[Bottom '[m']]]-TOWER_DATA[[#This Row],[Top '[m']]]),"")</f>
        <v/>
      </c>
      <c r="CK388" s="476" t="str">
        <f t="shared" si="13"/>
        <v/>
      </c>
      <c r="CL388" s="438" t="str">
        <f>IFERROR((TOWER_DATA[[#This Row],[D, bottom '[m']]]+TOWER_DATA[[#This Row],[D, top '[m']]])/(2*TOWER_DATA[[#This Row],[t '[mm']]]/1000),"")</f>
        <v/>
      </c>
      <c r="CM388" s="440"/>
      <c r="CN388" s="478"/>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2"/>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H389" s="438"/>
      <c r="CI389" s="432" t="str">
        <f>IFERROR(TOWER_DATA[[#This Row],[Top '[m']]]-TOWER_DATA[[#This Row],[Bottom '[m']]], "")</f>
        <v/>
      </c>
      <c r="CJ389" s="475" t="str">
        <f>IFERROR(-(TOWER_DATA[[#This Row],[D, bottom '[m']]]-TOWER_DATA[[#This Row],[D, top '[m']]])/(TOWER_DATA[[#This Row],[Bottom '[m']]]-TOWER_DATA[[#This Row],[Top '[m']]]),"")</f>
        <v/>
      </c>
      <c r="CK389" s="476" t="str">
        <f t="shared" si="13"/>
        <v/>
      </c>
      <c r="CL389" s="438" t="str">
        <f>IFERROR((TOWER_DATA[[#This Row],[D, bottom '[m']]]+TOWER_DATA[[#This Row],[D, top '[m']]])/(2*TOWER_DATA[[#This Row],[t '[mm']]]/1000),"")</f>
        <v/>
      </c>
      <c r="CM389" s="440"/>
      <c r="CN389" s="478"/>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2"/>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H390" s="438"/>
      <c r="CI390" s="432" t="str">
        <f>IFERROR(TOWER_DATA[[#This Row],[Top '[m']]]-TOWER_DATA[[#This Row],[Bottom '[m']]], "")</f>
        <v/>
      </c>
      <c r="CJ390" s="475" t="str">
        <f>IFERROR(-(TOWER_DATA[[#This Row],[D, bottom '[m']]]-TOWER_DATA[[#This Row],[D, top '[m']]])/(TOWER_DATA[[#This Row],[Bottom '[m']]]-TOWER_DATA[[#This Row],[Top '[m']]]),"")</f>
        <v/>
      </c>
      <c r="CK390" s="476" t="str">
        <f t="shared" si="13"/>
        <v/>
      </c>
      <c r="CL390" s="438" t="str">
        <f>IFERROR((TOWER_DATA[[#This Row],[D, bottom '[m']]]+TOWER_DATA[[#This Row],[D, top '[m']]])/(2*TOWER_DATA[[#This Row],[t '[mm']]]/1000),"")</f>
        <v/>
      </c>
      <c r="CM390" s="440"/>
      <c r="CN390" s="478"/>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2"/>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H391" s="438"/>
      <c r="CI391" s="432" t="str">
        <f>IFERROR(TOWER_DATA[[#This Row],[Top '[m']]]-TOWER_DATA[[#This Row],[Bottom '[m']]], "")</f>
        <v/>
      </c>
      <c r="CJ391" s="475" t="str">
        <f>IFERROR(-(TOWER_DATA[[#This Row],[D, bottom '[m']]]-TOWER_DATA[[#This Row],[D, top '[m']]])/(TOWER_DATA[[#This Row],[Bottom '[m']]]-TOWER_DATA[[#This Row],[Top '[m']]]),"")</f>
        <v/>
      </c>
      <c r="CK391" s="476" t="str">
        <f t="shared" si="13"/>
        <v/>
      </c>
      <c r="CL391" s="438" t="str">
        <f>IFERROR((TOWER_DATA[[#This Row],[D, bottom '[m']]]+TOWER_DATA[[#This Row],[D, top '[m']]])/(2*TOWER_DATA[[#This Row],[t '[mm']]]/1000),"")</f>
        <v/>
      </c>
      <c r="CM391" s="440"/>
      <c r="CN391" s="478"/>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2"/>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H392" s="438"/>
      <c r="CI392" s="432" t="str">
        <f>IFERROR(TOWER_DATA[[#This Row],[Top '[m']]]-TOWER_DATA[[#This Row],[Bottom '[m']]], "")</f>
        <v/>
      </c>
      <c r="CJ392" s="475" t="str">
        <f>IFERROR(-(TOWER_DATA[[#This Row],[D, bottom '[m']]]-TOWER_DATA[[#This Row],[D, top '[m']]])/(TOWER_DATA[[#This Row],[Bottom '[m']]]-TOWER_DATA[[#This Row],[Top '[m']]]),"")</f>
        <v/>
      </c>
      <c r="CK392" s="476" t="str">
        <f t="shared" si="13"/>
        <v/>
      </c>
      <c r="CL392" s="438" t="str">
        <f>IFERROR((TOWER_DATA[[#This Row],[D, bottom '[m']]]+TOWER_DATA[[#This Row],[D, top '[m']]])/(2*TOWER_DATA[[#This Row],[t '[mm']]]/1000),"")</f>
        <v/>
      </c>
      <c r="CM392" s="440"/>
      <c r="CN392" s="478"/>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2"/>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H393" s="438"/>
      <c r="CI393" s="432" t="str">
        <f>IFERROR(TOWER_DATA[[#This Row],[Top '[m']]]-TOWER_DATA[[#This Row],[Bottom '[m']]], "")</f>
        <v/>
      </c>
      <c r="CJ393" s="475" t="str">
        <f>IFERROR(-(TOWER_DATA[[#This Row],[D, bottom '[m']]]-TOWER_DATA[[#This Row],[D, top '[m']]])/(TOWER_DATA[[#This Row],[Bottom '[m']]]-TOWER_DATA[[#This Row],[Top '[m']]]),"")</f>
        <v/>
      </c>
      <c r="CK393" s="476" t="str">
        <f t="shared" si="13"/>
        <v/>
      </c>
      <c r="CL393" s="438" t="str">
        <f>IFERROR((TOWER_DATA[[#This Row],[D, bottom '[m']]]+TOWER_DATA[[#This Row],[D, top '[m']]])/(2*TOWER_DATA[[#This Row],[t '[mm']]]/1000),"")</f>
        <v/>
      </c>
      <c r="CM393" s="440"/>
      <c r="CN393" s="478"/>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2"/>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H394" s="438"/>
      <c r="CI394" s="432" t="str">
        <f>IFERROR(TOWER_DATA[[#This Row],[Top '[m']]]-TOWER_DATA[[#This Row],[Bottom '[m']]], "")</f>
        <v/>
      </c>
      <c r="CJ394" s="475" t="str">
        <f>IFERROR(-(TOWER_DATA[[#This Row],[D, bottom '[m']]]-TOWER_DATA[[#This Row],[D, top '[m']]])/(TOWER_DATA[[#This Row],[Bottom '[m']]]-TOWER_DATA[[#This Row],[Top '[m']]]),"")</f>
        <v/>
      </c>
      <c r="CK394" s="476" t="str">
        <f t="shared" si="13"/>
        <v/>
      </c>
      <c r="CL394" s="438" t="str">
        <f>IFERROR((TOWER_DATA[[#This Row],[D, bottom '[m']]]+TOWER_DATA[[#This Row],[D, top '[m']]])/(2*TOWER_DATA[[#This Row],[t '[mm']]]/1000),"")</f>
        <v/>
      </c>
      <c r="CM394" s="440"/>
      <c r="CN394" s="478"/>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2"/>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H395" s="438"/>
      <c r="CI395" s="432" t="str">
        <f>IFERROR(TOWER_DATA[[#This Row],[Top '[m']]]-TOWER_DATA[[#This Row],[Bottom '[m']]], "")</f>
        <v/>
      </c>
      <c r="CJ395" s="475" t="str">
        <f>IFERROR(-(TOWER_DATA[[#This Row],[D, bottom '[m']]]-TOWER_DATA[[#This Row],[D, top '[m']]])/(TOWER_DATA[[#This Row],[Bottom '[m']]]-TOWER_DATA[[#This Row],[Top '[m']]]),"")</f>
        <v/>
      </c>
      <c r="CK395" s="476" t="str">
        <f t="shared" si="13"/>
        <v/>
      </c>
      <c r="CL395" s="438" t="str">
        <f>IFERROR((TOWER_DATA[[#This Row],[D, bottom '[m']]]+TOWER_DATA[[#This Row],[D, top '[m']]])/(2*TOWER_DATA[[#This Row],[t '[mm']]]/1000),"")</f>
        <v/>
      </c>
      <c r="CM395" s="440"/>
      <c r="CN395" s="478"/>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2"/>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H396" s="438"/>
      <c r="CI396" s="432" t="str">
        <f>IFERROR(TOWER_DATA[[#This Row],[Top '[m']]]-TOWER_DATA[[#This Row],[Bottom '[m']]], "")</f>
        <v/>
      </c>
      <c r="CJ396" s="475" t="str">
        <f>IFERROR(-(TOWER_DATA[[#This Row],[D, bottom '[m']]]-TOWER_DATA[[#This Row],[D, top '[m']]])/(TOWER_DATA[[#This Row],[Bottom '[m']]]-TOWER_DATA[[#This Row],[Top '[m']]]),"")</f>
        <v/>
      </c>
      <c r="CK396" s="476" t="str">
        <f t="shared" si="13"/>
        <v/>
      </c>
      <c r="CL396" s="438" t="str">
        <f>IFERROR((TOWER_DATA[[#This Row],[D, bottom '[m']]]+TOWER_DATA[[#This Row],[D, top '[m']]])/(2*TOWER_DATA[[#This Row],[t '[mm']]]/1000),"")</f>
        <v/>
      </c>
      <c r="CM396" s="440"/>
      <c r="CN396" s="478"/>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2"/>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H397" s="438"/>
      <c r="CI397" s="432" t="str">
        <f>IFERROR(TOWER_DATA[[#This Row],[Top '[m']]]-TOWER_DATA[[#This Row],[Bottom '[m']]], "")</f>
        <v/>
      </c>
      <c r="CJ397" s="475" t="str">
        <f>IFERROR(-(TOWER_DATA[[#This Row],[D, bottom '[m']]]-TOWER_DATA[[#This Row],[D, top '[m']]])/(TOWER_DATA[[#This Row],[Bottom '[m']]]-TOWER_DATA[[#This Row],[Top '[m']]]),"")</f>
        <v/>
      </c>
      <c r="CK397" s="476" t="str">
        <f t="shared" si="13"/>
        <v/>
      </c>
      <c r="CL397" s="438" t="str">
        <f>IFERROR((TOWER_DATA[[#This Row],[D, bottom '[m']]]+TOWER_DATA[[#This Row],[D, top '[m']]])/(2*TOWER_DATA[[#This Row],[t '[mm']]]/1000),"")</f>
        <v/>
      </c>
      <c r="CM397" s="440"/>
      <c r="CN397" s="478"/>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2"/>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H398" s="438"/>
      <c r="CI398" s="432" t="str">
        <f>IFERROR(TOWER_DATA[[#This Row],[Top '[m']]]-TOWER_DATA[[#This Row],[Bottom '[m']]], "")</f>
        <v/>
      </c>
      <c r="CJ398" s="475" t="str">
        <f>IFERROR(-(TOWER_DATA[[#This Row],[D, bottom '[m']]]-TOWER_DATA[[#This Row],[D, top '[m']]])/(TOWER_DATA[[#This Row],[Bottom '[m']]]-TOWER_DATA[[#This Row],[Top '[m']]]),"")</f>
        <v/>
      </c>
      <c r="CK398" s="476" t="str">
        <f t="shared" si="13"/>
        <v/>
      </c>
      <c r="CL398" s="438" t="str">
        <f>IFERROR((TOWER_DATA[[#This Row],[D, bottom '[m']]]+TOWER_DATA[[#This Row],[D, top '[m']]])/(2*TOWER_DATA[[#This Row],[t '[mm']]]/1000),"")</f>
        <v/>
      </c>
      <c r="CM398" s="440"/>
      <c r="CN398" s="478"/>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2"/>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H399" s="438"/>
      <c r="CI399" s="432" t="str">
        <f>IFERROR(TOWER_DATA[[#This Row],[Top '[m']]]-TOWER_DATA[[#This Row],[Bottom '[m']]], "")</f>
        <v/>
      </c>
      <c r="CJ399" s="475" t="str">
        <f>IFERROR(-(TOWER_DATA[[#This Row],[D, bottom '[m']]]-TOWER_DATA[[#This Row],[D, top '[m']]])/(TOWER_DATA[[#This Row],[Bottom '[m']]]-TOWER_DATA[[#This Row],[Top '[m']]]),"")</f>
        <v/>
      </c>
      <c r="CK399" s="476" t="str">
        <f t="shared" si="13"/>
        <v/>
      </c>
      <c r="CL399" s="438" t="str">
        <f>IFERROR((TOWER_DATA[[#This Row],[D, bottom '[m']]]+TOWER_DATA[[#This Row],[D, top '[m']]])/(2*TOWER_DATA[[#This Row],[t '[mm']]]/1000),"")</f>
        <v/>
      </c>
      <c r="CM399" s="440"/>
      <c r="CN399" s="478"/>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2"/>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H400" s="438"/>
      <c r="CI400" s="432" t="str">
        <f>IFERROR(TOWER_DATA[[#This Row],[Top '[m']]]-TOWER_DATA[[#This Row],[Bottom '[m']]], "")</f>
        <v/>
      </c>
      <c r="CJ400" s="475" t="str">
        <f>IFERROR(-(TOWER_DATA[[#This Row],[D, bottom '[m']]]-TOWER_DATA[[#This Row],[D, top '[m']]])/(TOWER_DATA[[#This Row],[Bottom '[m']]]-TOWER_DATA[[#This Row],[Top '[m']]]),"")</f>
        <v/>
      </c>
      <c r="CK400" s="476" t="str">
        <f t="shared" si="13"/>
        <v/>
      </c>
      <c r="CL400" s="438" t="str">
        <f>IFERROR((TOWER_DATA[[#This Row],[D, bottom '[m']]]+TOWER_DATA[[#This Row],[D, top '[m']]])/(2*TOWER_DATA[[#This Row],[t '[mm']]]/1000),"")</f>
        <v/>
      </c>
      <c r="CM400" s="440"/>
      <c r="CN400" s="478"/>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2"/>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H401" s="438"/>
      <c r="CI401" s="432" t="str">
        <f>IFERROR(TOWER_DATA[[#This Row],[Top '[m']]]-TOWER_DATA[[#This Row],[Bottom '[m']]], "")</f>
        <v/>
      </c>
      <c r="CJ401" s="475" t="str">
        <f>IFERROR(-(TOWER_DATA[[#This Row],[D, bottom '[m']]]-TOWER_DATA[[#This Row],[D, top '[m']]])/(TOWER_DATA[[#This Row],[Bottom '[m']]]-TOWER_DATA[[#This Row],[Top '[m']]]),"")</f>
        <v/>
      </c>
      <c r="CK401" s="476" t="str">
        <f t="shared" si="13"/>
        <v/>
      </c>
      <c r="CL401" s="438" t="str">
        <f>IFERROR((TOWER_DATA[[#This Row],[D, bottom '[m']]]+TOWER_DATA[[#This Row],[D, top '[m']]])/(2*TOWER_DATA[[#This Row],[t '[mm']]]/1000),"")</f>
        <v/>
      </c>
      <c r="CM401" s="440"/>
      <c r="CN401" s="478"/>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2"/>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H402" s="438"/>
      <c r="CI402" s="432" t="str">
        <f>IFERROR(TOWER_DATA[[#This Row],[Top '[m']]]-TOWER_DATA[[#This Row],[Bottom '[m']]], "")</f>
        <v/>
      </c>
      <c r="CJ402" s="475" t="str">
        <f>IFERROR(-(TOWER_DATA[[#This Row],[D, bottom '[m']]]-TOWER_DATA[[#This Row],[D, top '[m']]])/(TOWER_DATA[[#This Row],[Bottom '[m']]]-TOWER_DATA[[#This Row],[Top '[m']]]),"")</f>
        <v/>
      </c>
      <c r="CK402" s="476" t="str">
        <f t="shared" si="13"/>
        <v/>
      </c>
      <c r="CL402" s="438" t="str">
        <f>IFERROR((TOWER_DATA[[#This Row],[D, bottom '[m']]]+TOWER_DATA[[#This Row],[D, top '[m']]])/(2*TOWER_DATA[[#This Row],[t '[mm']]]/1000),"")</f>
        <v/>
      </c>
      <c r="CM402" s="440"/>
      <c r="CN402" s="478"/>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2"/>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H403" s="438"/>
      <c r="CI403" s="432" t="str">
        <f>IFERROR(TOWER_DATA[[#This Row],[Top '[m']]]-TOWER_DATA[[#This Row],[Bottom '[m']]], "")</f>
        <v/>
      </c>
      <c r="CJ403" s="475" t="str">
        <f>IFERROR(-(TOWER_DATA[[#This Row],[D, bottom '[m']]]-TOWER_DATA[[#This Row],[D, top '[m']]])/(TOWER_DATA[[#This Row],[Bottom '[m']]]-TOWER_DATA[[#This Row],[Top '[m']]]),"")</f>
        <v/>
      </c>
      <c r="CK403" s="476" t="str">
        <f t="shared" si="13"/>
        <v/>
      </c>
      <c r="CL403" s="438" t="str">
        <f>IFERROR((TOWER_DATA[[#This Row],[D, bottom '[m']]]+TOWER_DATA[[#This Row],[D, top '[m']]])/(2*TOWER_DATA[[#This Row],[t '[mm']]]/1000),"")</f>
        <v/>
      </c>
      <c r="CM403" s="440"/>
      <c r="CN403" s="478"/>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2"/>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H404" s="438"/>
      <c r="CI404" s="432" t="str">
        <f>IFERROR(TOWER_DATA[[#This Row],[Top '[m']]]-TOWER_DATA[[#This Row],[Bottom '[m']]], "")</f>
        <v/>
      </c>
      <c r="CJ404" s="475" t="str">
        <f>IFERROR(-(TOWER_DATA[[#This Row],[D, bottom '[m']]]-TOWER_DATA[[#This Row],[D, top '[m']]])/(TOWER_DATA[[#This Row],[Bottom '[m']]]-TOWER_DATA[[#This Row],[Top '[m']]]),"")</f>
        <v/>
      </c>
      <c r="CK404" s="476" t="str">
        <f t="shared" si="13"/>
        <v/>
      </c>
      <c r="CL404" s="438" t="str">
        <f>IFERROR((TOWER_DATA[[#This Row],[D, bottom '[m']]]+TOWER_DATA[[#This Row],[D, top '[m']]])/(2*TOWER_DATA[[#This Row],[t '[mm']]]/1000),"")</f>
        <v/>
      </c>
      <c r="CM404" s="440"/>
      <c r="CN404" s="478"/>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2"/>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H405" s="438"/>
      <c r="CI405" s="432" t="str">
        <f>IFERROR(TOWER_DATA[[#This Row],[Top '[m']]]-TOWER_DATA[[#This Row],[Bottom '[m']]], "")</f>
        <v/>
      </c>
      <c r="CJ405" s="475" t="str">
        <f>IFERROR(-(TOWER_DATA[[#This Row],[D, bottom '[m']]]-TOWER_DATA[[#This Row],[D, top '[m']]])/(TOWER_DATA[[#This Row],[Bottom '[m']]]-TOWER_DATA[[#This Row],[Top '[m']]]),"")</f>
        <v/>
      </c>
      <c r="CK405" s="476" t="str">
        <f t="shared" si="13"/>
        <v/>
      </c>
      <c r="CL405" s="438" t="str">
        <f>IFERROR((TOWER_DATA[[#This Row],[D, bottom '[m']]]+TOWER_DATA[[#This Row],[D, top '[m']]])/(2*TOWER_DATA[[#This Row],[t '[mm']]]/1000),"")</f>
        <v/>
      </c>
      <c r="CM405" s="440"/>
      <c r="CN405" s="478"/>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2"/>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H406" s="438"/>
      <c r="CI406" s="432" t="str">
        <f>IFERROR(TOWER_DATA[[#This Row],[Top '[m']]]-TOWER_DATA[[#This Row],[Bottom '[m']]], "")</f>
        <v/>
      </c>
      <c r="CJ406" s="475" t="str">
        <f>IFERROR(-(TOWER_DATA[[#This Row],[D, bottom '[m']]]-TOWER_DATA[[#This Row],[D, top '[m']]])/(TOWER_DATA[[#This Row],[Bottom '[m']]]-TOWER_DATA[[#This Row],[Top '[m']]]),"")</f>
        <v/>
      </c>
      <c r="CK406" s="476" t="str">
        <f t="shared" si="13"/>
        <v/>
      </c>
      <c r="CL406" s="438" t="str">
        <f>IFERROR((TOWER_DATA[[#This Row],[D, bottom '[m']]]+TOWER_DATA[[#This Row],[D, top '[m']]])/(2*TOWER_DATA[[#This Row],[t '[mm']]]/1000),"")</f>
        <v/>
      </c>
      <c r="CM406" s="440"/>
      <c r="CN406" s="478"/>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2"/>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H407" s="438"/>
      <c r="CI407" s="432" t="str">
        <f>IFERROR(TOWER_DATA[[#This Row],[Top '[m']]]-TOWER_DATA[[#This Row],[Bottom '[m']]], "")</f>
        <v/>
      </c>
      <c r="CJ407" s="475" t="str">
        <f>IFERROR(-(TOWER_DATA[[#This Row],[D, bottom '[m']]]-TOWER_DATA[[#This Row],[D, top '[m']]])/(TOWER_DATA[[#This Row],[Bottom '[m']]]-TOWER_DATA[[#This Row],[Top '[m']]]),"")</f>
        <v/>
      </c>
      <c r="CK407" s="476" t="str">
        <f t="shared" si="13"/>
        <v/>
      </c>
      <c r="CL407" s="438" t="str">
        <f>IFERROR((TOWER_DATA[[#This Row],[D, bottom '[m']]]+TOWER_DATA[[#This Row],[D, top '[m']]])/(2*TOWER_DATA[[#This Row],[t '[mm']]]/1000),"")</f>
        <v/>
      </c>
      <c r="CM407" s="440"/>
      <c r="CN407" s="478"/>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2"/>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H408" s="438"/>
      <c r="CI408" s="432" t="str">
        <f>IFERROR(TOWER_DATA[[#This Row],[Top '[m']]]-TOWER_DATA[[#This Row],[Bottom '[m']]], "")</f>
        <v/>
      </c>
      <c r="CJ408" s="475" t="str">
        <f>IFERROR(-(TOWER_DATA[[#This Row],[D, bottom '[m']]]-TOWER_DATA[[#This Row],[D, top '[m']]])/(TOWER_DATA[[#This Row],[Bottom '[m']]]-TOWER_DATA[[#This Row],[Top '[m']]]),"")</f>
        <v/>
      </c>
      <c r="CK408" s="476" t="str">
        <f t="shared" si="13"/>
        <v/>
      </c>
      <c r="CL408" s="438" t="str">
        <f>IFERROR((TOWER_DATA[[#This Row],[D, bottom '[m']]]+TOWER_DATA[[#This Row],[D, top '[m']]])/(2*TOWER_DATA[[#This Row],[t '[mm']]]/1000),"")</f>
        <v/>
      </c>
      <c r="CM408" s="440"/>
      <c r="CN408" s="478"/>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2"/>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H409" s="438"/>
      <c r="CI409" s="432" t="str">
        <f>IFERROR(TOWER_DATA[[#This Row],[Top '[m']]]-TOWER_DATA[[#This Row],[Bottom '[m']]], "")</f>
        <v/>
      </c>
      <c r="CJ409" s="475" t="str">
        <f>IFERROR(-(TOWER_DATA[[#This Row],[D, bottom '[m']]]-TOWER_DATA[[#This Row],[D, top '[m']]])/(TOWER_DATA[[#This Row],[Bottom '[m']]]-TOWER_DATA[[#This Row],[Top '[m']]]),"")</f>
        <v/>
      </c>
      <c r="CK409" s="476" t="str">
        <f t="shared" si="13"/>
        <v/>
      </c>
      <c r="CL409" s="438" t="str">
        <f>IFERROR((TOWER_DATA[[#This Row],[D, bottom '[m']]]+TOWER_DATA[[#This Row],[D, top '[m']]])/(2*TOWER_DATA[[#This Row],[t '[mm']]]/1000),"")</f>
        <v/>
      </c>
      <c r="CM409" s="440"/>
      <c r="CN409" s="478"/>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2"/>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H410" s="438"/>
      <c r="CI410" s="432" t="str">
        <f>IFERROR(TOWER_DATA[[#This Row],[Top '[m']]]-TOWER_DATA[[#This Row],[Bottom '[m']]], "")</f>
        <v/>
      </c>
      <c r="CJ410" s="475" t="str">
        <f>IFERROR(-(TOWER_DATA[[#This Row],[D, bottom '[m']]]-TOWER_DATA[[#This Row],[D, top '[m']]])/(TOWER_DATA[[#This Row],[Bottom '[m']]]-TOWER_DATA[[#This Row],[Top '[m']]]),"")</f>
        <v/>
      </c>
      <c r="CK410" s="476" t="str">
        <f t="shared" si="13"/>
        <v/>
      </c>
      <c r="CL410" s="438" t="str">
        <f>IFERROR((TOWER_DATA[[#This Row],[D, bottom '[m']]]+TOWER_DATA[[#This Row],[D, top '[m']]])/(2*TOWER_DATA[[#This Row],[t '[mm']]]/1000),"")</f>
        <v/>
      </c>
      <c r="CM410" s="440"/>
      <c r="CN410" s="478"/>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2"/>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H411" s="438"/>
      <c r="CI411" s="432" t="str">
        <f>IFERROR(TOWER_DATA[[#This Row],[Top '[m']]]-TOWER_DATA[[#This Row],[Bottom '[m']]], "")</f>
        <v/>
      </c>
      <c r="CJ411" s="475" t="str">
        <f>IFERROR(-(TOWER_DATA[[#This Row],[D, bottom '[m']]]-TOWER_DATA[[#This Row],[D, top '[m']]])/(TOWER_DATA[[#This Row],[Bottom '[m']]]-TOWER_DATA[[#This Row],[Top '[m']]]),"")</f>
        <v/>
      </c>
      <c r="CK411" s="476" t="str">
        <f t="shared" si="13"/>
        <v/>
      </c>
      <c r="CL411" s="438" t="str">
        <f>IFERROR((TOWER_DATA[[#This Row],[D, bottom '[m']]]+TOWER_DATA[[#This Row],[D, top '[m']]])/(2*TOWER_DATA[[#This Row],[t '[mm']]]/1000),"")</f>
        <v/>
      </c>
      <c r="CM411" s="440"/>
      <c r="CN411" s="478"/>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2"/>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H412" s="438"/>
      <c r="CI412" s="432" t="str">
        <f>IFERROR(TOWER_DATA[[#This Row],[Top '[m']]]-TOWER_DATA[[#This Row],[Bottom '[m']]], "")</f>
        <v/>
      </c>
      <c r="CJ412" s="475" t="str">
        <f>IFERROR(-(TOWER_DATA[[#This Row],[D, bottom '[m']]]-TOWER_DATA[[#This Row],[D, top '[m']]])/(TOWER_DATA[[#This Row],[Bottom '[m']]]-TOWER_DATA[[#This Row],[Top '[m']]]),"")</f>
        <v/>
      </c>
      <c r="CK412" s="476" t="str">
        <f t="shared" si="13"/>
        <v/>
      </c>
      <c r="CL412" s="438" t="str">
        <f>IFERROR((TOWER_DATA[[#This Row],[D, bottom '[m']]]+TOWER_DATA[[#This Row],[D, top '[m']]])/(2*TOWER_DATA[[#This Row],[t '[mm']]]/1000),"")</f>
        <v/>
      </c>
      <c r="CM412" s="440"/>
      <c r="CN412" s="478"/>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2"/>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H413" s="438"/>
      <c r="CI413" s="432" t="str">
        <f>IFERROR(TOWER_DATA[[#This Row],[Top '[m']]]-TOWER_DATA[[#This Row],[Bottom '[m']]], "")</f>
        <v/>
      </c>
      <c r="CJ413" s="475" t="str">
        <f>IFERROR(-(TOWER_DATA[[#This Row],[D, bottom '[m']]]-TOWER_DATA[[#This Row],[D, top '[m']]])/(TOWER_DATA[[#This Row],[Bottom '[m']]]-TOWER_DATA[[#This Row],[Top '[m']]]),"")</f>
        <v/>
      </c>
      <c r="CK413" s="476" t="str">
        <f t="shared" si="13"/>
        <v/>
      </c>
      <c r="CL413" s="438" t="str">
        <f>IFERROR((TOWER_DATA[[#This Row],[D, bottom '[m']]]+TOWER_DATA[[#This Row],[D, top '[m']]])/(2*TOWER_DATA[[#This Row],[t '[mm']]]/1000),"")</f>
        <v/>
      </c>
      <c r="CM413" s="440"/>
      <c r="CN413" s="478"/>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2"/>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H414" s="438"/>
      <c r="CI414" s="432" t="str">
        <f>IFERROR(TOWER_DATA[[#This Row],[Top '[m']]]-TOWER_DATA[[#This Row],[Bottom '[m']]], "")</f>
        <v/>
      </c>
      <c r="CJ414" s="475" t="str">
        <f>IFERROR(-(TOWER_DATA[[#This Row],[D, bottom '[m']]]-TOWER_DATA[[#This Row],[D, top '[m']]])/(TOWER_DATA[[#This Row],[Bottom '[m']]]-TOWER_DATA[[#This Row],[Top '[m']]]),"")</f>
        <v/>
      </c>
      <c r="CK414" s="476" t="str">
        <f t="shared" si="13"/>
        <v/>
      </c>
      <c r="CL414" s="438" t="str">
        <f>IFERROR((TOWER_DATA[[#This Row],[D, bottom '[m']]]+TOWER_DATA[[#This Row],[D, top '[m']]])/(2*TOWER_DATA[[#This Row],[t '[mm']]]/1000),"")</f>
        <v/>
      </c>
      <c r="CM414" s="440"/>
      <c r="CN414" s="478"/>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2"/>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H415" s="438"/>
      <c r="CI415" s="432" t="str">
        <f>IFERROR(TOWER_DATA[[#This Row],[Top '[m']]]-TOWER_DATA[[#This Row],[Bottom '[m']]], "")</f>
        <v/>
      </c>
      <c r="CJ415" s="475" t="str">
        <f>IFERROR(-(TOWER_DATA[[#This Row],[D, bottom '[m']]]-TOWER_DATA[[#This Row],[D, top '[m']]])/(TOWER_DATA[[#This Row],[Bottom '[m']]]-TOWER_DATA[[#This Row],[Top '[m']]]),"")</f>
        <v/>
      </c>
      <c r="CK415" s="476" t="str">
        <f t="shared" si="13"/>
        <v/>
      </c>
      <c r="CL415" s="438" t="str">
        <f>IFERROR((TOWER_DATA[[#This Row],[D, bottom '[m']]]+TOWER_DATA[[#This Row],[D, top '[m']]])/(2*TOWER_DATA[[#This Row],[t '[mm']]]/1000),"")</f>
        <v/>
      </c>
      <c r="CM415" s="440"/>
      <c r="CN415" s="478"/>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2"/>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H416" s="438"/>
      <c r="CI416" s="432" t="str">
        <f>IFERROR(TOWER_DATA[[#This Row],[Top '[m']]]-TOWER_DATA[[#This Row],[Bottom '[m']]], "")</f>
        <v/>
      </c>
      <c r="CJ416" s="475" t="str">
        <f>IFERROR(-(TOWER_DATA[[#This Row],[D, bottom '[m']]]-TOWER_DATA[[#This Row],[D, top '[m']]])/(TOWER_DATA[[#This Row],[Bottom '[m']]]-TOWER_DATA[[#This Row],[Top '[m']]]),"")</f>
        <v/>
      </c>
      <c r="CK416" s="476" t="str">
        <f t="shared" si="13"/>
        <v/>
      </c>
      <c r="CL416" s="438" t="str">
        <f>IFERROR((TOWER_DATA[[#This Row],[D, bottom '[m']]]+TOWER_DATA[[#This Row],[D, top '[m']]])/(2*TOWER_DATA[[#This Row],[t '[mm']]]/1000),"")</f>
        <v/>
      </c>
      <c r="CM416" s="440"/>
      <c r="CN416" s="478"/>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2"/>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H417" s="438"/>
      <c r="CI417" s="432" t="str">
        <f>IFERROR(TOWER_DATA[[#This Row],[Top '[m']]]-TOWER_DATA[[#This Row],[Bottom '[m']]], "")</f>
        <v/>
      </c>
      <c r="CJ417" s="475" t="str">
        <f>IFERROR(-(TOWER_DATA[[#This Row],[D, bottom '[m']]]-TOWER_DATA[[#This Row],[D, top '[m']]])/(TOWER_DATA[[#This Row],[Bottom '[m']]]-TOWER_DATA[[#This Row],[Top '[m']]]),"")</f>
        <v/>
      </c>
      <c r="CK417" s="476" t="str">
        <f t="shared" si="13"/>
        <v/>
      </c>
      <c r="CL417" s="438" t="str">
        <f>IFERROR((TOWER_DATA[[#This Row],[D, bottom '[m']]]+TOWER_DATA[[#This Row],[D, top '[m']]])/(2*TOWER_DATA[[#This Row],[t '[mm']]]/1000),"")</f>
        <v/>
      </c>
      <c r="CM417" s="440"/>
      <c r="CN417" s="478"/>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2"/>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H418" s="438"/>
      <c r="CI418" s="432" t="str">
        <f>IFERROR(TOWER_DATA[[#This Row],[Top '[m']]]-TOWER_DATA[[#This Row],[Bottom '[m']]], "")</f>
        <v/>
      </c>
      <c r="CJ418" s="475" t="str">
        <f>IFERROR(-(TOWER_DATA[[#This Row],[D, bottom '[m']]]-TOWER_DATA[[#This Row],[D, top '[m']]])/(TOWER_DATA[[#This Row],[Bottom '[m']]]-TOWER_DATA[[#This Row],[Top '[m']]]),"")</f>
        <v/>
      </c>
      <c r="CK418" s="476" t="str">
        <f t="shared" si="13"/>
        <v/>
      </c>
      <c r="CL418" s="438" t="str">
        <f>IFERROR((TOWER_DATA[[#This Row],[D, bottom '[m']]]+TOWER_DATA[[#This Row],[D, top '[m']]])/(2*TOWER_DATA[[#This Row],[t '[mm']]]/1000),"")</f>
        <v/>
      </c>
      <c r="CM418" s="440"/>
      <c r="CN418" s="478"/>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2"/>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H419" s="438"/>
      <c r="CI419" s="432" t="str">
        <f>IFERROR(TOWER_DATA[[#This Row],[Top '[m']]]-TOWER_DATA[[#This Row],[Bottom '[m']]], "")</f>
        <v/>
      </c>
      <c r="CJ419" s="475" t="str">
        <f>IFERROR(-(TOWER_DATA[[#This Row],[D, bottom '[m']]]-TOWER_DATA[[#This Row],[D, top '[m']]])/(TOWER_DATA[[#This Row],[Bottom '[m']]]-TOWER_DATA[[#This Row],[Top '[m']]]),"")</f>
        <v/>
      </c>
      <c r="CK419" s="476" t="str">
        <f t="shared" si="13"/>
        <v/>
      </c>
      <c r="CL419" s="438" t="str">
        <f>IFERROR((TOWER_DATA[[#This Row],[D, bottom '[m']]]+TOWER_DATA[[#This Row],[D, top '[m']]])/(2*TOWER_DATA[[#This Row],[t '[mm']]]/1000),"")</f>
        <v/>
      </c>
      <c r="CM419" s="440"/>
      <c r="CN419" s="478"/>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2"/>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H420" s="438"/>
      <c r="CI420" s="432" t="str">
        <f>IFERROR(TOWER_DATA[[#This Row],[Top '[m']]]-TOWER_DATA[[#This Row],[Bottom '[m']]], "")</f>
        <v/>
      </c>
      <c r="CJ420" s="475" t="str">
        <f>IFERROR(-(TOWER_DATA[[#This Row],[D, bottom '[m']]]-TOWER_DATA[[#This Row],[D, top '[m']]])/(TOWER_DATA[[#This Row],[Bottom '[m']]]-TOWER_DATA[[#This Row],[Top '[m']]]),"")</f>
        <v/>
      </c>
      <c r="CK420" s="476" t="str">
        <f t="shared" si="13"/>
        <v/>
      </c>
      <c r="CL420" s="438" t="str">
        <f>IFERROR((TOWER_DATA[[#This Row],[D, bottom '[m']]]+TOWER_DATA[[#This Row],[D, top '[m']]])/(2*TOWER_DATA[[#This Row],[t '[mm']]]/1000),"")</f>
        <v/>
      </c>
      <c r="CM420" s="440"/>
      <c r="CN420" s="478"/>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2"/>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H421" s="438"/>
      <c r="CI421" s="432" t="str">
        <f>IFERROR(TOWER_DATA[[#This Row],[Top '[m']]]-TOWER_DATA[[#This Row],[Bottom '[m']]], "")</f>
        <v/>
      </c>
      <c r="CJ421" s="475" t="str">
        <f>IFERROR(-(TOWER_DATA[[#This Row],[D, bottom '[m']]]-TOWER_DATA[[#This Row],[D, top '[m']]])/(TOWER_DATA[[#This Row],[Bottom '[m']]]-TOWER_DATA[[#This Row],[Top '[m']]]),"")</f>
        <v/>
      </c>
      <c r="CK421" s="476" t="str">
        <f t="shared" si="13"/>
        <v/>
      </c>
      <c r="CL421" s="438" t="str">
        <f>IFERROR((TOWER_DATA[[#This Row],[D, bottom '[m']]]+TOWER_DATA[[#This Row],[D, top '[m']]])/(2*TOWER_DATA[[#This Row],[t '[mm']]]/1000),"")</f>
        <v/>
      </c>
      <c r="CM421" s="440"/>
      <c r="CN421" s="478"/>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2"/>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H422" s="438"/>
      <c r="CI422" s="432" t="str">
        <f>IFERROR(TOWER_DATA[[#This Row],[Top '[m']]]-TOWER_DATA[[#This Row],[Bottom '[m']]], "")</f>
        <v/>
      </c>
      <c r="CJ422" s="475" t="str">
        <f>IFERROR(-(TOWER_DATA[[#This Row],[D, bottom '[m']]]-TOWER_DATA[[#This Row],[D, top '[m']]])/(TOWER_DATA[[#This Row],[Bottom '[m']]]-TOWER_DATA[[#This Row],[Top '[m']]]),"")</f>
        <v/>
      </c>
      <c r="CK422" s="476" t="str">
        <f t="shared" si="13"/>
        <v/>
      </c>
      <c r="CL422" s="438" t="str">
        <f>IFERROR((TOWER_DATA[[#This Row],[D, bottom '[m']]]+TOWER_DATA[[#This Row],[D, top '[m']]])/(2*TOWER_DATA[[#This Row],[t '[mm']]]/1000),"")</f>
        <v/>
      </c>
      <c r="CM422" s="440"/>
      <c r="CN422" s="478"/>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2"/>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H423" s="438"/>
      <c r="CI423" s="432" t="str">
        <f>IFERROR(TOWER_DATA[[#This Row],[Top '[m']]]-TOWER_DATA[[#This Row],[Bottom '[m']]], "")</f>
        <v/>
      </c>
      <c r="CJ423" s="475" t="str">
        <f>IFERROR(-(TOWER_DATA[[#This Row],[D, bottom '[m']]]-TOWER_DATA[[#This Row],[D, top '[m']]])/(TOWER_DATA[[#This Row],[Bottom '[m']]]-TOWER_DATA[[#This Row],[Top '[m']]]),"")</f>
        <v/>
      </c>
      <c r="CK423" s="476" t="str">
        <f t="shared" si="13"/>
        <v/>
      </c>
      <c r="CL423" s="438" t="str">
        <f>IFERROR((TOWER_DATA[[#This Row],[D, bottom '[m']]]+TOWER_DATA[[#This Row],[D, top '[m']]])/(2*TOWER_DATA[[#This Row],[t '[mm']]]/1000),"")</f>
        <v/>
      </c>
      <c r="CM423" s="440"/>
      <c r="CN423" s="478"/>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2"/>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H424" s="438"/>
      <c r="CI424" s="432" t="str">
        <f>IFERROR(TOWER_DATA[[#This Row],[Top '[m']]]-TOWER_DATA[[#This Row],[Bottom '[m']]], "")</f>
        <v/>
      </c>
      <c r="CJ424" s="475" t="str">
        <f>IFERROR(-(TOWER_DATA[[#This Row],[D, bottom '[m']]]-TOWER_DATA[[#This Row],[D, top '[m']]])/(TOWER_DATA[[#This Row],[Bottom '[m']]]-TOWER_DATA[[#This Row],[Top '[m']]]),"")</f>
        <v/>
      </c>
      <c r="CK424" s="476" t="str">
        <f t="shared" si="13"/>
        <v/>
      </c>
      <c r="CL424" s="438" t="str">
        <f>IFERROR((TOWER_DATA[[#This Row],[D, bottom '[m']]]+TOWER_DATA[[#This Row],[D, top '[m']]])/(2*TOWER_DATA[[#This Row],[t '[mm']]]/1000),"")</f>
        <v/>
      </c>
      <c r="CM424" s="440"/>
      <c r="CN424" s="478"/>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2"/>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H425" s="438"/>
      <c r="CI425" s="432" t="str">
        <f>IFERROR(TOWER_DATA[[#This Row],[Top '[m']]]-TOWER_DATA[[#This Row],[Bottom '[m']]], "")</f>
        <v/>
      </c>
      <c r="CJ425" s="475" t="str">
        <f>IFERROR(-(TOWER_DATA[[#This Row],[D, bottom '[m']]]-TOWER_DATA[[#This Row],[D, top '[m']]])/(TOWER_DATA[[#This Row],[Bottom '[m']]]-TOWER_DATA[[#This Row],[Top '[m']]]),"")</f>
        <v/>
      </c>
      <c r="CK425" s="476" t="str">
        <f t="shared" si="13"/>
        <v/>
      </c>
      <c r="CL425" s="438" t="str">
        <f>IFERROR((TOWER_DATA[[#This Row],[D, bottom '[m']]]+TOWER_DATA[[#This Row],[D, top '[m']]])/(2*TOWER_DATA[[#This Row],[t '[mm']]]/1000),"")</f>
        <v/>
      </c>
      <c r="CM425" s="440"/>
      <c r="CN425" s="478"/>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2"/>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H426" s="438"/>
      <c r="CI426" s="432" t="str">
        <f>IFERROR(TOWER_DATA[[#This Row],[Top '[m']]]-TOWER_DATA[[#This Row],[Bottom '[m']]], "")</f>
        <v/>
      </c>
      <c r="CJ426" s="475" t="str">
        <f>IFERROR(-(TOWER_DATA[[#This Row],[D, bottom '[m']]]-TOWER_DATA[[#This Row],[D, top '[m']]])/(TOWER_DATA[[#This Row],[Bottom '[m']]]-TOWER_DATA[[#This Row],[Top '[m']]]),"")</f>
        <v/>
      </c>
      <c r="CK426" s="476" t="str">
        <f t="shared" si="13"/>
        <v/>
      </c>
      <c r="CL426" s="438" t="str">
        <f>IFERROR((TOWER_DATA[[#This Row],[D, bottom '[m']]]+TOWER_DATA[[#This Row],[D, top '[m']]])/(2*TOWER_DATA[[#This Row],[t '[mm']]]/1000),"")</f>
        <v/>
      </c>
      <c r="CM426" s="440"/>
      <c r="CN426" s="478"/>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2"/>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H427" s="438"/>
      <c r="CI427" s="432" t="str">
        <f>IFERROR(TOWER_DATA[[#This Row],[Top '[m']]]-TOWER_DATA[[#This Row],[Bottom '[m']]], "")</f>
        <v/>
      </c>
      <c r="CJ427" s="475" t="str">
        <f>IFERROR(-(TOWER_DATA[[#This Row],[D, bottom '[m']]]-TOWER_DATA[[#This Row],[D, top '[m']]])/(TOWER_DATA[[#This Row],[Bottom '[m']]]-TOWER_DATA[[#This Row],[Top '[m']]]),"")</f>
        <v/>
      </c>
      <c r="CK427" s="476" t="str">
        <f t="shared" si="13"/>
        <v/>
      </c>
      <c r="CL427" s="438" t="str">
        <f>IFERROR((TOWER_DATA[[#This Row],[D, bottom '[m']]]+TOWER_DATA[[#This Row],[D, top '[m']]])/(2*TOWER_DATA[[#This Row],[t '[mm']]]/1000),"")</f>
        <v/>
      </c>
      <c r="CM427" s="440"/>
      <c r="CN427" s="478"/>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2"/>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H428" s="438"/>
      <c r="CI428" s="432" t="str">
        <f>IFERROR(TOWER_DATA[[#This Row],[Top '[m']]]-TOWER_DATA[[#This Row],[Bottom '[m']]], "")</f>
        <v/>
      </c>
      <c r="CJ428" s="475" t="str">
        <f>IFERROR(-(TOWER_DATA[[#This Row],[D, bottom '[m']]]-TOWER_DATA[[#This Row],[D, top '[m']]])/(TOWER_DATA[[#This Row],[Bottom '[m']]]-TOWER_DATA[[#This Row],[Top '[m']]]),"")</f>
        <v/>
      </c>
      <c r="CK428" s="476" t="str">
        <f t="shared" si="13"/>
        <v/>
      </c>
      <c r="CL428" s="438" t="str">
        <f>IFERROR((TOWER_DATA[[#This Row],[D, bottom '[m']]]+TOWER_DATA[[#This Row],[D, top '[m']]])/(2*TOWER_DATA[[#This Row],[t '[mm']]]/1000),"")</f>
        <v/>
      </c>
      <c r="CM428" s="440"/>
      <c r="CN428" s="478"/>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2"/>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H429" s="438"/>
      <c r="CI429" s="432" t="str">
        <f>IFERROR(TOWER_DATA[[#This Row],[Top '[m']]]-TOWER_DATA[[#This Row],[Bottom '[m']]], "")</f>
        <v/>
      </c>
      <c r="CJ429" s="475" t="str">
        <f>IFERROR(-(TOWER_DATA[[#This Row],[D, bottom '[m']]]-TOWER_DATA[[#This Row],[D, top '[m']]])/(TOWER_DATA[[#This Row],[Bottom '[m']]]-TOWER_DATA[[#This Row],[Top '[m']]]),"")</f>
        <v/>
      </c>
      <c r="CK429" s="476" t="str">
        <f t="shared" si="13"/>
        <v/>
      </c>
      <c r="CL429" s="438" t="str">
        <f>IFERROR((TOWER_DATA[[#This Row],[D, bottom '[m']]]+TOWER_DATA[[#This Row],[D, top '[m']]])/(2*TOWER_DATA[[#This Row],[t '[mm']]]/1000),"")</f>
        <v/>
      </c>
      <c r="CM429" s="440"/>
      <c r="CN429" s="478"/>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2"/>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H430" s="438"/>
      <c r="CI430" s="432" t="str">
        <f>IFERROR(TOWER_DATA[[#This Row],[Top '[m']]]-TOWER_DATA[[#This Row],[Bottom '[m']]], "")</f>
        <v/>
      </c>
      <c r="CJ430" s="475" t="str">
        <f>IFERROR(-(TOWER_DATA[[#This Row],[D, bottom '[m']]]-TOWER_DATA[[#This Row],[D, top '[m']]])/(TOWER_DATA[[#This Row],[Bottom '[m']]]-TOWER_DATA[[#This Row],[Top '[m']]]),"")</f>
        <v/>
      </c>
      <c r="CK430" s="476" t="str">
        <f t="shared" si="13"/>
        <v/>
      </c>
      <c r="CL430" s="438" t="str">
        <f>IFERROR((TOWER_DATA[[#This Row],[D, bottom '[m']]]+TOWER_DATA[[#This Row],[D, top '[m']]])/(2*TOWER_DATA[[#This Row],[t '[mm']]]/1000),"")</f>
        <v/>
      </c>
      <c r="CM430" s="440"/>
      <c r="CN430" s="478"/>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2"/>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H431" s="438"/>
      <c r="CI431" s="432" t="str">
        <f>IFERROR(TOWER_DATA[[#This Row],[Top '[m']]]-TOWER_DATA[[#This Row],[Bottom '[m']]], "")</f>
        <v/>
      </c>
      <c r="CJ431" s="475" t="str">
        <f>IFERROR(-(TOWER_DATA[[#This Row],[D, bottom '[m']]]-TOWER_DATA[[#This Row],[D, top '[m']]])/(TOWER_DATA[[#This Row],[Bottom '[m']]]-TOWER_DATA[[#This Row],[Top '[m']]]),"")</f>
        <v/>
      </c>
      <c r="CK431" s="476" t="str">
        <f t="shared" si="13"/>
        <v/>
      </c>
      <c r="CL431" s="438" t="str">
        <f>IFERROR((TOWER_DATA[[#This Row],[D, bottom '[m']]]+TOWER_DATA[[#This Row],[D, top '[m']]])/(2*TOWER_DATA[[#This Row],[t '[mm']]]/1000),"")</f>
        <v/>
      </c>
      <c r="CM431" s="440"/>
      <c r="CN431" s="478"/>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2"/>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H432" s="438"/>
      <c r="CI432" s="432" t="str">
        <f>IFERROR(TOWER_DATA[[#This Row],[Top '[m']]]-TOWER_DATA[[#This Row],[Bottom '[m']]], "")</f>
        <v/>
      </c>
      <c r="CJ432" s="475" t="str">
        <f>IFERROR(-(TOWER_DATA[[#This Row],[D, bottom '[m']]]-TOWER_DATA[[#This Row],[D, top '[m']]])/(TOWER_DATA[[#This Row],[Bottom '[m']]]-TOWER_DATA[[#This Row],[Top '[m']]]),"")</f>
        <v/>
      </c>
      <c r="CK432" s="476" t="str">
        <f t="shared" si="13"/>
        <v/>
      </c>
      <c r="CL432" s="438" t="str">
        <f>IFERROR((TOWER_DATA[[#This Row],[D, bottom '[m']]]+TOWER_DATA[[#This Row],[D, top '[m']]])/(2*TOWER_DATA[[#This Row],[t '[mm']]]/1000),"")</f>
        <v/>
      </c>
      <c r="CM432" s="440"/>
      <c r="CN432" s="478"/>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4">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H433" s="438"/>
      <c r="CI433" s="432" t="str">
        <f>IFERROR(TOWER_DATA[[#This Row],[Top '[m']]]-TOWER_DATA[[#This Row],[Bottom '[m']]], "")</f>
        <v/>
      </c>
      <c r="CJ433" s="475" t="str">
        <f>IFERROR(-(TOWER_DATA[[#This Row],[D, bottom '[m']]]-TOWER_DATA[[#This Row],[D, top '[m']]])/(TOWER_DATA[[#This Row],[Bottom '[m']]]-TOWER_DATA[[#This Row],[Top '[m']]]),"")</f>
        <v/>
      </c>
      <c r="CK433" s="476" t="str">
        <f t="shared" ref="CK433:CK496" si="15">IF(7850/1000*(1/3)*PI()*ABS(CD475-CE475)*((CF475/2)^2+(CF475/2)*(CG475/2)+(CG475/2)^2-(CF475/2-CH475/1000)^2-(CF475/2-CH475/1000)*(CG475/2-CH475/1000)-(CG475/2-CH475/1000)^2)=0,"",7850/1000*(1/3)*PI()*ABS(CD475-CE475)*((CF475/2)^2+(CF475/2)*(CG475/2)+(CG475/2)^2-(CF475/2-CH475/1000)^2-(CF475/2-CH475/1000)*(CG475/2-CH475/1000)-(CG475/2-CH475/1000)^2))</f>
        <v/>
      </c>
      <c r="CL433" s="438" t="str">
        <f>IFERROR((TOWER_DATA[[#This Row],[D, bottom '[m']]]+TOWER_DATA[[#This Row],[D, top '[m']]])/(2*TOWER_DATA[[#This Row],[t '[mm']]]/1000),"")</f>
        <v/>
      </c>
      <c r="CM433" s="440"/>
      <c r="CN433" s="478"/>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4"/>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H434" s="438"/>
      <c r="CI434" s="432" t="str">
        <f>IFERROR(TOWER_DATA[[#This Row],[Top '[m']]]-TOWER_DATA[[#This Row],[Bottom '[m']]], "")</f>
        <v/>
      </c>
      <c r="CJ434" s="475" t="str">
        <f>IFERROR(-(TOWER_DATA[[#This Row],[D, bottom '[m']]]-TOWER_DATA[[#This Row],[D, top '[m']]])/(TOWER_DATA[[#This Row],[Bottom '[m']]]-TOWER_DATA[[#This Row],[Top '[m']]]),"")</f>
        <v/>
      </c>
      <c r="CK434" s="476" t="str">
        <f t="shared" si="15"/>
        <v/>
      </c>
      <c r="CL434" s="438" t="str">
        <f>IFERROR((TOWER_DATA[[#This Row],[D, bottom '[m']]]+TOWER_DATA[[#This Row],[D, top '[m']]])/(2*TOWER_DATA[[#This Row],[t '[mm']]]/1000),"")</f>
        <v/>
      </c>
      <c r="CM434" s="440"/>
      <c r="CN434" s="478"/>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4"/>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H435" s="438"/>
      <c r="CI435" s="432" t="str">
        <f>IFERROR(TOWER_DATA[[#This Row],[Top '[m']]]-TOWER_DATA[[#This Row],[Bottom '[m']]], "")</f>
        <v/>
      </c>
      <c r="CJ435" s="475" t="str">
        <f>IFERROR(-(TOWER_DATA[[#This Row],[D, bottom '[m']]]-TOWER_DATA[[#This Row],[D, top '[m']]])/(TOWER_DATA[[#This Row],[Bottom '[m']]]-TOWER_DATA[[#This Row],[Top '[m']]]),"")</f>
        <v/>
      </c>
      <c r="CK435" s="476" t="str">
        <f t="shared" si="15"/>
        <v/>
      </c>
      <c r="CL435" s="438" t="str">
        <f>IFERROR((TOWER_DATA[[#This Row],[D, bottom '[m']]]+TOWER_DATA[[#This Row],[D, top '[m']]])/(2*TOWER_DATA[[#This Row],[t '[mm']]]/1000),"")</f>
        <v/>
      </c>
      <c r="CM435" s="440"/>
      <c r="CN435" s="478"/>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4"/>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H436" s="438"/>
      <c r="CI436" s="432" t="str">
        <f>IFERROR(TOWER_DATA[[#This Row],[Top '[m']]]-TOWER_DATA[[#This Row],[Bottom '[m']]], "")</f>
        <v/>
      </c>
      <c r="CJ436" s="475" t="str">
        <f>IFERROR(-(TOWER_DATA[[#This Row],[D, bottom '[m']]]-TOWER_DATA[[#This Row],[D, top '[m']]])/(TOWER_DATA[[#This Row],[Bottom '[m']]]-TOWER_DATA[[#This Row],[Top '[m']]]),"")</f>
        <v/>
      </c>
      <c r="CK436" s="476" t="str">
        <f t="shared" si="15"/>
        <v/>
      </c>
      <c r="CL436" s="438" t="str">
        <f>IFERROR((TOWER_DATA[[#This Row],[D, bottom '[m']]]+TOWER_DATA[[#This Row],[D, top '[m']]])/(2*TOWER_DATA[[#This Row],[t '[mm']]]/1000),"")</f>
        <v/>
      </c>
      <c r="CM436" s="440"/>
      <c r="CN436" s="478"/>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4"/>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H437" s="438"/>
      <c r="CI437" s="432" t="str">
        <f>IFERROR(TOWER_DATA[[#This Row],[Top '[m']]]-TOWER_DATA[[#This Row],[Bottom '[m']]], "")</f>
        <v/>
      </c>
      <c r="CJ437" s="475" t="str">
        <f>IFERROR(-(TOWER_DATA[[#This Row],[D, bottom '[m']]]-TOWER_DATA[[#This Row],[D, top '[m']]])/(TOWER_DATA[[#This Row],[Bottom '[m']]]-TOWER_DATA[[#This Row],[Top '[m']]]),"")</f>
        <v/>
      </c>
      <c r="CK437" s="476" t="str">
        <f t="shared" si="15"/>
        <v/>
      </c>
      <c r="CL437" s="438" t="str">
        <f>IFERROR((TOWER_DATA[[#This Row],[D, bottom '[m']]]+TOWER_DATA[[#This Row],[D, top '[m']]])/(2*TOWER_DATA[[#This Row],[t '[mm']]]/1000),"")</f>
        <v/>
      </c>
      <c r="CM437" s="440"/>
      <c r="CN437" s="478"/>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4"/>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H438" s="438"/>
      <c r="CI438" s="432" t="str">
        <f>IFERROR(TOWER_DATA[[#This Row],[Top '[m']]]-TOWER_DATA[[#This Row],[Bottom '[m']]], "")</f>
        <v/>
      </c>
      <c r="CJ438" s="475" t="str">
        <f>IFERROR(-(TOWER_DATA[[#This Row],[D, bottom '[m']]]-TOWER_DATA[[#This Row],[D, top '[m']]])/(TOWER_DATA[[#This Row],[Bottom '[m']]]-TOWER_DATA[[#This Row],[Top '[m']]]),"")</f>
        <v/>
      </c>
      <c r="CK438" s="476" t="str">
        <f t="shared" si="15"/>
        <v/>
      </c>
      <c r="CL438" s="438" t="str">
        <f>IFERROR((TOWER_DATA[[#This Row],[D, bottom '[m']]]+TOWER_DATA[[#This Row],[D, top '[m']]])/(2*TOWER_DATA[[#This Row],[t '[mm']]]/1000),"")</f>
        <v/>
      </c>
      <c r="CM438" s="440"/>
      <c r="CN438" s="478"/>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4"/>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H439" s="438"/>
      <c r="CI439" s="432" t="str">
        <f>IFERROR(TOWER_DATA[[#This Row],[Top '[m']]]-TOWER_DATA[[#This Row],[Bottom '[m']]], "")</f>
        <v/>
      </c>
      <c r="CJ439" s="475" t="str">
        <f>IFERROR(-(TOWER_DATA[[#This Row],[D, bottom '[m']]]-TOWER_DATA[[#This Row],[D, top '[m']]])/(TOWER_DATA[[#This Row],[Bottom '[m']]]-TOWER_DATA[[#This Row],[Top '[m']]]),"")</f>
        <v/>
      </c>
      <c r="CK439" s="476" t="str">
        <f t="shared" si="15"/>
        <v/>
      </c>
      <c r="CL439" s="438" t="str">
        <f>IFERROR((TOWER_DATA[[#This Row],[D, bottom '[m']]]+TOWER_DATA[[#This Row],[D, top '[m']]])/(2*TOWER_DATA[[#This Row],[t '[mm']]]/1000),"")</f>
        <v/>
      </c>
      <c r="CM439" s="440"/>
      <c r="CN439" s="478"/>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4"/>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H440" s="438"/>
      <c r="CI440" s="432" t="str">
        <f>IFERROR(TOWER_DATA[[#This Row],[Top '[m']]]-TOWER_DATA[[#This Row],[Bottom '[m']]], "")</f>
        <v/>
      </c>
      <c r="CJ440" s="475" t="str">
        <f>IFERROR(-(TOWER_DATA[[#This Row],[D, bottom '[m']]]-TOWER_DATA[[#This Row],[D, top '[m']]])/(TOWER_DATA[[#This Row],[Bottom '[m']]]-TOWER_DATA[[#This Row],[Top '[m']]]),"")</f>
        <v/>
      </c>
      <c r="CK440" s="476" t="str">
        <f t="shared" si="15"/>
        <v/>
      </c>
      <c r="CL440" s="438" t="str">
        <f>IFERROR((TOWER_DATA[[#This Row],[D, bottom '[m']]]+TOWER_DATA[[#This Row],[D, top '[m']]])/(2*TOWER_DATA[[#This Row],[t '[mm']]]/1000),"")</f>
        <v/>
      </c>
      <c r="CM440" s="440"/>
      <c r="CN440" s="478"/>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4"/>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H441" s="438"/>
      <c r="CI441" s="432" t="str">
        <f>IFERROR(TOWER_DATA[[#This Row],[Top '[m']]]-TOWER_DATA[[#This Row],[Bottom '[m']]], "")</f>
        <v/>
      </c>
      <c r="CJ441" s="475" t="str">
        <f>IFERROR(-(TOWER_DATA[[#This Row],[D, bottom '[m']]]-TOWER_DATA[[#This Row],[D, top '[m']]])/(TOWER_DATA[[#This Row],[Bottom '[m']]]-TOWER_DATA[[#This Row],[Top '[m']]]),"")</f>
        <v/>
      </c>
      <c r="CK441" s="476" t="str">
        <f t="shared" si="15"/>
        <v/>
      </c>
      <c r="CL441" s="438" t="str">
        <f>IFERROR((TOWER_DATA[[#This Row],[D, bottom '[m']]]+TOWER_DATA[[#This Row],[D, top '[m']]])/(2*TOWER_DATA[[#This Row],[t '[mm']]]/1000),"")</f>
        <v/>
      </c>
      <c r="CM441" s="440"/>
      <c r="CN441" s="478"/>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4"/>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H442" s="438"/>
      <c r="CI442" s="432" t="str">
        <f>IFERROR(TOWER_DATA[[#This Row],[Top '[m']]]-TOWER_DATA[[#This Row],[Bottom '[m']]], "")</f>
        <v/>
      </c>
      <c r="CJ442" s="475" t="str">
        <f>IFERROR(-(TOWER_DATA[[#This Row],[D, bottom '[m']]]-TOWER_DATA[[#This Row],[D, top '[m']]])/(TOWER_DATA[[#This Row],[Bottom '[m']]]-TOWER_DATA[[#This Row],[Top '[m']]]),"")</f>
        <v/>
      </c>
      <c r="CK442" s="476" t="str">
        <f t="shared" si="15"/>
        <v/>
      </c>
      <c r="CL442" s="438" t="str">
        <f>IFERROR((TOWER_DATA[[#This Row],[D, bottom '[m']]]+TOWER_DATA[[#This Row],[D, top '[m']]])/(2*TOWER_DATA[[#This Row],[t '[mm']]]/1000),"")</f>
        <v/>
      </c>
      <c r="CM442" s="440"/>
      <c r="CN442" s="478"/>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4"/>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H443" s="438"/>
      <c r="CI443" s="432" t="str">
        <f>IFERROR(TOWER_DATA[[#This Row],[Top '[m']]]-TOWER_DATA[[#This Row],[Bottom '[m']]], "")</f>
        <v/>
      </c>
      <c r="CJ443" s="475" t="str">
        <f>IFERROR(-(TOWER_DATA[[#This Row],[D, bottom '[m']]]-TOWER_DATA[[#This Row],[D, top '[m']]])/(TOWER_DATA[[#This Row],[Bottom '[m']]]-TOWER_DATA[[#This Row],[Top '[m']]]),"")</f>
        <v/>
      </c>
      <c r="CK443" s="476" t="str">
        <f t="shared" si="15"/>
        <v/>
      </c>
      <c r="CL443" s="438" t="str">
        <f>IFERROR((TOWER_DATA[[#This Row],[D, bottom '[m']]]+TOWER_DATA[[#This Row],[D, top '[m']]])/(2*TOWER_DATA[[#This Row],[t '[mm']]]/1000),"")</f>
        <v/>
      </c>
      <c r="CM443" s="440"/>
      <c r="CN443" s="478"/>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4"/>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H444" s="438"/>
      <c r="CI444" s="432" t="str">
        <f>IFERROR(TOWER_DATA[[#This Row],[Top '[m']]]-TOWER_DATA[[#This Row],[Bottom '[m']]], "")</f>
        <v/>
      </c>
      <c r="CJ444" s="475" t="str">
        <f>IFERROR(-(TOWER_DATA[[#This Row],[D, bottom '[m']]]-TOWER_DATA[[#This Row],[D, top '[m']]])/(TOWER_DATA[[#This Row],[Bottom '[m']]]-TOWER_DATA[[#This Row],[Top '[m']]]),"")</f>
        <v/>
      </c>
      <c r="CK444" s="476" t="str">
        <f t="shared" si="15"/>
        <v/>
      </c>
      <c r="CL444" s="438" t="str">
        <f>IFERROR((TOWER_DATA[[#This Row],[D, bottom '[m']]]+TOWER_DATA[[#This Row],[D, top '[m']]])/(2*TOWER_DATA[[#This Row],[t '[mm']]]/1000),"")</f>
        <v/>
      </c>
      <c r="CM444" s="440"/>
      <c r="CN444" s="478"/>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4"/>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H445" s="438"/>
      <c r="CI445" s="432" t="str">
        <f>IFERROR(TOWER_DATA[[#This Row],[Top '[m']]]-TOWER_DATA[[#This Row],[Bottom '[m']]], "")</f>
        <v/>
      </c>
      <c r="CJ445" s="475" t="str">
        <f>IFERROR(-(TOWER_DATA[[#This Row],[D, bottom '[m']]]-TOWER_DATA[[#This Row],[D, top '[m']]])/(TOWER_DATA[[#This Row],[Bottom '[m']]]-TOWER_DATA[[#This Row],[Top '[m']]]),"")</f>
        <v/>
      </c>
      <c r="CK445" s="476" t="str">
        <f t="shared" si="15"/>
        <v/>
      </c>
      <c r="CL445" s="438" t="str">
        <f>IFERROR((TOWER_DATA[[#This Row],[D, bottom '[m']]]+TOWER_DATA[[#This Row],[D, top '[m']]])/(2*TOWER_DATA[[#This Row],[t '[mm']]]/1000),"")</f>
        <v/>
      </c>
      <c r="CM445" s="440"/>
      <c r="CN445" s="478"/>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4"/>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H446" s="438"/>
      <c r="CI446" s="432" t="str">
        <f>IFERROR(TOWER_DATA[[#This Row],[Top '[m']]]-TOWER_DATA[[#This Row],[Bottom '[m']]], "")</f>
        <v/>
      </c>
      <c r="CJ446" s="475" t="str">
        <f>IFERROR(-(TOWER_DATA[[#This Row],[D, bottom '[m']]]-TOWER_DATA[[#This Row],[D, top '[m']]])/(TOWER_DATA[[#This Row],[Bottom '[m']]]-TOWER_DATA[[#This Row],[Top '[m']]]),"")</f>
        <v/>
      </c>
      <c r="CK446" s="476" t="str">
        <f t="shared" si="15"/>
        <v/>
      </c>
      <c r="CL446" s="438" t="str">
        <f>IFERROR((TOWER_DATA[[#This Row],[D, bottom '[m']]]+TOWER_DATA[[#This Row],[D, top '[m']]])/(2*TOWER_DATA[[#This Row],[t '[mm']]]/1000),"")</f>
        <v/>
      </c>
      <c r="CM446" s="440"/>
      <c r="CN446" s="478"/>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4"/>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H447" s="438"/>
      <c r="CI447" s="432" t="str">
        <f>IFERROR(TOWER_DATA[[#This Row],[Top '[m']]]-TOWER_DATA[[#This Row],[Bottom '[m']]], "")</f>
        <v/>
      </c>
      <c r="CJ447" s="475" t="str">
        <f>IFERROR(-(TOWER_DATA[[#This Row],[D, bottom '[m']]]-TOWER_DATA[[#This Row],[D, top '[m']]])/(TOWER_DATA[[#This Row],[Bottom '[m']]]-TOWER_DATA[[#This Row],[Top '[m']]]),"")</f>
        <v/>
      </c>
      <c r="CK447" s="476" t="str">
        <f t="shared" si="15"/>
        <v/>
      </c>
      <c r="CL447" s="438" t="str">
        <f>IFERROR((TOWER_DATA[[#This Row],[D, bottom '[m']]]+TOWER_DATA[[#This Row],[D, top '[m']]])/(2*TOWER_DATA[[#This Row],[t '[mm']]]/1000),"")</f>
        <v/>
      </c>
      <c r="CM447" s="440"/>
      <c r="CN447" s="478"/>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4"/>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H448" s="438"/>
      <c r="CI448" s="432" t="str">
        <f>IFERROR(TOWER_DATA[[#This Row],[Top '[m']]]-TOWER_DATA[[#This Row],[Bottom '[m']]], "")</f>
        <v/>
      </c>
      <c r="CJ448" s="475" t="str">
        <f>IFERROR(-(TOWER_DATA[[#This Row],[D, bottom '[m']]]-TOWER_DATA[[#This Row],[D, top '[m']]])/(TOWER_DATA[[#This Row],[Bottom '[m']]]-TOWER_DATA[[#This Row],[Top '[m']]]),"")</f>
        <v/>
      </c>
      <c r="CK448" s="476" t="str">
        <f t="shared" si="15"/>
        <v/>
      </c>
      <c r="CL448" s="438" t="str">
        <f>IFERROR((TOWER_DATA[[#This Row],[D, bottom '[m']]]+TOWER_DATA[[#This Row],[D, top '[m']]])/(2*TOWER_DATA[[#This Row],[t '[mm']]]/1000),"")</f>
        <v/>
      </c>
      <c r="CM448" s="440"/>
      <c r="CN448" s="478"/>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4"/>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H449" s="438"/>
      <c r="CI449" s="432" t="str">
        <f>IFERROR(TOWER_DATA[[#This Row],[Top '[m']]]-TOWER_DATA[[#This Row],[Bottom '[m']]], "")</f>
        <v/>
      </c>
      <c r="CJ449" s="475" t="str">
        <f>IFERROR(-(TOWER_DATA[[#This Row],[D, bottom '[m']]]-TOWER_DATA[[#This Row],[D, top '[m']]])/(TOWER_DATA[[#This Row],[Bottom '[m']]]-TOWER_DATA[[#This Row],[Top '[m']]]),"")</f>
        <v/>
      </c>
      <c r="CK449" s="476" t="str">
        <f t="shared" si="15"/>
        <v/>
      </c>
      <c r="CL449" s="438" t="str">
        <f>IFERROR((TOWER_DATA[[#This Row],[D, bottom '[m']]]+TOWER_DATA[[#This Row],[D, top '[m']]])/(2*TOWER_DATA[[#This Row],[t '[mm']]]/1000),"")</f>
        <v/>
      </c>
      <c r="CM449" s="440"/>
      <c r="CN449" s="478"/>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4"/>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H450" s="438"/>
      <c r="CI450" s="432" t="str">
        <f>IFERROR(TOWER_DATA[[#This Row],[Top '[m']]]-TOWER_DATA[[#This Row],[Bottom '[m']]], "")</f>
        <v/>
      </c>
      <c r="CJ450" s="475" t="str">
        <f>IFERROR(-(TOWER_DATA[[#This Row],[D, bottom '[m']]]-TOWER_DATA[[#This Row],[D, top '[m']]])/(TOWER_DATA[[#This Row],[Bottom '[m']]]-TOWER_DATA[[#This Row],[Top '[m']]]),"")</f>
        <v/>
      </c>
      <c r="CK450" s="476" t="str">
        <f t="shared" si="15"/>
        <v/>
      </c>
      <c r="CL450" s="438" t="str">
        <f>IFERROR((TOWER_DATA[[#This Row],[D, bottom '[m']]]+TOWER_DATA[[#This Row],[D, top '[m']]])/(2*TOWER_DATA[[#This Row],[t '[mm']]]/1000),"")</f>
        <v/>
      </c>
      <c r="CM450" s="440"/>
      <c r="CN450" s="478"/>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4"/>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H451" s="438"/>
      <c r="CI451" s="432" t="str">
        <f>IFERROR(TOWER_DATA[[#This Row],[Top '[m']]]-TOWER_DATA[[#This Row],[Bottom '[m']]], "")</f>
        <v/>
      </c>
      <c r="CJ451" s="475" t="str">
        <f>IFERROR(-(TOWER_DATA[[#This Row],[D, bottom '[m']]]-TOWER_DATA[[#This Row],[D, top '[m']]])/(TOWER_DATA[[#This Row],[Bottom '[m']]]-TOWER_DATA[[#This Row],[Top '[m']]]),"")</f>
        <v/>
      </c>
      <c r="CK451" s="476" t="str">
        <f t="shared" si="15"/>
        <v/>
      </c>
      <c r="CL451" s="438" t="str">
        <f>IFERROR((TOWER_DATA[[#This Row],[D, bottom '[m']]]+TOWER_DATA[[#This Row],[D, top '[m']]])/(2*TOWER_DATA[[#This Row],[t '[mm']]]/1000),"")</f>
        <v/>
      </c>
      <c r="CM451" s="440"/>
      <c r="CN451" s="478"/>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4"/>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H452" s="438"/>
      <c r="CI452" s="432" t="str">
        <f>IFERROR(TOWER_DATA[[#This Row],[Top '[m']]]-TOWER_DATA[[#This Row],[Bottom '[m']]], "")</f>
        <v/>
      </c>
      <c r="CJ452" s="475" t="str">
        <f>IFERROR(-(TOWER_DATA[[#This Row],[D, bottom '[m']]]-TOWER_DATA[[#This Row],[D, top '[m']]])/(TOWER_DATA[[#This Row],[Bottom '[m']]]-TOWER_DATA[[#This Row],[Top '[m']]]),"")</f>
        <v/>
      </c>
      <c r="CK452" s="476" t="str">
        <f t="shared" si="15"/>
        <v/>
      </c>
      <c r="CL452" s="438" t="str">
        <f>IFERROR((TOWER_DATA[[#This Row],[D, bottom '[m']]]+TOWER_DATA[[#This Row],[D, top '[m']]])/(2*TOWER_DATA[[#This Row],[t '[mm']]]/1000),"")</f>
        <v/>
      </c>
      <c r="CM452" s="440"/>
      <c r="CN452" s="478"/>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4"/>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H453" s="438"/>
      <c r="CI453" s="432" t="str">
        <f>IFERROR(TOWER_DATA[[#This Row],[Top '[m']]]-TOWER_DATA[[#This Row],[Bottom '[m']]], "")</f>
        <v/>
      </c>
      <c r="CJ453" s="475" t="str">
        <f>IFERROR(-(TOWER_DATA[[#This Row],[D, bottom '[m']]]-TOWER_DATA[[#This Row],[D, top '[m']]])/(TOWER_DATA[[#This Row],[Bottom '[m']]]-TOWER_DATA[[#This Row],[Top '[m']]]),"")</f>
        <v/>
      </c>
      <c r="CK453" s="476" t="str">
        <f t="shared" si="15"/>
        <v/>
      </c>
      <c r="CL453" s="438" t="str">
        <f>IFERROR((TOWER_DATA[[#This Row],[D, bottom '[m']]]+TOWER_DATA[[#This Row],[D, top '[m']]])/(2*TOWER_DATA[[#This Row],[t '[mm']]]/1000),"")</f>
        <v/>
      </c>
      <c r="CM453" s="440"/>
      <c r="CN453" s="478"/>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4"/>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H454" s="438"/>
      <c r="CI454" s="432" t="str">
        <f>IFERROR(TOWER_DATA[[#This Row],[Top '[m']]]-TOWER_DATA[[#This Row],[Bottom '[m']]], "")</f>
        <v/>
      </c>
      <c r="CJ454" s="475" t="str">
        <f>IFERROR(-(TOWER_DATA[[#This Row],[D, bottom '[m']]]-TOWER_DATA[[#This Row],[D, top '[m']]])/(TOWER_DATA[[#This Row],[Bottom '[m']]]-TOWER_DATA[[#This Row],[Top '[m']]]),"")</f>
        <v/>
      </c>
      <c r="CK454" s="476" t="str">
        <f t="shared" si="15"/>
        <v/>
      </c>
      <c r="CL454" s="438" t="str">
        <f>IFERROR((TOWER_DATA[[#This Row],[D, bottom '[m']]]+TOWER_DATA[[#This Row],[D, top '[m']]])/(2*TOWER_DATA[[#This Row],[t '[mm']]]/1000),"")</f>
        <v/>
      </c>
      <c r="CM454" s="440"/>
      <c r="CN454" s="478"/>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4"/>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H455" s="438"/>
      <c r="CI455" s="432" t="str">
        <f>IFERROR(TOWER_DATA[[#This Row],[Top '[m']]]-TOWER_DATA[[#This Row],[Bottom '[m']]], "")</f>
        <v/>
      </c>
      <c r="CJ455" s="475" t="str">
        <f>IFERROR(-(TOWER_DATA[[#This Row],[D, bottom '[m']]]-TOWER_DATA[[#This Row],[D, top '[m']]])/(TOWER_DATA[[#This Row],[Bottom '[m']]]-TOWER_DATA[[#This Row],[Top '[m']]]),"")</f>
        <v/>
      </c>
      <c r="CK455" s="476" t="str">
        <f t="shared" si="15"/>
        <v/>
      </c>
      <c r="CL455" s="438" t="str">
        <f>IFERROR((TOWER_DATA[[#This Row],[D, bottom '[m']]]+TOWER_DATA[[#This Row],[D, top '[m']]])/(2*TOWER_DATA[[#This Row],[t '[mm']]]/1000),"")</f>
        <v/>
      </c>
      <c r="CM455" s="440"/>
      <c r="CN455" s="478"/>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4"/>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H456" s="438"/>
      <c r="CI456" s="432" t="str">
        <f>IFERROR(TOWER_DATA[[#This Row],[Top '[m']]]-TOWER_DATA[[#This Row],[Bottom '[m']]], "")</f>
        <v/>
      </c>
      <c r="CJ456" s="475" t="str">
        <f>IFERROR(-(TOWER_DATA[[#This Row],[D, bottom '[m']]]-TOWER_DATA[[#This Row],[D, top '[m']]])/(TOWER_DATA[[#This Row],[Bottom '[m']]]-TOWER_DATA[[#This Row],[Top '[m']]]),"")</f>
        <v/>
      </c>
      <c r="CK456" s="476" t="str">
        <f t="shared" si="15"/>
        <v/>
      </c>
      <c r="CL456" s="438" t="str">
        <f>IFERROR((TOWER_DATA[[#This Row],[D, bottom '[m']]]+TOWER_DATA[[#This Row],[D, top '[m']]])/(2*TOWER_DATA[[#This Row],[t '[mm']]]/1000),"")</f>
        <v/>
      </c>
      <c r="CM456" s="440"/>
      <c r="CN456" s="478"/>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4"/>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H457" s="438"/>
      <c r="CI457" s="432" t="str">
        <f>IFERROR(TOWER_DATA[[#This Row],[Top '[m']]]-TOWER_DATA[[#This Row],[Bottom '[m']]], "")</f>
        <v/>
      </c>
      <c r="CJ457" s="475" t="str">
        <f>IFERROR(-(TOWER_DATA[[#This Row],[D, bottom '[m']]]-TOWER_DATA[[#This Row],[D, top '[m']]])/(TOWER_DATA[[#This Row],[Bottom '[m']]]-TOWER_DATA[[#This Row],[Top '[m']]]),"")</f>
        <v/>
      </c>
      <c r="CK457" s="476" t="str">
        <f t="shared" si="15"/>
        <v/>
      </c>
      <c r="CL457" s="438" t="str">
        <f>IFERROR((TOWER_DATA[[#This Row],[D, bottom '[m']]]+TOWER_DATA[[#This Row],[D, top '[m']]])/(2*TOWER_DATA[[#This Row],[t '[mm']]]/1000),"")</f>
        <v/>
      </c>
      <c r="CM457" s="440"/>
      <c r="CN457" s="478"/>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4"/>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H458" s="438"/>
      <c r="CI458" s="432" t="str">
        <f>IFERROR(TOWER_DATA[[#This Row],[Top '[m']]]-TOWER_DATA[[#This Row],[Bottom '[m']]], "")</f>
        <v/>
      </c>
      <c r="CJ458" s="475" t="str">
        <f>IFERROR(-(TOWER_DATA[[#This Row],[D, bottom '[m']]]-TOWER_DATA[[#This Row],[D, top '[m']]])/(TOWER_DATA[[#This Row],[Bottom '[m']]]-TOWER_DATA[[#This Row],[Top '[m']]]),"")</f>
        <v/>
      </c>
      <c r="CK458" s="476" t="str">
        <f t="shared" si="15"/>
        <v/>
      </c>
      <c r="CL458" s="438" t="str">
        <f>IFERROR((TOWER_DATA[[#This Row],[D, bottom '[m']]]+TOWER_DATA[[#This Row],[D, top '[m']]])/(2*TOWER_DATA[[#This Row],[t '[mm']]]/1000),"")</f>
        <v/>
      </c>
      <c r="CM458" s="440"/>
      <c r="CN458" s="478"/>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4"/>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H459" s="438"/>
      <c r="CI459" s="432" t="str">
        <f>IFERROR(TOWER_DATA[[#This Row],[Top '[m']]]-TOWER_DATA[[#This Row],[Bottom '[m']]], "")</f>
        <v/>
      </c>
      <c r="CJ459" s="475" t="str">
        <f>IFERROR(-(TOWER_DATA[[#This Row],[D, bottom '[m']]]-TOWER_DATA[[#This Row],[D, top '[m']]])/(TOWER_DATA[[#This Row],[Bottom '[m']]]-TOWER_DATA[[#This Row],[Top '[m']]]),"")</f>
        <v/>
      </c>
      <c r="CK459" s="476" t="str">
        <f t="shared" si="15"/>
        <v/>
      </c>
      <c r="CL459" s="438" t="str">
        <f>IFERROR((TOWER_DATA[[#This Row],[D, bottom '[m']]]+TOWER_DATA[[#This Row],[D, top '[m']]])/(2*TOWER_DATA[[#This Row],[t '[mm']]]/1000),"")</f>
        <v/>
      </c>
      <c r="CM459" s="440"/>
      <c r="CN459" s="478"/>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4"/>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H460" s="438"/>
      <c r="CI460" s="432" t="str">
        <f>IFERROR(TOWER_DATA[[#This Row],[Top '[m']]]-TOWER_DATA[[#This Row],[Bottom '[m']]], "")</f>
        <v/>
      </c>
      <c r="CJ460" s="475" t="str">
        <f>IFERROR(-(TOWER_DATA[[#This Row],[D, bottom '[m']]]-TOWER_DATA[[#This Row],[D, top '[m']]])/(TOWER_DATA[[#This Row],[Bottom '[m']]]-TOWER_DATA[[#This Row],[Top '[m']]]),"")</f>
        <v/>
      </c>
      <c r="CK460" s="476" t="str">
        <f t="shared" si="15"/>
        <v/>
      </c>
      <c r="CL460" s="438" t="str">
        <f>IFERROR((TOWER_DATA[[#This Row],[D, bottom '[m']]]+TOWER_DATA[[#This Row],[D, top '[m']]])/(2*TOWER_DATA[[#This Row],[t '[mm']]]/1000),"")</f>
        <v/>
      </c>
      <c r="CM460" s="440"/>
      <c r="CN460" s="478"/>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4"/>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H461" s="438"/>
      <c r="CI461" s="432" t="str">
        <f>IFERROR(TOWER_DATA[[#This Row],[Top '[m']]]-TOWER_DATA[[#This Row],[Bottom '[m']]], "")</f>
        <v/>
      </c>
      <c r="CJ461" s="475" t="str">
        <f>IFERROR(-(TOWER_DATA[[#This Row],[D, bottom '[m']]]-TOWER_DATA[[#This Row],[D, top '[m']]])/(TOWER_DATA[[#This Row],[Bottom '[m']]]-TOWER_DATA[[#This Row],[Top '[m']]]),"")</f>
        <v/>
      </c>
      <c r="CK461" s="476" t="str">
        <f t="shared" si="15"/>
        <v/>
      </c>
      <c r="CL461" s="438" t="str">
        <f>IFERROR((TOWER_DATA[[#This Row],[D, bottom '[m']]]+TOWER_DATA[[#This Row],[D, top '[m']]])/(2*TOWER_DATA[[#This Row],[t '[mm']]]/1000),"")</f>
        <v/>
      </c>
      <c r="CM461" s="440"/>
      <c r="CN461" s="478"/>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4"/>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H462" s="438"/>
      <c r="CI462" s="432" t="str">
        <f>IFERROR(TOWER_DATA[[#This Row],[Top '[m']]]-TOWER_DATA[[#This Row],[Bottom '[m']]], "")</f>
        <v/>
      </c>
      <c r="CJ462" s="475" t="str">
        <f>IFERROR(-(TOWER_DATA[[#This Row],[D, bottom '[m']]]-TOWER_DATA[[#This Row],[D, top '[m']]])/(TOWER_DATA[[#This Row],[Bottom '[m']]]-TOWER_DATA[[#This Row],[Top '[m']]]),"")</f>
        <v/>
      </c>
      <c r="CK462" s="476" t="str">
        <f t="shared" si="15"/>
        <v/>
      </c>
      <c r="CL462" s="438" t="str">
        <f>IFERROR((TOWER_DATA[[#This Row],[D, bottom '[m']]]+TOWER_DATA[[#This Row],[D, top '[m']]])/(2*TOWER_DATA[[#This Row],[t '[mm']]]/1000),"")</f>
        <v/>
      </c>
      <c r="CM462" s="440"/>
      <c r="CN462" s="478"/>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4"/>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H463" s="438"/>
      <c r="CI463" s="432" t="str">
        <f>IFERROR(TOWER_DATA[[#This Row],[Top '[m']]]-TOWER_DATA[[#This Row],[Bottom '[m']]], "")</f>
        <v/>
      </c>
      <c r="CJ463" s="475" t="str">
        <f>IFERROR(-(TOWER_DATA[[#This Row],[D, bottom '[m']]]-TOWER_DATA[[#This Row],[D, top '[m']]])/(TOWER_DATA[[#This Row],[Bottom '[m']]]-TOWER_DATA[[#This Row],[Top '[m']]]),"")</f>
        <v/>
      </c>
      <c r="CK463" s="476" t="str">
        <f t="shared" si="15"/>
        <v/>
      </c>
      <c r="CL463" s="438" t="str">
        <f>IFERROR((TOWER_DATA[[#This Row],[D, bottom '[m']]]+TOWER_DATA[[#This Row],[D, top '[m']]])/(2*TOWER_DATA[[#This Row],[t '[mm']]]/1000),"")</f>
        <v/>
      </c>
      <c r="CM463" s="440"/>
      <c r="CN463" s="478"/>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4"/>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H464" s="438"/>
      <c r="CI464" s="432" t="str">
        <f>IFERROR(TOWER_DATA[[#This Row],[Top '[m']]]-TOWER_DATA[[#This Row],[Bottom '[m']]], "")</f>
        <v/>
      </c>
      <c r="CJ464" s="475" t="str">
        <f>IFERROR(-(TOWER_DATA[[#This Row],[D, bottom '[m']]]-TOWER_DATA[[#This Row],[D, top '[m']]])/(TOWER_DATA[[#This Row],[Bottom '[m']]]-TOWER_DATA[[#This Row],[Top '[m']]]),"")</f>
        <v/>
      </c>
      <c r="CK464" s="476" t="str">
        <f t="shared" si="15"/>
        <v/>
      </c>
      <c r="CL464" s="438" t="str">
        <f>IFERROR((TOWER_DATA[[#This Row],[D, bottom '[m']]]+TOWER_DATA[[#This Row],[D, top '[m']]])/(2*TOWER_DATA[[#This Row],[t '[mm']]]/1000),"")</f>
        <v/>
      </c>
      <c r="CM464" s="440"/>
      <c r="CN464" s="478"/>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4"/>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H465" s="438"/>
      <c r="CI465" s="432" t="str">
        <f>IFERROR(TOWER_DATA[[#This Row],[Top '[m']]]-TOWER_DATA[[#This Row],[Bottom '[m']]], "")</f>
        <v/>
      </c>
      <c r="CJ465" s="475" t="str">
        <f>IFERROR(-(TOWER_DATA[[#This Row],[D, bottom '[m']]]-TOWER_DATA[[#This Row],[D, top '[m']]])/(TOWER_DATA[[#This Row],[Bottom '[m']]]-TOWER_DATA[[#This Row],[Top '[m']]]),"")</f>
        <v/>
      </c>
      <c r="CK465" s="476" t="str">
        <f t="shared" si="15"/>
        <v/>
      </c>
      <c r="CL465" s="438" t="str">
        <f>IFERROR((TOWER_DATA[[#This Row],[D, bottom '[m']]]+TOWER_DATA[[#This Row],[D, top '[m']]])/(2*TOWER_DATA[[#This Row],[t '[mm']]]/1000),"")</f>
        <v/>
      </c>
      <c r="CM465" s="440"/>
      <c r="CN465" s="478"/>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4"/>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H466" s="438"/>
      <c r="CI466" s="432" t="str">
        <f>IFERROR(TOWER_DATA[[#This Row],[Top '[m']]]-TOWER_DATA[[#This Row],[Bottom '[m']]], "")</f>
        <v/>
      </c>
      <c r="CJ466" s="475" t="str">
        <f>IFERROR(-(TOWER_DATA[[#This Row],[D, bottom '[m']]]-TOWER_DATA[[#This Row],[D, top '[m']]])/(TOWER_DATA[[#This Row],[Bottom '[m']]]-TOWER_DATA[[#This Row],[Top '[m']]]),"")</f>
        <v/>
      </c>
      <c r="CK466" s="476" t="str">
        <f t="shared" si="15"/>
        <v/>
      </c>
      <c r="CL466" s="438" t="str">
        <f>IFERROR((TOWER_DATA[[#This Row],[D, bottom '[m']]]+TOWER_DATA[[#This Row],[D, top '[m']]])/(2*TOWER_DATA[[#This Row],[t '[mm']]]/1000),"")</f>
        <v/>
      </c>
      <c r="CM466" s="440"/>
      <c r="CN466" s="478"/>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4"/>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H467" s="438"/>
      <c r="CI467" s="432" t="str">
        <f>IFERROR(TOWER_DATA[[#This Row],[Top '[m']]]-TOWER_DATA[[#This Row],[Bottom '[m']]], "")</f>
        <v/>
      </c>
      <c r="CJ467" s="475" t="str">
        <f>IFERROR(-(TOWER_DATA[[#This Row],[D, bottom '[m']]]-TOWER_DATA[[#This Row],[D, top '[m']]])/(TOWER_DATA[[#This Row],[Bottom '[m']]]-TOWER_DATA[[#This Row],[Top '[m']]]),"")</f>
        <v/>
      </c>
      <c r="CK467" s="476" t="str">
        <f t="shared" si="15"/>
        <v/>
      </c>
      <c r="CL467" s="438" t="str">
        <f>IFERROR((TOWER_DATA[[#This Row],[D, bottom '[m']]]+TOWER_DATA[[#This Row],[D, top '[m']]])/(2*TOWER_DATA[[#This Row],[t '[mm']]]/1000),"")</f>
        <v/>
      </c>
      <c r="CM467" s="440"/>
      <c r="CN467" s="478"/>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4"/>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H468" s="438"/>
      <c r="CI468" s="432" t="str">
        <f>IFERROR(TOWER_DATA[[#This Row],[Top '[m']]]-TOWER_DATA[[#This Row],[Bottom '[m']]], "")</f>
        <v/>
      </c>
      <c r="CJ468" s="475" t="str">
        <f>IFERROR(-(TOWER_DATA[[#This Row],[D, bottom '[m']]]-TOWER_DATA[[#This Row],[D, top '[m']]])/(TOWER_DATA[[#This Row],[Bottom '[m']]]-TOWER_DATA[[#This Row],[Top '[m']]]),"")</f>
        <v/>
      </c>
      <c r="CK468" s="476" t="str">
        <f t="shared" si="15"/>
        <v/>
      </c>
      <c r="CL468" s="438" t="str">
        <f>IFERROR((TOWER_DATA[[#This Row],[D, bottom '[m']]]+TOWER_DATA[[#This Row],[D, top '[m']]])/(2*TOWER_DATA[[#This Row],[t '[mm']]]/1000),"")</f>
        <v/>
      </c>
      <c r="CM468" s="440"/>
      <c r="CN468" s="478"/>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4"/>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H469" s="438"/>
      <c r="CI469" s="432" t="str">
        <f>IFERROR(TOWER_DATA[[#This Row],[Top '[m']]]-TOWER_DATA[[#This Row],[Bottom '[m']]], "")</f>
        <v/>
      </c>
      <c r="CJ469" s="475" t="str">
        <f>IFERROR(-(TOWER_DATA[[#This Row],[D, bottom '[m']]]-TOWER_DATA[[#This Row],[D, top '[m']]])/(TOWER_DATA[[#This Row],[Bottom '[m']]]-TOWER_DATA[[#This Row],[Top '[m']]]),"")</f>
        <v/>
      </c>
      <c r="CK469" s="476" t="str">
        <f t="shared" si="15"/>
        <v/>
      </c>
      <c r="CL469" s="438" t="str">
        <f>IFERROR((TOWER_DATA[[#This Row],[D, bottom '[m']]]+TOWER_DATA[[#This Row],[D, top '[m']]])/(2*TOWER_DATA[[#This Row],[t '[mm']]]/1000),"")</f>
        <v/>
      </c>
      <c r="CM469" s="440"/>
      <c r="CN469" s="478"/>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4"/>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H470" s="438"/>
      <c r="CI470" s="432" t="str">
        <f>IFERROR(TOWER_DATA[[#This Row],[Top '[m']]]-TOWER_DATA[[#This Row],[Bottom '[m']]], "")</f>
        <v/>
      </c>
      <c r="CJ470" s="475" t="str">
        <f>IFERROR(-(TOWER_DATA[[#This Row],[D, bottom '[m']]]-TOWER_DATA[[#This Row],[D, top '[m']]])/(TOWER_DATA[[#This Row],[Bottom '[m']]]-TOWER_DATA[[#This Row],[Top '[m']]]),"")</f>
        <v/>
      </c>
      <c r="CK470" s="476" t="str">
        <f t="shared" si="15"/>
        <v/>
      </c>
      <c r="CL470" s="438" t="str">
        <f>IFERROR((TOWER_DATA[[#This Row],[D, bottom '[m']]]+TOWER_DATA[[#This Row],[D, top '[m']]])/(2*TOWER_DATA[[#This Row],[t '[mm']]]/1000),"")</f>
        <v/>
      </c>
      <c r="CM470" s="440"/>
      <c r="CN470" s="478"/>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4"/>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H471" s="438"/>
      <c r="CI471" s="432" t="str">
        <f>IFERROR(TOWER_DATA[[#This Row],[Top '[m']]]-TOWER_DATA[[#This Row],[Bottom '[m']]], "")</f>
        <v/>
      </c>
      <c r="CJ471" s="475" t="str">
        <f>IFERROR(-(TOWER_DATA[[#This Row],[D, bottom '[m']]]-TOWER_DATA[[#This Row],[D, top '[m']]])/(TOWER_DATA[[#This Row],[Bottom '[m']]]-TOWER_DATA[[#This Row],[Top '[m']]]),"")</f>
        <v/>
      </c>
      <c r="CK471" s="476" t="str">
        <f t="shared" si="15"/>
        <v/>
      </c>
      <c r="CL471" s="438" t="str">
        <f>IFERROR((TOWER_DATA[[#This Row],[D, bottom '[m']]]+TOWER_DATA[[#This Row],[D, top '[m']]])/(2*TOWER_DATA[[#This Row],[t '[mm']]]/1000),"")</f>
        <v/>
      </c>
      <c r="CM471" s="440"/>
      <c r="CN471" s="478"/>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4"/>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H472" s="438"/>
      <c r="CI472" s="432" t="str">
        <f>IFERROR(TOWER_DATA[[#This Row],[Top '[m']]]-TOWER_DATA[[#This Row],[Bottom '[m']]], "")</f>
        <v/>
      </c>
      <c r="CJ472" s="475" t="str">
        <f>IFERROR(-(TOWER_DATA[[#This Row],[D, bottom '[m']]]-TOWER_DATA[[#This Row],[D, top '[m']]])/(TOWER_DATA[[#This Row],[Bottom '[m']]]-TOWER_DATA[[#This Row],[Top '[m']]]),"")</f>
        <v/>
      </c>
      <c r="CK472" s="476" t="str">
        <f t="shared" si="15"/>
        <v/>
      </c>
      <c r="CL472" s="438" t="str">
        <f>IFERROR((TOWER_DATA[[#This Row],[D, bottom '[m']]]+TOWER_DATA[[#This Row],[D, top '[m']]])/(2*TOWER_DATA[[#This Row],[t '[mm']]]/1000),"")</f>
        <v/>
      </c>
      <c r="CM472" s="440"/>
      <c r="CN472" s="478"/>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4"/>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H473" s="438"/>
      <c r="CI473" s="432" t="str">
        <f>IFERROR(TOWER_DATA[[#This Row],[Top '[m']]]-TOWER_DATA[[#This Row],[Bottom '[m']]], "")</f>
        <v/>
      </c>
      <c r="CJ473" s="475" t="str">
        <f>IFERROR(-(TOWER_DATA[[#This Row],[D, bottom '[m']]]-TOWER_DATA[[#This Row],[D, top '[m']]])/(TOWER_DATA[[#This Row],[Bottom '[m']]]-TOWER_DATA[[#This Row],[Top '[m']]]),"")</f>
        <v/>
      </c>
      <c r="CK473" s="476" t="str">
        <f t="shared" si="15"/>
        <v/>
      </c>
      <c r="CL473" s="438" t="str">
        <f>IFERROR((TOWER_DATA[[#This Row],[D, bottom '[m']]]+TOWER_DATA[[#This Row],[D, top '[m']]])/(2*TOWER_DATA[[#This Row],[t '[mm']]]/1000),"")</f>
        <v/>
      </c>
      <c r="CM473" s="440"/>
      <c r="CN473" s="478"/>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4"/>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H474" s="438"/>
      <c r="CI474" s="432" t="str">
        <f>IFERROR(TOWER_DATA[[#This Row],[Top '[m']]]-TOWER_DATA[[#This Row],[Bottom '[m']]], "")</f>
        <v/>
      </c>
      <c r="CJ474" s="475" t="str">
        <f>IFERROR(-(TOWER_DATA[[#This Row],[D, bottom '[m']]]-TOWER_DATA[[#This Row],[D, top '[m']]])/(TOWER_DATA[[#This Row],[Bottom '[m']]]-TOWER_DATA[[#This Row],[Top '[m']]]),"")</f>
        <v/>
      </c>
      <c r="CK474" s="476" t="str">
        <f t="shared" si="15"/>
        <v/>
      </c>
      <c r="CL474" s="438" t="str">
        <f>IFERROR((TOWER_DATA[[#This Row],[D, bottom '[m']]]+TOWER_DATA[[#This Row],[D, top '[m']]])/(2*TOWER_DATA[[#This Row],[t '[mm']]]/1000),"")</f>
        <v/>
      </c>
      <c r="CM474" s="440"/>
      <c r="CN474" s="478"/>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4"/>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H475" s="438"/>
      <c r="CI475" s="432" t="str">
        <f>IFERROR(TOWER_DATA[[#This Row],[Top '[m']]]-TOWER_DATA[[#This Row],[Bottom '[m']]], "")</f>
        <v/>
      </c>
      <c r="CJ475" s="475" t="str">
        <f>IFERROR(-(TOWER_DATA[[#This Row],[D, bottom '[m']]]-TOWER_DATA[[#This Row],[D, top '[m']]])/(TOWER_DATA[[#This Row],[Bottom '[m']]]-TOWER_DATA[[#This Row],[Top '[m']]]),"")</f>
        <v/>
      </c>
      <c r="CK475" s="476" t="str">
        <f t="shared" si="15"/>
        <v/>
      </c>
      <c r="CL475" s="438" t="str">
        <f>IFERROR((TOWER_DATA[[#This Row],[D, bottom '[m']]]+TOWER_DATA[[#This Row],[D, top '[m']]])/(2*TOWER_DATA[[#This Row],[t '[mm']]]/1000),"")</f>
        <v/>
      </c>
      <c r="CM475" s="440"/>
      <c r="CN475" s="478"/>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4"/>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H476" s="438"/>
      <c r="CI476" s="432" t="str">
        <f>IFERROR(TOWER_DATA[[#This Row],[Top '[m']]]-TOWER_DATA[[#This Row],[Bottom '[m']]], "")</f>
        <v/>
      </c>
      <c r="CJ476" s="475" t="str">
        <f>IFERROR(-(TOWER_DATA[[#This Row],[D, bottom '[m']]]-TOWER_DATA[[#This Row],[D, top '[m']]])/(TOWER_DATA[[#This Row],[Bottom '[m']]]-TOWER_DATA[[#This Row],[Top '[m']]]),"")</f>
        <v/>
      </c>
      <c r="CK476" s="476" t="str">
        <f t="shared" si="15"/>
        <v/>
      </c>
      <c r="CL476" s="438" t="str">
        <f>IFERROR((TOWER_DATA[[#This Row],[D, bottom '[m']]]+TOWER_DATA[[#This Row],[D, top '[m']]])/(2*TOWER_DATA[[#This Row],[t '[mm']]]/1000),"")</f>
        <v/>
      </c>
      <c r="CM476" s="440"/>
      <c r="CN476" s="478"/>
      <c r="CV476" s="87"/>
      <c r="DQ476" s="161"/>
      <c r="DR476" s="161"/>
      <c r="DS476" s="145"/>
      <c r="DV476" s="93"/>
      <c r="DW476" s="93"/>
    </row>
    <row r="477" spans="11:127" ht="18" customHeight="1">
      <c r="K477" s="171" t="str">
        <f>IFERROR(MP_DATA[[#This Row],[Top '[m']]]-MP_DATA[[#This Row],[Bottom '[m']]], "")</f>
        <v/>
      </c>
      <c r="L477" s="160"/>
      <c r="M477" s="121" t="str">
        <f t="shared" si="14"/>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H477" s="438"/>
      <c r="CI477" s="432" t="str">
        <f>IFERROR(TOWER_DATA[[#This Row],[Top '[m']]]-TOWER_DATA[[#This Row],[Bottom '[m']]], "")</f>
        <v/>
      </c>
      <c r="CJ477" s="475" t="str">
        <f>IFERROR(-(TOWER_DATA[[#This Row],[D, bottom '[m']]]-TOWER_DATA[[#This Row],[D, top '[m']]])/(TOWER_DATA[[#This Row],[Bottom '[m']]]-TOWER_DATA[[#This Row],[Top '[m']]]),"")</f>
        <v/>
      </c>
      <c r="CK477" s="476" t="str">
        <f t="shared" si="15"/>
        <v/>
      </c>
      <c r="CL477" s="438" t="str">
        <f>IFERROR((TOWER_DATA[[#This Row],[D, bottom '[m']]]+TOWER_DATA[[#This Row],[D, top '[m']]])/(2*TOWER_DATA[[#This Row],[t '[mm']]]/1000),"")</f>
        <v/>
      </c>
      <c r="CM477" s="440"/>
      <c r="CN477" s="478"/>
      <c r="CV477" s="87"/>
      <c r="DQ477" s="161"/>
      <c r="DR477" s="161"/>
      <c r="DS477" s="145"/>
      <c r="DV477" s="93"/>
      <c r="DW477" s="93"/>
    </row>
    <row r="478" spans="11:127" ht="18" customHeight="1">
      <c r="K478" s="171" t="str">
        <f>IFERROR(MP_DATA[[#This Row],[Top '[m']]]-MP_DATA[[#This Row],[Bottom '[m']]], "")</f>
        <v/>
      </c>
      <c r="L478" s="160"/>
      <c r="M478" s="121" t="str">
        <f t="shared" si="14"/>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H478" s="438"/>
      <c r="CI478" s="432" t="str">
        <f>IFERROR(TOWER_DATA[[#This Row],[Top '[m']]]-TOWER_DATA[[#This Row],[Bottom '[m']]], "")</f>
        <v/>
      </c>
      <c r="CJ478" s="475" t="str">
        <f>IFERROR(-(TOWER_DATA[[#This Row],[D, bottom '[m']]]-TOWER_DATA[[#This Row],[D, top '[m']]])/(TOWER_DATA[[#This Row],[Bottom '[m']]]-TOWER_DATA[[#This Row],[Top '[m']]]),"")</f>
        <v/>
      </c>
      <c r="CK478" s="476" t="str">
        <f t="shared" si="15"/>
        <v/>
      </c>
      <c r="CL478" s="438" t="str">
        <f>IFERROR((TOWER_DATA[[#This Row],[D, bottom '[m']]]+TOWER_DATA[[#This Row],[D, top '[m']]])/(2*TOWER_DATA[[#This Row],[t '[mm']]]/1000),"")</f>
        <v/>
      </c>
      <c r="CM478" s="440"/>
      <c r="CN478" s="478"/>
      <c r="CV478" s="87"/>
      <c r="DQ478" s="161"/>
      <c r="DR478" s="161"/>
      <c r="DS478" s="145"/>
      <c r="DV478" s="93"/>
      <c r="DW478" s="93"/>
    </row>
    <row r="479" spans="11:127" ht="18" customHeight="1">
      <c r="K479" s="171" t="str">
        <f>IFERROR(MP_DATA[[#This Row],[Top '[m']]]-MP_DATA[[#This Row],[Bottom '[m']]], "")</f>
        <v/>
      </c>
      <c r="L479" s="160"/>
      <c r="M479" s="121" t="str">
        <f t="shared" si="14"/>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H479" s="438"/>
      <c r="CI479" s="432" t="str">
        <f>IFERROR(TOWER_DATA[[#This Row],[Top '[m']]]-TOWER_DATA[[#This Row],[Bottom '[m']]], "")</f>
        <v/>
      </c>
      <c r="CJ479" s="475" t="str">
        <f>IFERROR(-(TOWER_DATA[[#This Row],[D, bottom '[m']]]-TOWER_DATA[[#This Row],[D, top '[m']]])/(TOWER_DATA[[#This Row],[Bottom '[m']]]-TOWER_DATA[[#This Row],[Top '[m']]]),"")</f>
        <v/>
      </c>
      <c r="CK479" s="476" t="str">
        <f t="shared" si="15"/>
        <v/>
      </c>
      <c r="CL479" s="438" t="str">
        <f>IFERROR((TOWER_DATA[[#This Row],[D, bottom '[m']]]+TOWER_DATA[[#This Row],[D, top '[m']]])/(2*TOWER_DATA[[#This Row],[t '[mm']]]/1000),"")</f>
        <v/>
      </c>
      <c r="CM479" s="440"/>
      <c r="CN479" s="478"/>
      <c r="CV479" s="87"/>
      <c r="DQ479" s="161"/>
      <c r="DR479" s="161"/>
      <c r="DS479" s="145"/>
      <c r="DV479" s="93"/>
      <c r="DW479" s="93"/>
    </row>
    <row r="480" spans="11:127" ht="18" customHeight="1">
      <c r="K480" s="171" t="str">
        <f>IFERROR(MP_DATA[[#This Row],[Top '[m']]]-MP_DATA[[#This Row],[Bottom '[m']]], "")</f>
        <v/>
      </c>
      <c r="L480" s="160"/>
      <c r="M480" s="121" t="str">
        <f t="shared" si="14"/>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H480" s="438"/>
      <c r="CI480" s="432" t="str">
        <f>IFERROR(TOWER_DATA[[#This Row],[Top '[m']]]-TOWER_DATA[[#This Row],[Bottom '[m']]], "")</f>
        <v/>
      </c>
      <c r="CJ480" s="475" t="str">
        <f>IFERROR(-(TOWER_DATA[[#This Row],[D, bottom '[m']]]-TOWER_DATA[[#This Row],[D, top '[m']]])/(TOWER_DATA[[#This Row],[Bottom '[m']]]-TOWER_DATA[[#This Row],[Top '[m']]]),"")</f>
        <v/>
      </c>
      <c r="CK480" s="476" t="str">
        <f t="shared" si="15"/>
        <v/>
      </c>
      <c r="CL480" s="438" t="str">
        <f>IFERROR((TOWER_DATA[[#This Row],[D, bottom '[m']]]+TOWER_DATA[[#This Row],[D, top '[m']]])/(2*TOWER_DATA[[#This Row],[t '[mm']]]/1000),"")</f>
        <v/>
      </c>
      <c r="CM480" s="440"/>
      <c r="CN480" s="478"/>
      <c r="CV480" s="87"/>
      <c r="DQ480" s="161"/>
      <c r="DR480" s="161"/>
      <c r="DS480" s="145"/>
      <c r="DV480" s="93"/>
      <c r="DW480" s="93"/>
    </row>
    <row r="481" spans="11:127" ht="18" customHeight="1">
      <c r="K481" s="171" t="str">
        <f>IFERROR(MP_DATA[[#This Row],[Top '[m']]]-MP_DATA[[#This Row],[Bottom '[m']]], "")</f>
        <v/>
      </c>
      <c r="L481" s="160"/>
      <c r="M481" s="121" t="str">
        <f t="shared" si="14"/>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H481" s="438"/>
      <c r="CI481" s="432" t="str">
        <f>IFERROR(TOWER_DATA[[#This Row],[Top '[m']]]-TOWER_DATA[[#This Row],[Bottom '[m']]], "")</f>
        <v/>
      </c>
      <c r="CJ481" s="475" t="str">
        <f>IFERROR(-(TOWER_DATA[[#This Row],[D, bottom '[m']]]-TOWER_DATA[[#This Row],[D, top '[m']]])/(TOWER_DATA[[#This Row],[Bottom '[m']]]-TOWER_DATA[[#This Row],[Top '[m']]]),"")</f>
        <v/>
      </c>
      <c r="CK481" s="476" t="str">
        <f t="shared" si="15"/>
        <v/>
      </c>
      <c r="CL481" s="438" t="str">
        <f>IFERROR((TOWER_DATA[[#This Row],[D, bottom '[m']]]+TOWER_DATA[[#This Row],[D, top '[m']]])/(2*TOWER_DATA[[#This Row],[t '[mm']]]/1000),"")</f>
        <v/>
      </c>
      <c r="CM481" s="440"/>
      <c r="CN481" s="478"/>
      <c r="CV481" s="87"/>
      <c r="DQ481" s="161"/>
      <c r="DR481" s="161"/>
      <c r="DS481" s="145"/>
      <c r="DV481" s="93"/>
      <c r="DW481" s="93"/>
    </row>
    <row r="482" spans="11:127" ht="18" customHeight="1">
      <c r="K482" s="171" t="str">
        <f>IFERROR(MP_DATA[[#This Row],[Top '[m']]]-MP_DATA[[#This Row],[Bottom '[m']]], "")</f>
        <v/>
      </c>
      <c r="L482" s="160"/>
      <c r="M482" s="121" t="str">
        <f t="shared" si="14"/>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H482" s="438"/>
      <c r="CI482" s="432" t="str">
        <f>IFERROR(TOWER_DATA[[#This Row],[Top '[m']]]-TOWER_DATA[[#This Row],[Bottom '[m']]], "")</f>
        <v/>
      </c>
      <c r="CJ482" s="475" t="str">
        <f>IFERROR(-(TOWER_DATA[[#This Row],[D, bottom '[m']]]-TOWER_DATA[[#This Row],[D, top '[m']]])/(TOWER_DATA[[#This Row],[Bottom '[m']]]-TOWER_DATA[[#This Row],[Top '[m']]]),"")</f>
        <v/>
      </c>
      <c r="CK482" s="476" t="str">
        <f t="shared" si="15"/>
        <v/>
      </c>
      <c r="CL482" s="438" t="str">
        <f>IFERROR((TOWER_DATA[[#This Row],[D, bottom '[m']]]+TOWER_DATA[[#This Row],[D, top '[m']]])/(2*TOWER_DATA[[#This Row],[t '[mm']]]/1000),"")</f>
        <v/>
      </c>
      <c r="CM482" s="440"/>
      <c r="CN482" s="478"/>
      <c r="CV482" s="87"/>
      <c r="DQ482" s="161"/>
      <c r="DR482" s="161"/>
      <c r="DS482" s="145"/>
      <c r="DV482" s="93"/>
      <c r="DW482" s="93"/>
    </row>
    <row r="483" spans="11:127" ht="18" customHeight="1">
      <c r="K483" s="171" t="str">
        <f>IFERROR(MP_DATA[[#This Row],[Top '[m']]]-MP_DATA[[#This Row],[Bottom '[m']]], "")</f>
        <v/>
      </c>
      <c r="L483" s="160"/>
      <c r="M483" s="121" t="str">
        <f t="shared" si="14"/>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H483" s="438"/>
      <c r="CI483" s="432" t="str">
        <f>IFERROR(TOWER_DATA[[#This Row],[Top '[m']]]-TOWER_DATA[[#This Row],[Bottom '[m']]], "")</f>
        <v/>
      </c>
      <c r="CJ483" s="475" t="str">
        <f>IFERROR(-(TOWER_DATA[[#This Row],[D, bottom '[m']]]-TOWER_DATA[[#This Row],[D, top '[m']]])/(TOWER_DATA[[#This Row],[Bottom '[m']]]-TOWER_DATA[[#This Row],[Top '[m']]]),"")</f>
        <v/>
      </c>
      <c r="CK483" s="476" t="str">
        <f t="shared" si="15"/>
        <v/>
      </c>
      <c r="CL483" s="438" t="str">
        <f>IFERROR((TOWER_DATA[[#This Row],[D, bottom '[m']]]+TOWER_DATA[[#This Row],[D, top '[m']]])/(2*TOWER_DATA[[#This Row],[t '[mm']]]/1000),"")</f>
        <v/>
      </c>
      <c r="CM483" s="440"/>
      <c r="CN483" s="478"/>
      <c r="CV483" s="87"/>
      <c r="DQ483" s="161"/>
      <c r="DR483" s="161"/>
      <c r="DS483" s="145"/>
      <c r="DV483" s="93"/>
      <c r="DW483" s="93"/>
    </row>
    <row r="484" spans="11:127" ht="18" customHeight="1">
      <c r="K484" s="171" t="str">
        <f>IFERROR(MP_DATA[[#This Row],[Top '[m']]]-MP_DATA[[#This Row],[Bottom '[m']]], "")</f>
        <v/>
      </c>
      <c r="L484" s="160"/>
      <c r="M484" s="121" t="str">
        <f t="shared" si="14"/>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H484" s="438"/>
      <c r="CI484" s="432" t="str">
        <f>IFERROR(TOWER_DATA[[#This Row],[Top '[m']]]-TOWER_DATA[[#This Row],[Bottom '[m']]], "")</f>
        <v/>
      </c>
      <c r="CJ484" s="475" t="str">
        <f>IFERROR(-(TOWER_DATA[[#This Row],[D, bottom '[m']]]-TOWER_DATA[[#This Row],[D, top '[m']]])/(TOWER_DATA[[#This Row],[Bottom '[m']]]-TOWER_DATA[[#This Row],[Top '[m']]]),"")</f>
        <v/>
      </c>
      <c r="CK484" s="476" t="str">
        <f t="shared" si="15"/>
        <v/>
      </c>
      <c r="CL484" s="438" t="str">
        <f>IFERROR((TOWER_DATA[[#This Row],[D, bottom '[m']]]+TOWER_DATA[[#This Row],[D, top '[m']]])/(2*TOWER_DATA[[#This Row],[t '[mm']]]/1000),"")</f>
        <v/>
      </c>
      <c r="CM484" s="440"/>
      <c r="CN484" s="478"/>
      <c r="CV484" s="87"/>
      <c r="DQ484" s="161"/>
      <c r="DR484" s="161"/>
      <c r="DS484" s="145"/>
      <c r="DV484" s="93"/>
      <c r="DW484" s="93"/>
    </row>
    <row r="485" spans="11:127" ht="18" customHeight="1">
      <c r="K485" s="171" t="str">
        <f>IFERROR(MP_DATA[[#This Row],[Top '[m']]]-MP_DATA[[#This Row],[Bottom '[m']]], "")</f>
        <v/>
      </c>
      <c r="L485" s="160"/>
      <c r="M485" s="121" t="str">
        <f t="shared" si="14"/>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H485" s="438"/>
      <c r="CI485" s="432" t="str">
        <f>IFERROR(TOWER_DATA[[#This Row],[Top '[m']]]-TOWER_DATA[[#This Row],[Bottom '[m']]], "")</f>
        <v/>
      </c>
      <c r="CJ485" s="475" t="str">
        <f>IFERROR(-(TOWER_DATA[[#This Row],[D, bottom '[m']]]-TOWER_DATA[[#This Row],[D, top '[m']]])/(TOWER_DATA[[#This Row],[Bottom '[m']]]-TOWER_DATA[[#This Row],[Top '[m']]]),"")</f>
        <v/>
      </c>
      <c r="CK485" s="476" t="str">
        <f t="shared" si="15"/>
        <v/>
      </c>
      <c r="CL485" s="438" t="str">
        <f>IFERROR((TOWER_DATA[[#This Row],[D, bottom '[m']]]+TOWER_DATA[[#This Row],[D, top '[m']]])/(2*TOWER_DATA[[#This Row],[t '[mm']]]/1000),"")</f>
        <v/>
      </c>
      <c r="CM485" s="440"/>
      <c r="CN485" s="478"/>
      <c r="CV485" s="87"/>
      <c r="DQ485" s="161"/>
      <c r="DR485" s="161"/>
      <c r="DS485" s="145"/>
      <c r="DV485" s="93"/>
      <c r="DW485" s="93"/>
    </row>
    <row r="486" spans="11:127" ht="18" customHeight="1">
      <c r="K486" s="171" t="str">
        <f>IFERROR(MP_DATA[[#This Row],[Top '[m']]]-MP_DATA[[#This Row],[Bottom '[m']]], "")</f>
        <v/>
      </c>
      <c r="L486" s="160"/>
      <c r="M486" s="121" t="str">
        <f t="shared" si="14"/>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H486" s="438"/>
      <c r="CI486" s="432" t="str">
        <f>IFERROR(TOWER_DATA[[#This Row],[Top '[m']]]-TOWER_DATA[[#This Row],[Bottom '[m']]], "")</f>
        <v/>
      </c>
      <c r="CJ486" s="475" t="str">
        <f>IFERROR(-(TOWER_DATA[[#This Row],[D, bottom '[m']]]-TOWER_DATA[[#This Row],[D, top '[m']]])/(TOWER_DATA[[#This Row],[Bottom '[m']]]-TOWER_DATA[[#This Row],[Top '[m']]]),"")</f>
        <v/>
      </c>
      <c r="CK486" s="476" t="str">
        <f t="shared" si="15"/>
        <v/>
      </c>
      <c r="CL486" s="438" t="str">
        <f>IFERROR((TOWER_DATA[[#This Row],[D, bottom '[m']]]+TOWER_DATA[[#This Row],[D, top '[m']]])/(2*TOWER_DATA[[#This Row],[t '[mm']]]/1000),"")</f>
        <v/>
      </c>
      <c r="CM486" s="440"/>
      <c r="CN486" s="478"/>
      <c r="CV486" s="87"/>
      <c r="DQ486" s="161"/>
      <c r="DR486" s="161"/>
      <c r="DS486" s="145"/>
      <c r="DV486" s="93"/>
      <c r="DW486" s="93"/>
    </row>
    <row r="487" spans="11:127" ht="18" customHeight="1">
      <c r="K487" s="171" t="str">
        <f>IFERROR(MP_DATA[[#This Row],[Top '[m']]]-MP_DATA[[#This Row],[Bottom '[m']]], "")</f>
        <v/>
      </c>
      <c r="L487" s="160"/>
      <c r="M487" s="121" t="str">
        <f t="shared" si="14"/>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H487" s="438"/>
      <c r="CI487" s="432" t="str">
        <f>IFERROR(TOWER_DATA[[#This Row],[Top '[m']]]-TOWER_DATA[[#This Row],[Bottom '[m']]], "")</f>
        <v/>
      </c>
      <c r="CJ487" s="475" t="str">
        <f>IFERROR(-(TOWER_DATA[[#This Row],[D, bottom '[m']]]-TOWER_DATA[[#This Row],[D, top '[m']]])/(TOWER_DATA[[#This Row],[Bottom '[m']]]-TOWER_DATA[[#This Row],[Top '[m']]]),"")</f>
        <v/>
      </c>
      <c r="CK487" s="476" t="str">
        <f t="shared" si="15"/>
        <v/>
      </c>
      <c r="CL487" s="438" t="str">
        <f>IFERROR((TOWER_DATA[[#This Row],[D, bottom '[m']]]+TOWER_DATA[[#This Row],[D, top '[m']]])/(2*TOWER_DATA[[#This Row],[t '[mm']]]/1000),"")</f>
        <v/>
      </c>
      <c r="CM487" s="440"/>
      <c r="CN487" s="478"/>
      <c r="CV487" s="87"/>
      <c r="DQ487" s="161"/>
      <c r="DR487" s="161"/>
      <c r="DS487" s="145"/>
      <c r="DV487" s="93"/>
      <c r="DW487" s="93"/>
    </row>
    <row r="488" spans="11:127" ht="18" customHeight="1">
      <c r="K488" s="171" t="str">
        <f>IFERROR(MP_DATA[[#This Row],[Top '[m']]]-MP_DATA[[#This Row],[Bottom '[m']]], "")</f>
        <v/>
      </c>
      <c r="L488" s="160"/>
      <c r="M488" s="121" t="str">
        <f t="shared" si="14"/>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H488" s="438"/>
      <c r="CI488" s="432" t="str">
        <f>IFERROR(TOWER_DATA[[#This Row],[Top '[m']]]-TOWER_DATA[[#This Row],[Bottom '[m']]], "")</f>
        <v/>
      </c>
      <c r="CJ488" s="475" t="str">
        <f>IFERROR(-(TOWER_DATA[[#This Row],[D, bottom '[m']]]-TOWER_DATA[[#This Row],[D, top '[m']]])/(TOWER_DATA[[#This Row],[Bottom '[m']]]-TOWER_DATA[[#This Row],[Top '[m']]]),"")</f>
        <v/>
      </c>
      <c r="CK488" s="476" t="str">
        <f t="shared" si="15"/>
        <v/>
      </c>
      <c r="CL488" s="438" t="str">
        <f>IFERROR((TOWER_DATA[[#This Row],[D, bottom '[m']]]+TOWER_DATA[[#This Row],[D, top '[m']]])/(2*TOWER_DATA[[#This Row],[t '[mm']]]/1000),"")</f>
        <v/>
      </c>
      <c r="CM488" s="440"/>
      <c r="CN488" s="478"/>
      <c r="CV488" s="87"/>
      <c r="DQ488" s="161"/>
      <c r="DR488" s="161"/>
      <c r="DS488" s="145"/>
      <c r="DV488" s="93"/>
      <c r="DW488" s="93"/>
    </row>
    <row r="489" spans="11:127" ht="18" customHeight="1">
      <c r="K489" s="171" t="str">
        <f>IFERROR(MP_DATA[[#This Row],[Top '[m']]]-MP_DATA[[#This Row],[Bottom '[m']]], "")</f>
        <v/>
      </c>
      <c r="L489" s="160"/>
      <c r="M489" s="121" t="str">
        <f t="shared" si="14"/>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H489" s="438"/>
      <c r="CI489" s="432" t="str">
        <f>IFERROR(TOWER_DATA[[#This Row],[Top '[m']]]-TOWER_DATA[[#This Row],[Bottom '[m']]], "")</f>
        <v/>
      </c>
      <c r="CJ489" s="475" t="str">
        <f>IFERROR(-(TOWER_DATA[[#This Row],[D, bottom '[m']]]-TOWER_DATA[[#This Row],[D, top '[m']]])/(TOWER_DATA[[#This Row],[Bottom '[m']]]-TOWER_DATA[[#This Row],[Top '[m']]]),"")</f>
        <v/>
      </c>
      <c r="CK489" s="476" t="str">
        <f t="shared" si="15"/>
        <v/>
      </c>
      <c r="CL489" s="438" t="str">
        <f>IFERROR((TOWER_DATA[[#This Row],[D, bottom '[m']]]+TOWER_DATA[[#This Row],[D, top '[m']]])/(2*TOWER_DATA[[#This Row],[t '[mm']]]/1000),"")</f>
        <v/>
      </c>
      <c r="CM489" s="440"/>
      <c r="CN489" s="478"/>
      <c r="CV489" s="87"/>
      <c r="DQ489" s="161"/>
      <c r="DR489" s="161"/>
      <c r="DS489" s="145"/>
      <c r="DV489" s="93"/>
      <c r="DW489" s="93"/>
    </row>
    <row r="490" spans="11:127" ht="18" customHeight="1">
      <c r="K490" s="172" t="str">
        <f>IFERROR(MP_DATA[[#This Row],[Top '[m']]]-MP_DATA[[#This Row],[Bottom '[m']]], "")</f>
        <v/>
      </c>
      <c r="L490" s="174"/>
      <c r="M490" s="173" t="str">
        <f t="shared" si="14"/>
        <v/>
      </c>
      <c r="N490" s="354"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H490" s="438"/>
      <c r="CI490" s="432" t="str">
        <f>IFERROR(TOWER_DATA[[#This Row],[Top '[m']]]-TOWER_DATA[[#This Row],[Bottom '[m']]], "")</f>
        <v/>
      </c>
      <c r="CJ490" s="475" t="str">
        <f>IFERROR(-(TOWER_DATA[[#This Row],[D, bottom '[m']]]-TOWER_DATA[[#This Row],[D, top '[m']]])/(TOWER_DATA[[#This Row],[Bottom '[m']]]-TOWER_DATA[[#This Row],[Top '[m']]]),"")</f>
        <v/>
      </c>
      <c r="CK490" s="476" t="str">
        <f t="shared" si="15"/>
        <v/>
      </c>
      <c r="CL490" s="438" t="str">
        <f>IFERROR((TOWER_DATA[[#This Row],[D, bottom '[m']]]+TOWER_DATA[[#This Row],[D, top '[m']]])/(2*TOWER_DATA[[#This Row],[t '[mm']]]/1000),"")</f>
        <v/>
      </c>
      <c r="CM490" s="440"/>
      <c r="CN490" s="478"/>
      <c r="CV490" s="87"/>
      <c r="DQ490" s="161"/>
      <c r="DR490" s="161"/>
      <c r="DS490" s="145"/>
      <c r="DV490" s="93"/>
      <c r="DW490" s="93"/>
    </row>
    <row r="491" spans="11:127" ht="18" customHeight="1">
      <c r="K491" s="51" t="str">
        <f>IFERROR(MP_DATA[[#This Row],[Top '[m']]]-MP_DATA[[#This Row],[Bottom '[m']]], "")</f>
        <v/>
      </c>
      <c r="L491" s="160"/>
      <c r="M491" s="121" t="str">
        <f t="shared" si="14"/>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H491" s="438"/>
      <c r="CI491" s="432" t="str">
        <f>IFERROR(TOWER_DATA[[#This Row],[Top '[m']]]-TOWER_DATA[[#This Row],[Bottom '[m']]], "")</f>
        <v/>
      </c>
      <c r="CJ491" s="475" t="str">
        <f>IFERROR(-(TOWER_DATA[[#This Row],[D, bottom '[m']]]-TOWER_DATA[[#This Row],[D, top '[m']]])/(TOWER_DATA[[#This Row],[Bottom '[m']]]-TOWER_DATA[[#This Row],[Top '[m']]]),"")</f>
        <v/>
      </c>
      <c r="CK491" s="476" t="str">
        <f t="shared" si="15"/>
        <v/>
      </c>
      <c r="CL491" s="438" t="str">
        <f>IFERROR((TOWER_DATA[[#This Row],[D, bottom '[m']]]+TOWER_DATA[[#This Row],[D, top '[m']]])/(2*TOWER_DATA[[#This Row],[t '[mm']]]/1000),"")</f>
        <v/>
      </c>
      <c r="CM491" s="440"/>
      <c r="CN491" s="478"/>
      <c r="CV491" s="87"/>
      <c r="DQ491" s="161"/>
      <c r="DR491" s="161"/>
      <c r="DS491" s="145"/>
      <c r="DV491" s="93"/>
      <c r="DW491" s="93"/>
    </row>
    <row r="492" spans="11:127" ht="18" customHeight="1">
      <c r="K492" s="51" t="str">
        <f>IFERROR(MP_DATA[[#This Row],[Top '[m']]]-MP_DATA[[#This Row],[Bottom '[m']]], "")</f>
        <v/>
      </c>
      <c r="L492" s="160"/>
      <c r="M492" s="121" t="str">
        <f t="shared" si="14"/>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H492" s="438"/>
      <c r="CI492" s="432" t="str">
        <f>IFERROR(TOWER_DATA[[#This Row],[Top '[m']]]-TOWER_DATA[[#This Row],[Bottom '[m']]], "")</f>
        <v/>
      </c>
      <c r="CJ492" s="475" t="str">
        <f>IFERROR(-(TOWER_DATA[[#This Row],[D, bottom '[m']]]-TOWER_DATA[[#This Row],[D, top '[m']]])/(TOWER_DATA[[#This Row],[Bottom '[m']]]-TOWER_DATA[[#This Row],[Top '[m']]]),"")</f>
        <v/>
      </c>
      <c r="CK492" s="476" t="str">
        <f t="shared" si="15"/>
        <v/>
      </c>
      <c r="CL492" s="438" t="str">
        <f>IFERROR((TOWER_DATA[[#This Row],[D, bottom '[m']]]+TOWER_DATA[[#This Row],[D, top '[m']]])/(2*TOWER_DATA[[#This Row],[t '[mm']]]/1000),"")</f>
        <v/>
      </c>
      <c r="CM492" s="440"/>
      <c r="CN492" s="478"/>
      <c r="CV492" s="87"/>
      <c r="DQ492" s="161"/>
      <c r="DR492" s="161"/>
      <c r="DS492" s="145"/>
      <c r="DV492" s="93"/>
      <c r="DW492" s="93"/>
    </row>
    <row r="493" spans="11:127" ht="18" customHeight="1">
      <c r="K493" s="51" t="str">
        <f>IFERROR(MP_DATA[[#This Row],[Top '[m']]]-MP_DATA[[#This Row],[Bottom '[m']]], "")</f>
        <v/>
      </c>
      <c r="L493" s="160"/>
      <c r="M493" s="121" t="str">
        <f t="shared" si="14"/>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H493" s="438"/>
      <c r="CI493" s="432" t="str">
        <f>IFERROR(TOWER_DATA[[#This Row],[Top '[m']]]-TOWER_DATA[[#This Row],[Bottom '[m']]], "")</f>
        <v/>
      </c>
      <c r="CJ493" s="475" t="str">
        <f>IFERROR(-(TOWER_DATA[[#This Row],[D, bottom '[m']]]-TOWER_DATA[[#This Row],[D, top '[m']]])/(TOWER_DATA[[#This Row],[Bottom '[m']]]-TOWER_DATA[[#This Row],[Top '[m']]]),"")</f>
        <v/>
      </c>
      <c r="CK493" s="476" t="str">
        <f t="shared" si="15"/>
        <v/>
      </c>
      <c r="CL493" s="438" t="str">
        <f>IFERROR((TOWER_DATA[[#This Row],[D, bottom '[m']]]+TOWER_DATA[[#This Row],[D, top '[m']]])/(2*TOWER_DATA[[#This Row],[t '[mm']]]/1000),"")</f>
        <v/>
      </c>
      <c r="CM493" s="440"/>
      <c r="CN493" s="478"/>
      <c r="CV493" s="87"/>
      <c r="DQ493" s="161"/>
      <c r="DR493" s="161"/>
      <c r="DS493" s="145"/>
      <c r="DV493" s="93"/>
      <c r="DW493" s="93"/>
    </row>
    <row r="494" spans="11:127" ht="18" customHeight="1">
      <c r="K494" s="51" t="str">
        <f>IFERROR(MP_DATA[[#This Row],[Top '[m']]]-MP_DATA[[#This Row],[Bottom '[m']]], "")</f>
        <v/>
      </c>
      <c r="L494" s="160"/>
      <c r="M494" s="121" t="str">
        <f t="shared" si="14"/>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H494" s="438"/>
      <c r="CI494" s="432" t="str">
        <f>IFERROR(TOWER_DATA[[#This Row],[Top '[m']]]-TOWER_DATA[[#This Row],[Bottom '[m']]], "")</f>
        <v/>
      </c>
      <c r="CJ494" s="475" t="str">
        <f>IFERROR(-(TOWER_DATA[[#This Row],[D, bottom '[m']]]-TOWER_DATA[[#This Row],[D, top '[m']]])/(TOWER_DATA[[#This Row],[Bottom '[m']]]-TOWER_DATA[[#This Row],[Top '[m']]]),"")</f>
        <v/>
      </c>
      <c r="CK494" s="476" t="str">
        <f t="shared" si="15"/>
        <v/>
      </c>
      <c r="CL494" s="438" t="str">
        <f>IFERROR((TOWER_DATA[[#This Row],[D, bottom '[m']]]+TOWER_DATA[[#This Row],[D, top '[m']]])/(2*TOWER_DATA[[#This Row],[t '[mm']]]/1000),"")</f>
        <v/>
      </c>
      <c r="CM494" s="440"/>
      <c r="CN494" s="478"/>
      <c r="CV494" s="87"/>
      <c r="DQ494" s="161"/>
      <c r="DR494" s="161"/>
      <c r="DS494" s="145"/>
      <c r="DV494" s="93"/>
      <c r="DW494" s="93"/>
    </row>
    <row r="495" spans="11:127" ht="18" customHeight="1">
      <c r="K495" s="51" t="str">
        <f>IFERROR(MP_DATA[[#This Row],[Top '[m']]]-MP_DATA[[#This Row],[Bottom '[m']]], "")</f>
        <v/>
      </c>
      <c r="L495" s="160"/>
      <c r="M495" s="121" t="str">
        <f t="shared" si="14"/>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H495" s="438"/>
      <c r="CI495" s="432" t="str">
        <f>IFERROR(TOWER_DATA[[#This Row],[Top '[m']]]-TOWER_DATA[[#This Row],[Bottom '[m']]], "")</f>
        <v/>
      </c>
      <c r="CJ495" s="475" t="str">
        <f>IFERROR(-(TOWER_DATA[[#This Row],[D, bottom '[m']]]-TOWER_DATA[[#This Row],[D, top '[m']]])/(TOWER_DATA[[#This Row],[Bottom '[m']]]-TOWER_DATA[[#This Row],[Top '[m']]]),"")</f>
        <v/>
      </c>
      <c r="CK495" s="476" t="str">
        <f t="shared" si="15"/>
        <v/>
      </c>
      <c r="CL495" s="438" t="str">
        <f>IFERROR((TOWER_DATA[[#This Row],[D, bottom '[m']]]+TOWER_DATA[[#This Row],[D, top '[m']]])/(2*TOWER_DATA[[#This Row],[t '[mm']]]/1000),"")</f>
        <v/>
      </c>
      <c r="CM495" s="440"/>
      <c r="CN495" s="478"/>
      <c r="CV495" s="87"/>
      <c r="DQ495" s="161"/>
      <c r="DR495" s="161"/>
      <c r="DS495" s="145"/>
      <c r="DV495" s="93"/>
      <c r="DW495" s="93"/>
    </row>
    <row r="496" spans="11:127" ht="18" customHeight="1">
      <c r="K496" s="51" t="str">
        <f>IFERROR(MP_DATA[[#This Row],[Top '[m']]]-MP_DATA[[#This Row],[Bottom '[m']]], "")</f>
        <v/>
      </c>
      <c r="L496" s="160"/>
      <c r="M496" s="121" t="str">
        <f t="shared" si="14"/>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H496" s="438"/>
      <c r="CI496" s="432" t="str">
        <f>IFERROR(TOWER_DATA[[#This Row],[Top '[m']]]-TOWER_DATA[[#This Row],[Bottom '[m']]], "")</f>
        <v/>
      </c>
      <c r="CJ496" s="475" t="str">
        <f>IFERROR(-(TOWER_DATA[[#This Row],[D, bottom '[m']]]-TOWER_DATA[[#This Row],[D, top '[m']]])/(TOWER_DATA[[#This Row],[Bottom '[m']]]-TOWER_DATA[[#This Row],[Top '[m']]]),"")</f>
        <v/>
      </c>
      <c r="CK496" s="476" t="str">
        <f t="shared" si="15"/>
        <v/>
      </c>
      <c r="CL496" s="438" t="str">
        <f>IFERROR((TOWER_DATA[[#This Row],[D, bottom '[m']]]+TOWER_DATA[[#This Row],[D, top '[m']]])/(2*TOWER_DATA[[#This Row],[t '[mm']]]/1000),"")</f>
        <v/>
      </c>
      <c r="CM496" s="440"/>
      <c r="CN496" s="478"/>
      <c r="CV496" s="87"/>
      <c r="DQ496" s="161"/>
      <c r="DR496" s="161"/>
      <c r="DS496" s="145"/>
      <c r="DV496" s="93"/>
      <c r="DW496" s="93"/>
    </row>
    <row r="497" spans="11:127" ht="18" customHeight="1">
      <c r="K497" s="51" t="str">
        <f>IFERROR(MP_DATA[[#This Row],[Top '[m']]]-MP_DATA[[#This Row],[Bottom '[m']]], "")</f>
        <v/>
      </c>
      <c r="L497" s="160"/>
      <c r="M497" s="121" t="str">
        <f t="shared" ref="M497:M560" si="16">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H497" s="438"/>
      <c r="CI497" s="432" t="str">
        <f>IFERROR(TOWER_DATA[[#This Row],[Top '[m']]]-TOWER_DATA[[#This Row],[Bottom '[m']]], "")</f>
        <v/>
      </c>
      <c r="CJ497" s="475" t="str">
        <f>IFERROR(-(TOWER_DATA[[#This Row],[D, bottom '[m']]]-TOWER_DATA[[#This Row],[D, top '[m']]])/(TOWER_DATA[[#This Row],[Bottom '[m']]]-TOWER_DATA[[#This Row],[Top '[m']]]),"")</f>
        <v/>
      </c>
      <c r="CK497" s="476" t="str">
        <f t="shared" ref="CK497:CK560" si="17">IF(7850/1000*(1/3)*PI()*ABS(CD539-CE539)*((CF539/2)^2+(CF539/2)*(CG539/2)+(CG539/2)^2-(CF539/2-CH539/1000)^2-(CF539/2-CH539/1000)*(CG539/2-CH539/1000)-(CG539/2-CH539/1000)^2)=0,"",7850/1000*(1/3)*PI()*ABS(CD539-CE539)*((CF539/2)^2+(CF539/2)*(CG539/2)+(CG539/2)^2-(CF539/2-CH539/1000)^2-(CF539/2-CH539/1000)*(CG539/2-CH539/1000)-(CG539/2-CH539/1000)^2))</f>
        <v/>
      </c>
      <c r="CL497" s="438" t="str">
        <f>IFERROR((TOWER_DATA[[#This Row],[D, bottom '[m']]]+TOWER_DATA[[#This Row],[D, top '[m']]])/(2*TOWER_DATA[[#This Row],[t '[mm']]]/1000),"")</f>
        <v/>
      </c>
      <c r="CM497" s="440"/>
      <c r="CN497" s="478"/>
      <c r="CV497" s="87"/>
      <c r="DQ497" s="161"/>
      <c r="DR497" s="161"/>
      <c r="DS497" s="145"/>
      <c r="DV497" s="93"/>
      <c r="DW497" s="93"/>
    </row>
    <row r="498" spans="11:127" ht="18" customHeight="1">
      <c r="K498" s="51" t="str">
        <f>IFERROR(MP_DATA[[#This Row],[Top '[m']]]-MP_DATA[[#This Row],[Bottom '[m']]], "")</f>
        <v/>
      </c>
      <c r="L498" s="160"/>
      <c r="M498" s="121" t="str">
        <f t="shared" si="16"/>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H498" s="438"/>
      <c r="CI498" s="432" t="str">
        <f>IFERROR(TOWER_DATA[[#This Row],[Top '[m']]]-TOWER_DATA[[#This Row],[Bottom '[m']]], "")</f>
        <v/>
      </c>
      <c r="CJ498" s="475" t="str">
        <f>IFERROR(-(TOWER_DATA[[#This Row],[D, bottom '[m']]]-TOWER_DATA[[#This Row],[D, top '[m']]])/(TOWER_DATA[[#This Row],[Bottom '[m']]]-TOWER_DATA[[#This Row],[Top '[m']]]),"")</f>
        <v/>
      </c>
      <c r="CK498" s="476" t="str">
        <f t="shared" si="17"/>
        <v/>
      </c>
      <c r="CL498" s="438" t="str">
        <f>IFERROR((TOWER_DATA[[#This Row],[D, bottom '[m']]]+TOWER_DATA[[#This Row],[D, top '[m']]])/(2*TOWER_DATA[[#This Row],[t '[mm']]]/1000),"")</f>
        <v/>
      </c>
      <c r="CM498" s="440"/>
      <c r="CN498" s="478"/>
      <c r="CV498" s="87"/>
      <c r="DQ498" s="161"/>
      <c r="DR498" s="161"/>
      <c r="DS498" s="145"/>
      <c r="DV498" s="93"/>
      <c r="DW498" s="93"/>
    </row>
    <row r="499" spans="11:127" ht="18" customHeight="1">
      <c r="K499" s="51" t="str">
        <f>IFERROR(MP_DATA[[#This Row],[Top '[m']]]-MP_DATA[[#This Row],[Bottom '[m']]], "")</f>
        <v/>
      </c>
      <c r="L499" s="160"/>
      <c r="M499" s="121" t="str">
        <f t="shared" si="16"/>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H499" s="438"/>
      <c r="CI499" s="432" t="str">
        <f>IFERROR(TOWER_DATA[[#This Row],[Top '[m']]]-TOWER_DATA[[#This Row],[Bottom '[m']]], "")</f>
        <v/>
      </c>
      <c r="CJ499" s="475" t="str">
        <f>IFERROR(-(TOWER_DATA[[#This Row],[D, bottom '[m']]]-TOWER_DATA[[#This Row],[D, top '[m']]])/(TOWER_DATA[[#This Row],[Bottom '[m']]]-TOWER_DATA[[#This Row],[Top '[m']]]),"")</f>
        <v/>
      </c>
      <c r="CK499" s="476" t="str">
        <f t="shared" si="17"/>
        <v/>
      </c>
      <c r="CL499" s="438" t="str">
        <f>IFERROR((TOWER_DATA[[#This Row],[D, bottom '[m']]]+TOWER_DATA[[#This Row],[D, top '[m']]])/(2*TOWER_DATA[[#This Row],[t '[mm']]]/1000),"")</f>
        <v/>
      </c>
      <c r="CM499" s="440"/>
      <c r="CN499" s="478"/>
      <c r="CV499" s="87"/>
      <c r="DQ499" s="161"/>
      <c r="DR499" s="161"/>
      <c r="DS499" s="145"/>
      <c r="DV499" s="93"/>
      <c r="DW499" s="93"/>
    </row>
    <row r="500" spans="11:127" ht="18" customHeight="1">
      <c r="K500" s="51" t="str">
        <f>IFERROR(MP_DATA[[#This Row],[Top '[m']]]-MP_DATA[[#This Row],[Bottom '[m']]], "")</f>
        <v/>
      </c>
      <c r="L500" s="160"/>
      <c r="M500" s="121" t="str">
        <f t="shared" si="16"/>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H500" s="438"/>
      <c r="CI500" s="432" t="str">
        <f>IFERROR(TOWER_DATA[[#This Row],[Top '[m']]]-TOWER_DATA[[#This Row],[Bottom '[m']]], "")</f>
        <v/>
      </c>
      <c r="CJ500" s="475" t="str">
        <f>IFERROR(-(TOWER_DATA[[#This Row],[D, bottom '[m']]]-TOWER_DATA[[#This Row],[D, top '[m']]])/(TOWER_DATA[[#This Row],[Bottom '[m']]]-TOWER_DATA[[#This Row],[Top '[m']]]),"")</f>
        <v/>
      </c>
      <c r="CK500" s="476" t="str">
        <f t="shared" si="17"/>
        <v/>
      </c>
      <c r="CL500" s="438" t="str">
        <f>IFERROR((TOWER_DATA[[#This Row],[D, bottom '[m']]]+TOWER_DATA[[#This Row],[D, top '[m']]])/(2*TOWER_DATA[[#This Row],[t '[mm']]]/1000),"")</f>
        <v/>
      </c>
      <c r="CM500" s="440"/>
      <c r="CN500" s="478"/>
      <c r="CV500" s="87"/>
      <c r="DQ500" s="161"/>
      <c r="DR500" s="161"/>
      <c r="DS500" s="145"/>
      <c r="DV500" s="93"/>
      <c r="DW500" s="93"/>
    </row>
    <row r="501" spans="11:127" ht="18" customHeight="1">
      <c r="K501" s="51" t="str">
        <f>IFERROR(MP_DATA[[#This Row],[Top '[m']]]-MP_DATA[[#This Row],[Bottom '[m']]], "")</f>
        <v/>
      </c>
      <c r="L501" s="160"/>
      <c r="M501" s="121" t="str">
        <f t="shared" si="16"/>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H501" s="438"/>
      <c r="CI501" s="432" t="str">
        <f>IFERROR(TOWER_DATA[[#This Row],[Top '[m']]]-TOWER_DATA[[#This Row],[Bottom '[m']]], "")</f>
        <v/>
      </c>
      <c r="CJ501" s="475" t="str">
        <f>IFERROR(-(TOWER_DATA[[#This Row],[D, bottom '[m']]]-TOWER_DATA[[#This Row],[D, top '[m']]])/(TOWER_DATA[[#This Row],[Bottom '[m']]]-TOWER_DATA[[#This Row],[Top '[m']]]),"")</f>
        <v/>
      </c>
      <c r="CK501" s="476" t="str">
        <f t="shared" si="17"/>
        <v/>
      </c>
      <c r="CL501" s="438" t="str">
        <f>IFERROR((TOWER_DATA[[#This Row],[D, bottom '[m']]]+TOWER_DATA[[#This Row],[D, top '[m']]])/(2*TOWER_DATA[[#This Row],[t '[mm']]]/1000),"")</f>
        <v/>
      </c>
      <c r="CM501" s="440"/>
      <c r="CN501" s="478"/>
      <c r="CV501" s="87"/>
      <c r="DQ501" s="161"/>
      <c r="DR501" s="161"/>
      <c r="DS501" s="145"/>
      <c r="DV501" s="93"/>
      <c r="DW501" s="93"/>
    </row>
    <row r="502" spans="11:127" ht="18" customHeight="1">
      <c r="K502" s="51" t="str">
        <f>IFERROR(MP_DATA[[#This Row],[Top '[m']]]-MP_DATA[[#This Row],[Bottom '[m']]], "")</f>
        <v/>
      </c>
      <c r="L502" s="160"/>
      <c r="M502" s="121" t="str">
        <f t="shared" si="16"/>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H502" s="438"/>
      <c r="CI502" s="432" t="str">
        <f>IFERROR(TOWER_DATA[[#This Row],[Top '[m']]]-TOWER_DATA[[#This Row],[Bottom '[m']]], "")</f>
        <v/>
      </c>
      <c r="CJ502" s="475" t="str">
        <f>IFERROR(-(TOWER_DATA[[#This Row],[D, bottom '[m']]]-TOWER_DATA[[#This Row],[D, top '[m']]])/(TOWER_DATA[[#This Row],[Bottom '[m']]]-TOWER_DATA[[#This Row],[Top '[m']]]),"")</f>
        <v/>
      </c>
      <c r="CK502" s="476" t="str">
        <f t="shared" si="17"/>
        <v/>
      </c>
      <c r="CL502" s="438" t="str">
        <f>IFERROR((TOWER_DATA[[#This Row],[D, bottom '[m']]]+TOWER_DATA[[#This Row],[D, top '[m']]])/(2*TOWER_DATA[[#This Row],[t '[mm']]]/1000),"")</f>
        <v/>
      </c>
      <c r="CM502" s="440"/>
      <c r="CN502" s="478"/>
      <c r="CV502" s="87"/>
      <c r="DQ502" s="161"/>
      <c r="DR502" s="161"/>
      <c r="DS502" s="145"/>
      <c r="DV502" s="93"/>
      <c r="DW502" s="93"/>
    </row>
    <row r="503" spans="11:127" ht="18" customHeight="1">
      <c r="K503" s="51" t="str">
        <f>IFERROR(MP_DATA[[#This Row],[Top '[m']]]-MP_DATA[[#This Row],[Bottom '[m']]], "")</f>
        <v/>
      </c>
      <c r="L503" s="160"/>
      <c r="M503" s="121" t="str">
        <f t="shared" si="16"/>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H503" s="438"/>
      <c r="CI503" s="432" t="str">
        <f>IFERROR(TOWER_DATA[[#This Row],[Top '[m']]]-TOWER_DATA[[#This Row],[Bottom '[m']]], "")</f>
        <v/>
      </c>
      <c r="CJ503" s="475" t="str">
        <f>IFERROR(-(TOWER_DATA[[#This Row],[D, bottom '[m']]]-TOWER_DATA[[#This Row],[D, top '[m']]])/(TOWER_DATA[[#This Row],[Bottom '[m']]]-TOWER_DATA[[#This Row],[Top '[m']]]),"")</f>
        <v/>
      </c>
      <c r="CK503" s="476" t="str">
        <f t="shared" si="17"/>
        <v/>
      </c>
      <c r="CL503" s="438" t="str">
        <f>IFERROR((TOWER_DATA[[#This Row],[D, bottom '[m']]]+TOWER_DATA[[#This Row],[D, top '[m']]])/(2*TOWER_DATA[[#This Row],[t '[mm']]]/1000),"")</f>
        <v/>
      </c>
      <c r="CM503" s="440"/>
      <c r="CN503" s="478"/>
      <c r="CV503" s="87"/>
      <c r="DQ503" s="161"/>
      <c r="DR503" s="161"/>
      <c r="DS503" s="145"/>
      <c r="DV503" s="93"/>
      <c r="DW503" s="93"/>
    </row>
    <row r="504" spans="11:127" ht="18" customHeight="1">
      <c r="K504" s="51" t="str">
        <f>IFERROR(MP_DATA[[#This Row],[Top '[m']]]-MP_DATA[[#This Row],[Bottom '[m']]], "")</f>
        <v/>
      </c>
      <c r="L504" s="160"/>
      <c r="M504" s="121" t="str">
        <f t="shared" si="16"/>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H504" s="438"/>
      <c r="CI504" s="432" t="str">
        <f>IFERROR(TOWER_DATA[[#This Row],[Top '[m']]]-TOWER_DATA[[#This Row],[Bottom '[m']]], "")</f>
        <v/>
      </c>
      <c r="CJ504" s="475" t="str">
        <f>IFERROR(-(TOWER_DATA[[#This Row],[D, bottom '[m']]]-TOWER_DATA[[#This Row],[D, top '[m']]])/(TOWER_DATA[[#This Row],[Bottom '[m']]]-TOWER_DATA[[#This Row],[Top '[m']]]),"")</f>
        <v/>
      </c>
      <c r="CK504" s="476" t="str">
        <f t="shared" si="17"/>
        <v/>
      </c>
      <c r="CL504" s="438" t="str">
        <f>IFERROR((TOWER_DATA[[#This Row],[D, bottom '[m']]]+TOWER_DATA[[#This Row],[D, top '[m']]])/(2*TOWER_DATA[[#This Row],[t '[mm']]]/1000),"")</f>
        <v/>
      </c>
      <c r="CM504" s="440"/>
      <c r="CN504" s="478"/>
      <c r="CV504" s="87"/>
      <c r="DQ504" s="161"/>
      <c r="DR504" s="161"/>
      <c r="DS504" s="145"/>
      <c r="DV504" s="93"/>
      <c r="DW504" s="93"/>
    </row>
    <row r="505" spans="11:127" ht="18" customHeight="1">
      <c r="K505" s="51" t="str">
        <f>IFERROR(MP_DATA[[#This Row],[Top '[m']]]-MP_DATA[[#This Row],[Bottom '[m']]], "")</f>
        <v/>
      </c>
      <c r="L505" s="160"/>
      <c r="M505" s="121" t="str">
        <f t="shared" si="16"/>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H505" s="438"/>
      <c r="CI505" s="432" t="str">
        <f>IFERROR(TOWER_DATA[[#This Row],[Top '[m']]]-TOWER_DATA[[#This Row],[Bottom '[m']]], "")</f>
        <v/>
      </c>
      <c r="CJ505" s="475" t="str">
        <f>IFERROR(-(TOWER_DATA[[#This Row],[D, bottom '[m']]]-TOWER_DATA[[#This Row],[D, top '[m']]])/(TOWER_DATA[[#This Row],[Bottom '[m']]]-TOWER_DATA[[#This Row],[Top '[m']]]),"")</f>
        <v/>
      </c>
      <c r="CK505" s="476" t="str">
        <f t="shared" si="17"/>
        <v/>
      </c>
      <c r="CL505" s="438" t="str">
        <f>IFERROR((TOWER_DATA[[#This Row],[D, bottom '[m']]]+TOWER_DATA[[#This Row],[D, top '[m']]])/(2*TOWER_DATA[[#This Row],[t '[mm']]]/1000),"")</f>
        <v/>
      </c>
      <c r="CM505" s="440"/>
      <c r="CN505" s="478"/>
      <c r="CV505" s="87"/>
      <c r="DQ505" s="161"/>
      <c r="DR505" s="161"/>
      <c r="DS505" s="145"/>
      <c r="DV505" s="93"/>
      <c r="DW505" s="93"/>
    </row>
    <row r="506" spans="11:127" ht="18" customHeight="1">
      <c r="K506" s="51" t="str">
        <f>IFERROR(MP_DATA[[#This Row],[Top '[m']]]-MP_DATA[[#This Row],[Bottom '[m']]], "")</f>
        <v/>
      </c>
      <c r="L506" s="160"/>
      <c r="M506" s="121" t="str">
        <f t="shared" si="16"/>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H506" s="438"/>
      <c r="CI506" s="432" t="str">
        <f>IFERROR(TOWER_DATA[[#This Row],[Top '[m']]]-TOWER_DATA[[#This Row],[Bottom '[m']]], "")</f>
        <v/>
      </c>
      <c r="CJ506" s="475" t="str">
        <f>IFERROR(-(TOWER_DATA[[#This Row],[D, bottom '[m']]]-TOWER_DATA[[#This Row],[D, top '[m']]])/(TOWER_DATA[[#This Row],[Bottom '[m']]]-TOWER_DATA[[#This Row],[Top '[m']]]),"")</f>
        <v/>
      </c>
      <c r="CK506" s="476" t="str">
        <f t="shared" si="17"/>
        <v/>
      </c>
      <c r="CL506" s="438" t="str">
        <f>IFERROR((TOWER_DATA[[#This Row],[D, bottom '[m']]]+TOWER_DATA[[#This Row],[D, top '[m']]])/(2*TOWER_DATA[[#This Row],[t '[mm']]]/1000),"")</f>
        <v/>
      </c>
      <c r="CM506" s="440"/>
      <c r="CN506" s="478"/>
      <c r="DQ506" s="161"/>
      <c r="DR506" s="161"/>
      <c r="DS506" s="145"/>
      <c r="DV506" s="93"/>
      <c r="DW506" s="93"/>
    </row>
    <row r="507" spans="11:127" ht="18" customHeight="1">
      <c r="K507" s="51" t="str">
        <f>IFERROR(MP_DATA[[#This Row],[Top '[m']]]-MP_DATA[[#This Row],[Bottom '[m']]], "")</f>
        <v/>
      </c>
      <c r="L507" s="160"/>
      <c r="M507" s="121" t="str">
        <f t="shared" si="16"/>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H507" s="438"/>
      <c r="CI507" s="432" t="str">
        <f>IFERROR(TOWER_DATA[[#This Row],[Top '[m']]]-TOWER_DATA[[#This Row],[Bottom '[m']]], "")</f>
        <v/>
      </c>
      <c r="CJ507" s="475" t="str">
        <f>IFERROR(-(TOWER_DATA[[#This Row],[D, bottom '[m']]]-TOWER_DATA[[#This Row],[D, top '[m']]])/(TOWER_DATA[[#This Row],[Bottom '[m']]]-TOWER_DATA[[#This Row],[Top '[m']]]),"")</f>
        <v/>
      </c>
      <c r="CK507" s="476" t="str">
        <f t="shared" si="17"/>
        <v/>
      </c>
      <c r="CL507" s="438" t="str">
        <f>IFERROR((TOWER_DATA[[#This Row],[D, bottom '[m']]]+TOWER_DATA[[#This Row],[D, top '[m']]])/(2*TOWER_DATA[[#This Row],[t '[mm']]]/1000),"")</f>
        <v/>
      </c>
      <c r="CM507" s="440"/>
      <c r="CN507" s="478"/>
      <c r="DQ507" s="161"/>
      <c r="DR507" s="161"/>
      <c r="DS507" s="145"/>
      <c r="DV507" s="93"/>
      <c r="DW507" s="93"/>
    </row>
    <row r="508" spans="11:127" ht="18" customHeight="1">
      <c r="K508" s="51" t="str">
        <f>IFERROR(MP_DATA[[#This Row],[Top '[m']]]-MP_DATA[[#This Row],[Bottom '[m']]], "")</f>
        <v/>
      </c>
      <c r="L508" s="160"/>
      <c r="M508" s="121" t="str">
        <f t="shared" si="16"/>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H508" s="438"/>
      <c r="CI508" s="432" t="str">
        <f>IFERROR(TOWER_DATA[[#This Row],[Top '[m']]]-TOWER_DATA[[#This Row],[Bottom '[m']]], "")</f>
        <v/>
      </c>
      <c r="CJ508" s="475" t="str">
        <f>IFERROR(-(TOWER_DATA[[#This Row],[D, bottom '[m']]]-TOWER_DATA[[#This Row],[D, top '[m']]])/(TOWER_DATA[[#This Row],[Bottom '[m']]]-TOWER_DATA[[#This Row],[Top '[m']]]),"")</f>
        <v/>
      </c>
      <c r="CK508" s="476" t="str">
        <f t="shared" si="17"/>
        <v/>
      </c>
      <c r="CL508" s="438" t="str">
        <f>IFERROR((TOWER_DATA[[#This Row],[D, bottom '[m']]]+TOWER_DATA[[#This Row],[D, top '[m']]])/(2*TOWER_DATA[[#This Row],[t '[mm']]]/1000),"")</f>
        <v/>
      </c>
      <c r="CM508" s="440"/>
      <c r="CN508" s="478"/>
      <c r="DQ508" s="161"/>
      <c r="DR508" s="161"/>
      <c r="DS508" s="145"/>
      <c r="DV508" s="93"/>
      <c r="DW508" s="93"/>
    </row>
    <row r="509" spans="11:127" ht="18" customHeight="1">
      <c r="K509" s="51" t="str">
        <f>IFERROR(MP_DATA[[#This Row],[Top '[m']]]-MP_DATA[[#This Row],[Bottom '[m']]], "")</f>
        <v/>
      </c>
      <c r="L509" s="160"/>
      <c r="M509" s="121" t="str">
        <f t="shared" si="16"/>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H509" s="438"/>
      <c r="CI509" s="432" t="str">
        <f>IFERROR(TOWER_DATA[[#This Row],[Top '[m']]]-TOWER_DATA[[#This Row],[Bottom '[m']]], "")</f>
        <v/>
      </c>
      <c r="CJ509" s="475" t="str">
        <f>IFERROR(-(TOWER_DATA[[#This Row],[D, bottom '[m']]]-TOWER_DATA[[#This Row],[D, top '[m']]])/(TOWER_DATA[[#This Row],[Bottom '[m']]]-TOWER_DATA[[#This Row],[Top '[m']]]),"")</f>
        <v/>
      </c>
      <c r="CK509" s="476" t="str">
        <f t="shared" si="17"/>
        <v/>
      </c>
      <c r="CL509" s="438" t="str">
        <f>IFERROR((TOWER_DATA[[#This Row],[D, bottom '[m']]]+TOWER_DATA[[#This Row],[D, top '[m']]])/(2*TOWER_DATA[[#This Row],[t '[mm']]]/1000),"")</f>
        <v/>
      </c>
      <c r="CM509" s="440"/>
      <c r="CN509" s="478"/>
      <c r="DQ509" s="161"/>
      <c r="DR509" s="161"/>
      <c r="DS509" s="145"/>
      <c r="DV509" s="93"/>
      <c r="DW509" s="93"/>
    </row>
    <row r="510" spans="11:127" ht="18" customHeight="1">
      <c r="K510" s="51" t="str">
        <f>IFERROR(MP_DATA[[#This Row],[Top '[m']]]-MP_DATA[[#This Row],[Bottom '[m']]], "")</f>
        <v/>
      </c>
      <c r="L510" s="160"/>
      <c r="M510" s="121" t="str">
        <f t="shared" si="16"/>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H510" s="438"/>
      <c r="CI510" s="432" t="str">
        <f>IFERROR(TOWER_DATA[[#This Row],[Top '[m']]]-TOWER_DATA[[#This Row],[Bottom '[m']]], "")</f>
        <v/>
      </c>
      <c r="CJ510" s="475" t="str">
        <f>IFERROR(-(TOWER_DATA[[#This Row],[D, bottom '[m']]]-TOWER_DATA[[#This Row],[D, top '[m']]])/(TOWER_DATA[[#This Row],[Bottom '[m']]]-TOWER_DATA[[#This Row],[Top '[m']]]),"")</f>
        <v/>
      </c>
      <c r="CK510" s="476" t="str">
        <f t="shared" si="17"/>
        <v/>
      </c>
      <c r="CL510" s="438" t="str">
        <f>IFERROR((TOWER_DATA[[#This Row],[D, bottom '[m']]]+TOWER_DATA[[#This Row],[D, top '[m']]])/(2*TOWER_DATA[[#This Row],[t '[mm']]]/1000),"")</f>
        <v/>
      </c>
      <c r="CM510" s="440"/>
      <c r="CN510" s="478"/>
      <c r="DQ510" s="161"/>
      <c r="DR510" s="161"/>
      <c r="DS510" s="145"/>
      <c r="DV510" s="93"/>
      <c r="DW510" s="93"/>
    </row>
    <row r="511" spans="11:127" ht="18" customHeight="1">
      <c r="K511" s="51" t="str">
        <f>IFERROR(MP_DATA[[#This Row],[Top '[m']]]-MP_DATA[[#This Row],[Bottom '[m']]], "")</f>
        <v/>
      </c>
      <c r="L511" s="160"/>
      <c r="M511" s="121" t="str">
        <f t="shared" si="16"/>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H511" s="438"/>
      <c r="CI511" s="432" t="str">
        <f>IFERROR(TOWER_DATA[[#This Row],[Top '[m']]]-TOWER_DATA[[#This Row],[Bottom '[m']]], "")</f>
        <v/>
      </c>
      <c r="CJ511" s="475" t="str">
        <f>IFERROR(-(TOWER_DATA[[#This Row],[D, bottom '[m']]]-TOWER_DATA[[#This Row],[D, top '[m']]])/(TOWER_DATA[[#This Row],[Bottom '[m']]]-TOWER_DATA[[#This Row],[Top '[m']]]),"")</f>
        <v/>
      </c>
      <c r="CK511" s="476" t="str">
        <f t="shared" si="17"/>
        <v/>
      </c>
      <c r="CL511" s="438" t="str">
        <f>IFERROR((TOWER_DATA[[#This Row],[D, bottom '[m']]]+TOWER_DATA[[#This Row],[D, top '[m']]])/(2*TOWER_DATA[[#This Row],[t '[mm']]]/1000),"")</f>
        <v/>
      </c>
      <c r="CM511" s="440"/>
      <c r="CN511" s="478"/>
      <c r="DQ511" s="161"/>
      <c r="DR511" s="161"/>
      <c r="DS511" s="145"/>
      <c r="DV511" s="93"/>
      <c r="DW511" s="93"/>
    </row>
    <row r="512" spans="11:127" ht="18" customHeight="1">
      <c r="K512" s="51" t="str">
        <f>IFERROR(MP_DATA[[#This Row],[Top '[m']]]-MP_DATA[[#This Row],[Bottom '[m']]], "")</f>
        <v/>
      </c>
      <c r="L512" s="160"/>
      <c r="M512" s="121" t="str">
        <f t="shared" si="16"/>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H512" s="438"/>
      <c r="CI512" s="432" t="str">
        <f>IFERROR(TOWER_DATA[[#This Row],[Top '[m']]]-TOWER_DATA[[#This Row],[Bottom '[m']]], "")</f>
        <v/>
      </c>
      <c r="CJ512" s="475" t="str">
        <f>IFERROR(-(TOWER_DATA[[#This Row],[D, bottom '[m']]]-TOWER_DATA[[#This Row],[D, top '[m']]])/(TOWER_DATA[[#This Row],[Bottom '[m']]]-TOWER_DATA[[#This Row],[Top '[m']]]),"")</f>
        <v/>
      </c>
      <c r="CK512" s="476" t="str">
        <f t="shared" si="17"/>
        <v/>
      </c>
      <c r="CL512" s="438" t="str">
        <f>IFERROR((TOWER_DATA[[#This Row],[D, bottom '[m']]]+TOWER_DATA[[#This Row],[D, top '[m']]])/(2*TOWER_DATA[[#This Row],[t '[mm']]]/1000),"")</f>
        <v/>
      </c>
      <c r="CM512" s="440"/>
      <c r="CN512" s="478"/>
      <c r="DQ512" s="161"/>
      <c r="DR512" s="161"/>
      <c r="DS512" s="145"/>
      <c r="DV512" s="93"/>
      <c r="DW512" s="93"/>
    </row>
    <row r="513" spans="11:127" ht="18" customHeight="1">
      <c r="K513" s="51" t="str">
        <f>IFERROR(MP_DATA[[#This Row],[Top '[m']]]-MP_DATA[[#This Row],[Bottom '[m']]], "")</f>
        <v/>
      </c>
      <c r="L513" s="160"/>
      <c r="M513" s="121" t="str">
        <f t="shared" si="16"/>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H513" s="438"/>
      <c r="CI513" s="432" t="str">
        <f>IFERROR(TOWER_DATA[[#This Row],[Top '[m']]]-TOWER_DATA[[#This Row],[Bottom '[m']]], "")</f>
        <v/>
      </c>
      <c r="CJ513" s="475" t="str">
        <f>IFERROR(-(TOWER_DATA[[#This Row],[D, bottom '[m']]]-TOWER_DATA[[#This Row],[D, top '[m']]])/(TOWER_DATA[[#This Row],[Bottom '[m']]]-TOWER_DATA[[#This Row],[Top '[m']]]),"")</f>
        <v/>
      </c>
      <c r="CK513" s="476" t="str">
        <f t="shared" si="17"/>
        <v/>
      </c>
      <c r="CL513" s="438" t="str">
        <f>IFERROR((TOWER_DATA[[#This Row],[D, bottom '[m']]]+TOWER_DATA[[#This Row],[D, top '[m']]])/(2*TOWER_DATA[[#This Row],[t '[mm']]]/1000),"")</f>
        <v/>
      </c>
      <c r="CM513" s="440"/>
      <c r="CN513" s="478"/>
      <c r="DQ513" s="161"/>
      <c r="DR513" s="161"/>
      <c r="DS513" s="145"/>
      <c r="DV513" s="93"/>
      <c r="DW513" s="93"/>
    </row>
    <row r="514" spans="11:127" ht="18" customHeight="1">
      <c r="K514" s="51" t="str">
        <f>IFERROR(MP_DATA[[#This Row],[Top '[m']]]-MP_DATA[[#This Row],[Bottom '[m']]], "")</f>
        <v/>
      </c>
      <c r="L514" s="160"/>
      <c r="M514" s="121" t="str">
        <f t="shared" si="16"/>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H514" s="438"/>
      <c r="CI514" s="432" t="str">
        <f>IFERROR(TOWER_DATA[[#This Row],[Top '[m']]]-TOWER_DATA[[#This Row],[Bottom '[m']]], "")</f>
        <v/>
      </c>
      <c r="CJ514" s="475" t="str">
        <f>IFERROR(-(TOWER_DATA[[#This Row],[D, bottom '[m']]]-TOWER_DATA[[#This Row],[D, top '[m']]])/(TOWER_DATA[[#This Row],[Bottom '[m']]]-TOWER_DATA[[#This Row],[Top '[m']]]),"")</f>
        <v/>
      </c>
      <c r="CK514" s="476" t="str">
        <f t="shared" si="17"/>
        <v/>
      </c>
      <c r="CL514" s="438" t="str">
        <f>IFERROR((TOWER_DATA[[#This Row],[D, bottom '[m']]]+TOWER_DATA[[#This Row],[D, top '[m']]])/(2*TOWER_DATA[[#This Row],[t '[mm']]]/1000),"")</f>
        <v/>
      </c>
      <c r="CM514" s="440"/>
      <c r="CN514" s="478"/>
      <c r="DQ514" s="161"/>
      <c r="DR514" s="161"/>
      <c r="DS514" s="145"/>
      <c r="DV514" s="93"/>
      <c r="DW514" s="93"/>
    </row>
    <row r="515" spans="11:127" ht="18" customHeight="1">
      <c r="K515" s="51" t="str">
        <f>IFERROR(MP_DATA[[#This Row],[Top '[m']]]-MP_DATA[[#This Row],[Bottom '[m']]], "")</f>
        <v/>
      </c>
      <c r="L515" s="160"/>
      <c r="M515" s="121" t="str">
        <f t="shared" si="16"/>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H515" s="438"/>
      <c r="CI515" s="432" t="str">
        <f>IFERROR(TOWER_DATA[[#This Row],[Top '[m']]]-TOWER_DATA[[#This Row],[Bottom '[m']]], "")</f>
        <v/>
      </c>
      <c r="CJ515" s="475" t="str">
        <f>IFERROR(-(TOWER_DATA[[#This Row],[D, bottom '[m']]]-TOWER_DATA[[#This Row],[D, top '[m']]])/(TOWER_DATA[[#This Row],[Bottom '[m']]]-TOWER_DATA[[#This Row],[Top '[m']]]),"")</f>
        <v/>
      </c>
      <c r="CK515" s="476" t="str">
        <f t="shared" si="17"/>
        <v/>
      </c>
      <c r="CL515" s="438" t="str">
        <f>IFERROR((TOWER_DATA[[#This Row],[D, bottom '[m']]]+TOWER_DATA[[#This Row],[D, top '[m']]])/(2*TOWER_DATA[[#This Row],[t '[mm']]]/1000),"")</f>
        <v/>
      </c>
      <c r="CM515" s="440"/>
      <c r="CN515" s="478"/>
      <c r="DQ515" s="161"/>
      <c r="DR515" s="161"/>
      <c r="DS515" s="145"/>
      <c r="DV515" s="93"/>
      <c r="DW515" s="93"/>
    </row>
    <row r="516" spans="11:127" ht="18" customHeight="1">
      <c r="K516" s="51" t="str">
        <f>IFERROR(MP_DATA[[#This Row],[Top '[m']]]-MP_DATA[[#This Row],[Bottom '[m']]], "")</f>
        <v/>
      </c>
      <c r="L516" s="160"/>
      <c r="M516" s="121" t="str">
        <f t="shared" si="16"/>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H516" s="438"/>
      <c r="CI516" s="432" t="str">
        <f>IFERROR(TOWER_DATA[[#This Row],[Top '[m']]]-TOWER_DATA[[#This Row],[Bottom '[m']]], "")</f>
        <v/>
      </c>
      <c r="CJ516" s="475" t="str">
        <f>IFERROR(-(TOWER_DATA[[#This Row],[D, bottom '[m']]]-TOWER_DATA[[#This Row],[D, top '[m']]])/(TOWER_DATA[[#This Row],[Bottom '[m']]]-TOWER_DATA[[#This Row],[Top '[m']]]),"")</f>
        <v/>
      </c>
      <c r="CK516" s="476" t="str">
        <f t="shared" si="17"/>
        <v/>
      </c>
      <c r="CL516" s="438" t="str">
        <f>IFERROR((TOWER_DATA[[#This Row],[D, bottom '[m']]]+TOWER_DATA[[#This Row],[D, top '[m']]])/(2*TOWER_DATA[[#This Row],[t '[mm']]]/1000),"")</f>
        <v/>
      </c>
      <c r="CM516" s="440"/>
      <c r="CN516" s="478"/>
      <c r="DQ516" s="161"/>
      <c r="DR516" s="161"/>
      <c r="DS516" s="145"/>
      <c r="DV516" s="93"/>
      <c r="DW516" s="93"/>
    </row>
    <row r="517" spans="11:127" ht="18" customHeight="1">
      <c r="K517" s="51" t="str">
        <f>IFERROR(MP_DATA[[#This Row],[Top '[m']]]-MP_DATA[[#This Row],[Bottom '[m']]], "")</f>
        <v/>
      </c>
      <c r="L517" s="160"/>
      <c r="M517" s="121" t="str">
        <f t="shared" si="16"/>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H517" s="438"/>
      <c r="CI517" s="432" t="str">
        <f>IFERROR(TOWER_DATA[[#This Row],[Top '[m']]]-TOWER_DATA[[#This Row],[Bottom '[m']]], "")</f>
        <v/>
      </c>
      <c r="CJ517" s="475" t="str">
        <f>IFERROR(-(TOWER_DATA[[#This Row],[D, bottom '[m']]]-TOWER_DATA[[#This Row],[D, top '[m']]])/(TOWER_DATA[[#This Row],[Bottom '[m']]]-TOWER_DATA[[#This Row],[Top '[m']]]),"")</f>
        <v/>
      </c>
      <c r="CK517" s="476" t="str">
        <f t="shared" si="17"/>
        <v/>
      </c>
      <c r="CL517" s="438" t="str">
        <f>IFERROR((TOWER_DATA[[#This Row],[D, bottom '[m']]]+TOWER_DATA[[#This Row],[D, top '[m']]])/(2*TOWER_DATA[[#This Row],[t '[mm']]]/1000),"")</f>
        <v/>
      </c>
      <c r="CM517" s="440"/>
      <c r="CN517" s="478"/>
      <c r="DQ517" s="161"/>
      <c r="DR517" s="161"/>
      <c r="DS517" s="145"/>
      <c r="DV517" s="93"/>
      <c r="DW517" s="93"/>
    </row>
    <row r="518" spans="11:127" ht="18" customHeight="1">
      <c r="K518" s="51" t="str">
        <f>IFERROR(MP_DATA[[#This Row],[Top '[m']]]-MP_DATA[[#This Row],[Bottom '[m']]], "")</f>
        <v/>
      </c>
      <c r="L518" s="160"/>
      <c r="M518" s="121" t="str">
        <f t="shared" si="16"/>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H518" s="438"/>
      <c r="CI518" s="432" t="str">
        <f>IFERROR(TOWER_DATA[[#This Row],[Top '[m']]]-TOWER_DATA[[#This Row],[Bottom '[m']]], "")</f>
        <v/>
      </c>
      <c r="CJ518" s="475" t="str">
        <f>IFERROR(-(TOWER_DATA[[#This Row],[D, bottom '[m']]]-TOWER_DATA[[#This Row],[D, top '[m']]])/(TOWER_DATA[[#This Row],[Bottom '[m']]]-TOWER_DATA[[#This Row],[Top '[m']]]),"")</f>
        <v/>
      </c>
      <c r="CK518" s="476" t="str">
        <f t="shared" si="17"/>
        <v/>
      </c>
      <c r="CL518" s="438" t="str">
        <f>IFERROR((TOWER_DATA[[#This Row],[D, bottom '[m']]]+TOWER_DATA[[#This Row],[D, top '[m']]])/(2*TOWER_DATA[[#This Row],[t '[mm']]]/1000),"")</f>
        <v/>
      </c>
      <c r="CM518" s="440"/>
      <c r="CN518" s="478"/>
      <c r="DQ518" s="161"/>
      <c r="DR518" s="161"/>
      <c r="DS518" s="145"/>
      <c r="DV518" s="93"/>
      <c r="DW518" s="93"/>
    </row>
    <row r="519" spans="11:127" ht="18" customHeight="1">
      <c r="K519" s="51" t="str">
        <f>IFERROR(MP_DATA[[#This Row],[Top '[m']]]-MP_DATA[[#This Row],[Bottom '[m']]], "")</f>
        <v/>
      </c>
      <c r="L519" s="160"/>
      <c r="M519" s="121" t="str">
        <f t="shared" si="16"/>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H519" s="438"/>
      <c r="CI519" s="432" t="str">
        <f>IFERROR(TOWER_DATA[[#This Row],[Top '[m']]]-TOWER_DATA[[#This Row],[Bottom '[m']]], "")</f>
        <v/>
      </c>
      <c r="CJ519" s="475" t="str">
        <f>IFERROR(-(TOWER_DATA[[#This Row],[D, bottom '[m']]]-TOWER_DATA[[#This Row],[D, top '[m']]])/(TOWER_DATA[[#This Row],[Bottom '[m']]]-TOWER_DATA[[#This Row],[Top '[m']]]),"")</f>
        <v/>
      </c>
      <c r="CK519" s="476" t="str">
        <f t="shared" si="17"/>
        <v/>
      </c>
      <c r="CL519" s="438" t="str">
        <f>IFERROR((TOWER_DATA[[#This Row],[D, bottom '[m']]]+TOWER_DATA[[#This Row],[D, top '[m']]])/(2*TOWER_DATA[[#This Row],[t '[mm']]]/1000),"")</f>
        <v/>
      </c>
      <c r="CM519" s="440"/>
      <c r="CN519" s="478"/>
      <c r="DQ519" s="161"/>
      <c r="DR519" s="161"/>
      <c r="DS519" s="145"/>
      <c r="DV519" s="93"/>
      <c r="DW519" s="93"/>
    </row>
    <row r="520" spans="11:127" ht="18" customHeight="1">
      <c r="K520" s="51" t="str">
        <f>IFERROR(MP_DATA[[#This Row],[Top '[m']]]-MP_DATA[[#This Row],[Bottom '[m']]], "")</f>
        <v/>
      </c>
      <c r="L520" s="160"/>
      <c r="M520" s="121" t="str">
        <f t="shared" si="16"/>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H520" s="438"/>
      <c r="CI520" s="432" t="str">
        <f>IFERROR(TOWER_DATA[[#This Row],[Top '[m']]]-TOWER_DATA[[#This Row],[Bottom '[m']]], "")</f>
        <v/>
      </c>
      <c r="CJ520" s="475" t="str">
        <f>IFERROR(-(TOWER_DATA[[#This Row],[D, bottom '[m']]]-TOWER_DATA[[#This Row],[D, top '[m']]])/(TOWER_DATA[[#This Row],[Bottom '[m']]]-TOWER_DATA[[#This Row],[Top '[m']]]),"")</f>
        <v/>
      </c>
      <c r="CK520" s="476" t="str">
        <f t="shared" si="17"/>
        <v/>
      </c>
      <c r="CL520" s="438" t="str">
        <f>IFERROR((TOWER_DATA[[#This Row],[D, bottom '[m']]]+TOWER_DATA[[#This Row],[D, top '[m']]])/(2*TOWER_DATA[[#This Row],[t '[mm']]]/1000),"")</f>
        <v/>
      </c>
      <c r="CM520" s="440"/>
      <c r="CN520" s="478"/>
      <c r="DQ520" s="161"/>
      <c r="DR520" s="161"/>
      <c r="DS520" s="145"/>
      <c r="DV520" s="93"/>
      <c r="DW520" s="93"/>
    </row>
    <row r="521" spans="11:127" ht="18" customHeight="1">
      <c r="K521" s="51" t="str">
        <f>IFERROR(MP_DATA[[#This Row],[Top '[m']]]-MP_DATA[[#This Row],[Bottom '[m']]], "")</f>
        <v/>
      </c>
      <c r="L521" s="160"/>
      <c r="M521" s="121" t="str">
        <f t="shared" si="16"/>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H521" s="438"/>
      <c r="CI521" s="432" t="str">
        <f>IFERROR(TOWER_DATA[[#This Row],[Top '[m']]]-TOWER_DATA[[#This Row],[Bottom '[m']]], "")</f>
        <v/>
      </c>
      <c r="CJ521" s="475" t="str">
        <f>IFERROR(-(TOWER_DATA[[#This Row],[D, bottom '[m']]]-TOWER_DATA[[#This Row],[D, top '[m']]])/(TOWER_DATA[[#This Row],[Bottom '[m']]]-TOWER_DATA[[#This Row],[Top '[m']]]),"")</f>
        <v/>
      </c>
      <c r="CK521" s="476" t="str">
        <f t="shared" si="17"/>
        <v/>
      </c>
      <c r="CL521" s="438" t="str">
        <f>IFERROR((TOWER_DATA[[#This Row],[D, bottom '[m']]]+TOWER_DATA[[#This Row],[D, top '[m']]])/(2*TOWER_DATA[[#This Row],[t '[mm']]]/1000),"")</f>
        <v/>
      </c>
      <c r="CM521" s="440"/>
      <c r="CN521" s="478"/>
      <c r="DQ521" s="161"/>
      <c r="DR521" s="161"/>
      <c r="DS521" s="145"/>
      <c r="DV521" s="93"/>
      <c r="DW521" s="93"/>
    </row>
    <row r="522" spans="11:127" ht="18" customHeight="1">
      <c r="K522" s="51" t="str">
        <f>IFERROR(MP_DATA[[#This Row],[Top '[m']]]-MP_DATA[[#This Row],[Bottom '[m']]], "")</f>
        <v/>
      </c>
      <c r="L522" s="160"/>
      <c r="M522" s="121" t="str">
        <f t="shared" si="16"/>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H522" s="438"/>
      <c r="CI522" s="432" t="str">
        <f>IFERROR(TOWER_DATA[[#This Row],[Top '[m']]]-TOWER_DATA[[#This Row],[Bottom '[m']]], "")</f>
        <v/>
      </c>
      <c r="CJ522" s="475" t="str">
        <f>IFERROR(-(TOWER_DATA[[#This Row],[D, bottom '[m']]]-TOWER_DATA[[#This Row],[D, top '[m']]])/(TOWER_DATA[[#This Row],[Bottom '[m']]]-TOWER_DATA[[#This Row],[Top '[m']]]),"")</f>
        <v/>
      </c>
      <c r="CK522" s="476" t="str">
        <f t="shared" si="17"/>
        <v/>
      </c>
      <c r="CL522" s="438" t="str">
        <f>IFERROR((TOWER_DATA[[#This Row],[D, bottom '[m']]]+TOWER_DATA[[#This Row],[D, top '[m']]])/(2*TOWER_DATA[[#This Row],[t '[mm']]]/1000),"")</f>
        <v/>
      </c>
      <c r="CM522" s="440"/>
      <c r="CN522" s="478"/>
      <c r="DQ522" s="161"/>
      <c r="DR522" s="161"/>
      <c r="DS522" s="145"/>
      <c r="DV522" s="93"/>
      <c r="DW522" s="93"/>
    </row>
    <row r="523" spans="11:127" ht="18" customHeight="1">
      <c r="K523" s="51" t="str">
        <f>IFERROR(MP_DATA[[#This Row],[Top '[m']]]-MP_DATA[[#This Row],[Bottom '[m']]], "")</f>
        <v/>
      </c>
      <c r="L523" s="160"/>
      <c r="M523" s="121" t="str">
        <f t="shared" si="16"/>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H523" s="438"/>
      <c r="CI523" s="432" t="str">
        <f>IFERROR(TOWER_DATA[[#This Row],[Top '[m']]]-TOWER_DATA[[#This Row],[Bottom '[m']]], "")</f>
        <v/>
      </c>
      <c r="CJ523" s="475" t="str">
        <f>IFERROR(-(TOWER_DATA[[#This Row],[D, bottom '[m']]]-TOWER_DATA[[#This Row],[D, top '[m']]])/(TOWER_DATA[[#This Row],[Bottom '[m']]]-TOWER_DATA[[#This Row],[Top '[m']]]),"")</f>
        <v/>
      </c>
      <c r="CK523" s="476" t="str">
        <f t="shared" si="17"/>
        <v/>
      </c>
      <c r="CL523" s="438" t="str">
        <f>IFERROR((TOWER_DATA[[#This Row],[D, bottom '[m']]]+TOWER_DATA[[#This Row],[D, top '[m']]])/(2*TOWER_DATA[[#This Row],[t '[mm']]]/1000),"")</f>
        <v/>
      </c>
      <c r="CM523" s="440"/>
      <c r="CN523" s="478"/>
      <c r="DQ523" s="161"/>
      <c r="DR523" s="161"/>
      <c r="DS523" s="145"/>
      <c r="DV523" s="93"/>
      <c r="DW523" s="93"/>
    </row>
    <row r="524" spans="11:127" ht="18" customHeight="1">
      <c r="K524" s="51" t="str">
        <f>IFERROR(MP_DATA[[#This Row],[Top '[m']]]-MP_DATA[[#This Row],[Bottom '[m']]], "")</f>
        <v/>
      </c>
      <c r="L524" s="160"/>
      <c r="M524" s="121" t="str">
        <f t="shared" si="16"/>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H524" s="438"/>
      <c r="CI524" s="432" t="str">
        <f>IFERROR(TOWER_DATA[[#This Row],[Top '[m']]]-TOWER_DATA[[#This Row],[Bottom '[m']]], "")</f>
        <v/>
      </c>
      <c r="CJ524" s="475" t="str">
        <f>IFERROR(-(TOWER_DATA[[#This Row],[D, bottom '[m']]]-TOWER_DATA[[#This Row],[D, top '[m']]])/(TOWER_DATA[[#This Row],[Bottom '[m']]]-TOWER_DATA[[#This Row],[Top '[m']]]),"")</f>
        <v/>
      </c>
      <c r="CK524" s="476" t="str">
        <f t="shared" si="17"/>
        <v/>
      </c>
      <c r="CL524" s="438" t="str">
        <f>IFERROR((TOWER_DATA[[#This Row],[D, bottom '[m']]]+TOWER_DATA[[#This Row],[D, top '[m']]])/(2*TOWER_DATA[[#This Row],[t '[mm']]]/1000),"")</f>
        <v/>
      </c>
      <c r="CM524" s="440"/>
      <c r="CN524" s="478"/>
      <c r="DQ524" s="161"/>
      <c r="DR524" s="161"/>
      <c r="DS524" s="145"/>
      <c r="DV524" s="93"/>
      <c r="DW524" s="93"/>
    </row>
    <row r="525" spans="11:127" ht="18" customHeight="1">
      <c r="K525" s="51" t="str">
        <f>IFERROR(MP_DATA[[#This Row],[Top '[m']]]-MP_DATA[[#This Row],[Bottom '[m']]], "")</f>
        <v/>
      </c>
      <c r="L525" s="160"/>
      <c r="M525" s="121" t="str">
        <f t="shared" si="16"/>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H525" s="438"/>
      <c r="CI525" s="432" t="str">
        <f>IFERROR(TOWER_DATA[[#This Row],[Top '[m']]]-TOWER_DATA[[#This Row],[Bottom '[m']]], "")</f>
        <v/>
      </c>
      <c r="CJ525" s="475" t="str">
        <f>IFERROR(-(TOWER_DATA[[#This Row],[D, bottom '[m']]]-TOWER_DATA[[#This Row],[D, top '[m']]])/(TOWER_DATA[[#This Row],[Bottom '[m']]]-TOWER_DATA[[#This Row],[Top '[m']]]),"")</f>
        <v/>
      </c>
      <c r="CK525" s="476" t="str">
        <f t="shared" si="17"/>
        <v/>
      </c>
      <c r="CL525" s="438" t="str">
        <f>IFERROR((TOWER_DATA[[#This Row],[D, bottom '[m']]]+TOWER_DATA[[#This Row],[D, top '[m']]])/(2*TOWER_DATA[[#This Row],[t '[mm']]]/1000),"")</f>
        <v/>
      </c>
      <c r="CM525" s="440"/>
      <c r="CN525" s="478"/>
      <c r="DQ525" s="161"/>
      <c r="DR525" s="161"/>
      <c r="DS525" s="145"/>
      <c r="DV525" s="93"/>
      <c r="DW525" s="93"/>
    </row>
    <row r="526" spans="11:127" ht="18" customHeight="1">
      <c r="K526" s="51" t="str">
        <f>IFERROR(MP_DATA[[#This Row],[Top '[m']]]-MP_DATA[[#This Row],[Bottom '[m']]], "")</f>
        <v/>
      </c>
      <c r="L526" s="160"/>
      <c r="M526" s="121" t="str">
        <f t="shared" si="16"/>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H526" s="438"/>
      <c r="CI526" s="432" t="str">
        <f>IFERROR(TOWER_DATA[[#This Row],[Top '[m']]]-TOWER_DATA[[#This Row],[Bottom '[m']]], "")</f>
        <v/>
      </c>
      <c r="CJ526" s="475" t="str">
        <f>IFERROR(-(TOWER_DATA[[#This Row],[D, bottom '[m']]]-TOWER_DATA[[#This Row],[D, top '[m']]])/(TOWER_DATA[[#This Row],[Bottom '[m']]]-TOWER_DATA[[#This Row],[Top '[m']]]),"")</f>
        <v/>
      </c>
      <c r="CK526" s="476" t="str">
        <f t="shared" si="17"/>
        <v/>
      </c>
      <c r="CL526" s="438" t="str">
        <f>IFERROR((TOWER_DATA[[#This Row],[D, bottom '[m']]]+TOWER_DATA[[#This Row],[D, top '[m']]])/(2*TOWER_DATA[[#This Row],[t '[mm']]]/1000),"")</f>
        <v/>
      </c>
      <c r="CM526" s="440"/>
      <c r="CN526" s="478"/>
      <c r="DQ526" s="161"/>
      <c r="DR526" s="161"/>
      <c r="DS526" s="145"/>
      <c r="DV526" s="93"/>
      <c r="DW526" s="93"/>
    </row>
    <row r="527" spans="11:127" ht="18" customHeight="1">
      <c r="K527" s="51" t="str">
        <f>IFERROR(MP_DATA[[#This Row],[Top '[m']]]-MP_DATA[[#This Row],[Bottom '[m']]], "")</f>
        <v/>
      </c>
      <c r="L527" s="160"/>
      <c r="M527" s="121" t="str">
        <f t="shared" si="16"/>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H527" s="438"/>
      <c r="CI527" s="432" t="str">
        <f>IFERROR(TOWER_DATA[[#This Row],[Top '[m']]]-TOWER_DATA[[#This Row],[Bottom '[m']]], "")</f>
        <v/>
      </c>
      <c r="CJ527" s="475" t="str">
        <f>IFERROR(-(TOWER_DATA[[#This Row],[D, bottom '[m']]]-TOWER_DATA[[#This Row],[D, top '[m']]])/(TOWER_DATA[[#This Row],[Bottom '[m']]]-TOWER_DATA[[#This Row],[Top '[m']]]),"")</f>
        <v/>
      </c>
      <c r="CK527" s="476" t="str">
        <f t="shared" si="17"/>
        <v/>
      </c>
      <c r="CL527" s="438" t="str">
        <f>IFERROR((TOWER_DATA[[#This Row],[D, bottom '[m']]]+TOWER_DATA[[#This Row],[D, top '[m']]])/(2*TOWER_DATA[[#This Row],[t '[mm']]]/1000),"")</f>
        <v/>
      </c>
      <c r="CM527" s="440"/>
      <c r="CN527" s="478"/>
      <c r="DQ527" s="161"/>
      <c r="DR527" s="161"/>
      <c r="DS527" s="145"/>
      <c r="DV527" s="93"/>
      <c r="DW527" s="93"/>
    </row>
    <row r="528" spans="11:127" ht="18" customHeight="1">
      <c r="K528" s="51" t="str">
        <f>IFERROR(MP_DATA[[#This Row],[Top '[m']]]-MP_DATA[[#This Row],[Bottom '[m']]], "")</f>
        <v/>
      </c>
      <c r="L528" s="160"/>
      <c r="M528" s="121" t="str">
        <f t="shared" si="16"/>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H528" s="438"/>
      <c r="CI528" s="432" t="str">
        <f>IFERROR(TOWER_DATA[[#This Row],[Top '[m']]]-TOWER_DATA[[#This Row],[Bottom '[m']]], "")</f>
        <v/>
      </c>
      <c r="CJ528" s="475" t="str">
        <f>IFERROR(-(TOWER_DATA[[#This Row],[D, bottom '[m']]]-TOWER_DATA[[#This Row],[D, top '[m']]])/(TOWER_DATA[[#This Row],[Bottom '[m']]]-TOWER_DATA[[#This Row],[Top '[m']]]),"")</f>
        <v/>
      </c>
      <c r="CK528" s="476" t="str">
        <f t="shared" si="17"/>
        <v/>
      </c>
      <c r="CL528" s="438" t="str">
        <f>IFERROR((TOWER_DATA[[#This Row],[D, bottom '[m']]]+TOWER_DATA[[#This Row],[D, top '[m']]])/(2*TOWER_DATA[[#This Row],[t '[mm']]]/1000),"")</f>
        <v/>
      </c>
      <c r="CM528" s="440"/>
      <c r="CN528" s="478"/>
      <c r="DQ528" s="161"/>
      <c r="DR528" s="161"/>
      <c r="DS528" s="145"/>
      <c r="DV528" s="93"/>
      <c r="DW528" s="93"/>
    </row>
    <row r="529" spans="11:127" ht="18" customHeight="1">
      <c r="K529" s="51" t="str">
        <f>IFERROR(MP_DATA[[#This Row],[Top '[m']]]-MP_DATA[[#This Row],[Bottom '[m']]], "")</f>
        <v/>
      </c>
      <c r="L529" s="160"/>
      <c r="M529" s="121" t="str">
        <f t="shared" si="16"/>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H529" s="438"/>
      <c r="CI529" s="432" t="str">
        <f>IFERROR(TOWER_DATA[[#This Row],[Top '[m']]]-TOWER_DATA[[#This Row],[Bottom '[m']]], "")</f>
        <v/>
      </c>
      <c r="CJ529" s="475" t="str">
        <f>IFERROR(-(TOWER_DATA[[#This Row],[D, bottom '[m']]]-TOWER_DATA[[#This Row],[D, top '[m']]])/(TOWER_DATA[[#This Row],[Bottom '[m']]]-TOWER_DATA[[#This Row],[Top '[m']]]),"")</f>
        <v/>
      </c>
      <c r="CK529" s="476" t="str">
        <f t="shared" si="17"/>
        <v/>
      </c>
      <c r="CL529" s="438" t="str">
        <f>IFERROR((TOWER_DATA[[#This Row],[D, bottom '[m']]]+TOWER_DATA[[#This Row],[D, top '[m']]])/(2*TOWER_DATA[[#This Row],[t '[mm']]]/1000),"")</f>
        <v/>
      </c>
      <c r="CM529" s="440"/>
      <c r="CN529" s="478"/>
      <c r="DQ529" s="161"/>
      <c r="DR529" s="161"/>
      <c r="DS529" s="145"/>
      <c r="DV529" s="93"/>
      <c r="DW529" s="93"/>
    </row>
    <row r="530" spans="11:127" ht="18" customHeight="1">
      <c r="K530" s="51" t="str">
        <f>IFERROR(MP_DATA[[#This Row],[Top '[m']]]-MP_DATA[[#This Row],[Bottom '[m']]], "")</f>
        <v/>
      </c>
      <c r="L530" s="160"/>
      <c r="M530" s="121" t="str">
        <f t="shared" si="16"/>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H530" s="438"/>
      <c r="CI530" s="432" t="str">
        <f>IFERROR(TOWER_DATA[[#This Row],[Top '[m']]]-TOWER_DATA[[#This Row],[Bottom '[m']]], "")</f>
        <v/>
      </c>
      <c r="CJ530" s="475" t="str">
        <f>IFERROR(-(TOWER_DATA[[#This Row],[D, bottom '[m']]]-TOWER_DATA[[#This Row],[D, top '[m']]])/(TOWER_DATA[[#This Row],[Bottom '[m']]]-TOWER_DATA[[#This Row],[Top '[m']]]),"")</f>
        <v/>
      </c>
      <c r="CK530" s="476" t="str">
        <f t="shared" si="17"/>
        <v/>
      </c>
      <c r="CL530" s="438" t="str">
        <f>IFERROR((TOWER_DATA[[#This Row],[D, bottom '[m']]]+TOWER_DATA[[#This Row],[D, top '[m']]])/(2*TOWER_DATA[[#This Row],[t '[mm']]]/1000),"")</f>
        <v/>
      </c>
      <c r="CM530" s="440"/>
      <c r="CN530" s="478"/>
      <c r="DQ530" s="161"/>
      <c r="DR530" s="161"/>
      <c r="DS530" s="145"/>
      <c r="DV530" s="93"/>
      <c r="DW530" s="93"/>
    </row>
    <row r="531" spans="11:127" ht="18" customHeight="1">
      <c r="K531" s="51" t="str">
        <f>IFERROR(MP_DATA[[#This Row],[Top '[m']]]-MP_DATA[[#This Row],[Bottom '[m']]], "")</f>
        <v/>
      </c>
      <c r="L531" s="160"/>
      <c r="M531" s="121" t="str">
        <f t="shared" si="16"/>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H531" s="438"/>
      <c r="CI531" s="432" t="str">
        <f>IFERROR(TOWER_DATA[[#This Row],[Top '[m']]]-TOWER_DATA[[#This Row],[Bottom '[m']]], "")</f>
        <v/>
      </c>
      <c r="CJ531" s="475" t="str">
        <f>IFERROR(-(TOWER_DATA[[#This Row],[D, bottom '[m']]]-TOWER_DATA[[#This Row],[D, top '[m']]])/(TOWER_DATA[[#This Row],[Bottom '[m']]]-TOWER_DATA[[#This Row],[Top '[m']]]),"")</f>
        <v/>
      </c>
      <c r="CK531" s="476" t="str">
        <f t="shared" si="17"/>
        <v/>
      </c>
      <c r="CL531" s="438" t="str">
        <f>IFERROR((TOWER_DATA[[#This Row],[D, bottom '[m']]]+TOWER_DATA[[#This Row],[D, top '[m']]])/(2*TOWER_DATA[[#This Row],[t '[mm']]]/1000),"")</f>
        <v/>
      </c>
      <c r="CM531" s="440"/>
      <c r="CN531" s="478"/>
      <c r="DQ531" s="161"/>
      <c r="DR531" s="161"/>
      <c r="DS531" s="145"/>
      <c r="DV531" s="93"/>
      <c r="DW531" s="93"/>
    </row>
    <row r="532" spans="11:127" ht="18" customHeight="1">
      <c r="K532" s="51" t="str">
        <f>IFERROR(MP_DATA[[#This Row],[Top '[m']]]-MP_DATA[[#This Row],[Bottom '[m']]], "")</f>
        <v/>
      </c>
      <c r="L532" s="160"/>
      <c r="M532" s="121" t="str">
        <f t="shared" si="16"/>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H532" s="438"/>
      <c r="CI532" s="432" t="str">
        <f>IFERROR(TOWER_DATA[[#This Row],[Top '[m']]]-TOWER_DATA[[#This Row],[Bottom '[m']]], "")</f>
        <v/>
      </c>
      <c r="CJ532" s="475" t="str">
        <f>IFERROR(-(TOWER_DATA[[#This Row],[D, bottom '[m']]]-TOWER_DATA[[#This Row],[D, top '[m']]])/(TOWER_DATA[[#This Row],[Bottom '[m']]]-TOWER_DATA[[#This Row],[Top '[m']]]),"")</f>
        <v/>
      </c>
      <c r="CK532" s="476" t="str">
        <f t="shared" si="17"/>
        <v/>
      </c>
      <c r="CL532" s="438" t="str">
        <f>IFERROR((TOWER_DATA[[#This Row],[D, bottom '[m']]]+TOWER_DATA[[#This Row],[D, top '[m']]])/(2*TOWER_DATA[[#This Row],[t '[mm']]]/1000),"")</f>
        <v/>
      </c>
      <c r="CM532" s="440"/>
      <c r="CN532" s="478"/>
      <c r="DQ532" s="161"/>
      <c r="DR532" s="161"/>
      <c r="DS532" s="145"/>
      <c r="DV532" s="93"/>
      <c r="DW532" s="93"/>
    </row>
    <row r="533" spans="11:127" ht="18" customHeight="1">
      <c r="K533" s="51" t="str">
        <f>IFERROR(MP_DATA[[#This Row],[Top '[m']]]-MP_DATA[[#This Row],[Bottom '[m']]], "")</f>
        <v/>
      </c>
      <c r="L533" s="160"/>
      <c r="M533" s="121" t="str">
        <f t="shared" si="16"/>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H533" s="438"/>
      <c r="CI533" s="432" t="str">
        <f>IFERROR(TOWER_DATA[[#This Row],[Top '[m']]]-TOWER_DATA[[#This Row],[Bottom '[m']]], "")</f>
        <v/>
      </c>
      <c r="CJ533" s="475" t="str">
        <f>IFERROR(-(TOWER_DATA[[#This Row],[D, bottom '[m']]]-TOWER_DATA[[#This Row],[D, top '[m']]])/(TOWER_DATA[[#This Row],[Bottom '[m']]]-TOWER_DATA[[#This Row],[Top '[m']]]),"")</f>
        <v/>
      </c>
      <c r="CK533" s="476" t="str">
        <f t="shared" si="17"/>
        <v/>
      </c>
      <c r="CL533" s="438" t="str">
        <f>IFERROR((TOWER_DATA[[#This Row],[D, bottom '[m']]]+TOWER_DATA[[#This Row],[D, top '[m']]])/(2*TOWER_DATA[[#This Row],[t '[mm']]]/1000),"")</f>
        <v/>
      </c>
      <c r="CM533" s="440"/>
      <c r="CN533" s="478"/>
      <c r="DQ533" s="161"/>
      <c r="DR533" s="161"/>
      <c r="DS533" s="145"/>
      <c r="DV533" s="93"/>
      <c r="DW533" s="93"/>
    </row>
    <row r="534" spans="11:127" ht="18" customHeight="1">
      <c r="K534" s="51" t="str">
        <f>IFERROR(MP_DATA[[#This Row],[Top '[m']]]-MP_DATA[[#This Row],[Bottom '[m']]], "")</f>
        <v/>
      </c>
      <c r="L534" s="160"/>
      <c r="M534" s="121" t="str">
        <f t="shared" si="16"/>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H534" s="438"/>
      <c r="CI534" s="432" t="str">
        <f>IFERROR(TOWER_DATA[[#This Row],[Top '[m']]]-TOWER_DATA[[#This Row],[Bottom '[m']]], "")</f>
        <v/>
      </c>
      <c r="CJ534" s="475" t="str">
        <f>IFERROR(-(TOWER_DATA[[#This Row],[D, bottom '[m']]]-TOWER_DATA[[#This Row],[D, top '[m']]])/(TOWER_DATA[[#This Row],[Bottom '[m']]]-TOWER_DATA[[#This Row],[Top '[m']]]),"")</f>
        <v/>
      </c>
      <c r="CK534" s="476" t="str">
        <f t="shared" si="17"/>
        <v/>
      </c>
      <c r="CL534" s="438" t="str">
        <f>IFERROR((TOWER_DATA[[#This Row],[D, bottom '[m']]]+TOWER_DATA[[#This Row],[D, top '[m']]])/(2*TOWER_DATA[[#This Row],[t '[mm']]]/1000),"")</f>
        <v/>
      </c>
      <c r="CM534" s="440"/>
      <c r="CN534" s="478"/>
      <c r="DQ534" s="161"/>
      <c r="DR534" s="161"/>
      <c r="DS534" s="145"/>
      <c r="DV534" s="93"/>
      <c r="DW534" s="93"/>
    </row>
    <row r="535" spans="11:127" ht="18" customHeight="1">
      <c r="K535" s="51" t="str">
        <f>IFERROR(MP_DATA[[#This Row],[Top '[m']]]-MP_DATA[[#This Row],[Bottom '[m']]], "")</f>
        <v/>
      </c>
      <c r="L535" s="160"/>
      <c r="M535" s="121" t="str">
        <f t="shared" si="16"/>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H535" s="438"/>
      <c r="CI535" s="432" t="str">
        <f>IFERROR(TOWER_DATA[[#This Row],[Top '[m']]]-TOWER_DATA[[#This Row],[Bottom '[m']]], "")</f>
        <v/>
      </c>
      <c r="CJ535" s="475" t="str">
        <f>IFERROR(-(TOWER_DATA[[#This Row],[D, bottom '[m']]]-TOWER_DATA[[#This Row],[D, top '[m']]])/(TOWER_DATA[[#This Row],[Bottom '[m']]]-TOWER_DATA[[#This Row],[Top '[m']]]),"")</f>
        <v/>
      </c>
      <c r="CK535" s="476" t="str">
        <f t="shared" si="17"/>
        <v/>
      </c>
      <c r="CL535" s="438" t="str">
        <f>IFERROR((TOWER_DATA[[#This Row],[D, bottom '[m']]]+TOWER_DATA[[#This Row],[D, top '[m']]])/(2*TOWER_DATA[[#This Row],[t '[mm']]]/1000),"")</f>
        <v/>
      </c>
      <c r="CM535" s="440"/>
      <c r="CN535" s="478"/>
      <c r="DQ535" s="161"/>
      <c r="DR535" s="161"/>
      <c r="DS535" s="145"/>
      <c r="DV535" s="93"/>
      <c r="DW535" s="93"/>
    </row>
    <row r="536" spans="11:127" ht="18" customHeight="1">
      <c r="K536" s="51" t="str">
        <f>IFERROR(MP_DATA[[#This Row],[Top '[m']]]-MP_DATA[[#This Row],[Bottom '[m']]], "")</f>
        <v/>
      </c>
      <c r="L536" s="160"/>
      <c r="M536" s="121" t="str">
        <f t="shared" si="16"/>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H536" s="438"/>
      <c r="CI536" s="432" t="str">
        <f>IFERROR(TOWER_DATA[[#This Row],[Top '[m']]]-TOWER_DATA[[#This Row],[Bottom '[m']]], "")</f>
        <v/>
      </c>
      <c r="CJ536" s="475" t="str">
        <f>IFERROR(-(TOWER_DATA[[#This Row],[D, bottom '[m']]]-TOWER_DATA[[#This Row],[D, top '[m']]])/(TOWER_DATA[[#This Row],[Bottom '[m']]]-TOWER_DATA[[#This Row],[Top '[m']]]),"")</f>
        <v/>
      </c>
      <c r="CK536" s="476" t="str">
        <f t="shared" si="17"/>
        <v/>
      </c>
      <c r="CL536" s="438" t="str">
        <f>IFERROR((TOWER_DATA[[#This Row],[D, bottom '[m']]]+TOWER_DATA[[#This Row],[D, top '[m']]])/(2*TOWER_DATA[[#This Row],[t '[mm']]]/1000),"")</f>
        <v/>
      </c>
      <c r="CM536" s="440"/>
      <c r="CN536" s="478"/>
      <c r="DQ536" s="161"/>
      <c r="DR536" s="161"/>
      <c r="DS536" s="145"/>
      <c r="DV536" s="93"/>
      <c r="DW536" s="93"/>
    </row>
    <row r="537" spans="11:127" ht="18" customHeight="1">
      <c r="K537" s="51" t="str">
        <f>IFERROR(MP_DATA[[#This Row],[Top '[m']]]-MP_DATA[[#This Row],[Bottom '[m']]], "")</f>
        <v/>
      </c>
      <c r="L537" s="160"/>
      <c r="M537" s="121" t="str">
        <f t="shared" si="16"/>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H537" s="438"/>
      <c r="CI537" s="432" t="str">
        <f>IFERROR(TOWER_DATA[[#This Row],[Top '[m']]]-TOWER_DATA[[#This Row],[Bottom '[m']]], "")</f>
        <v/>
      </c>
      <c r="CJ537" s="475" t="str">
        <f>IFERROR(-(TOWER_DATA[[#This Row],[D, bottom '[m']]]-TOWER_DATA[[#This Row],[D, top '[m']]])/(TOWER_DATA[[#This Row],[Bottom '[m']]]-TOWER_DATA[[#This Row],[Top '[m']]]),"")</f>
        <v/>
      </c>
      <c r="CK537" s="476" t="str">
        <f t="shared" si="17"/>
        <v/>
      </c>
      <c r="CL537" s="438" t="str">
        <f>IFERROR((TOWER_DATA[[#This Row],[D, bottom '[m']]]+TOWER_DATA[[#This Row],[D, top '[m']]])/(2*TOWER_DATA[[#This Row],[t '[mm']]]/1000),"")</f>
        <v/>
      </c>
      <c r="CM537" s="440"/>
      <c r="CN537" s="478"/>
      <c r="DQ537" s="161"/>
      <c r="DR537" s="161"/>
      <c r="DS537" s="145"/>
      <c r="DV537" s="93"/>
      <c r="DW537" s="93"/>
    </row>
    <row r="538" spans="11:127" ht="18" customHeight="1">
      <c r="K538" s="51" t="str">
        <f>IFERROR(MP_DATA[[#This Row],[Top '[m']]]-MP_DATA[[#This Row],[Bottom '[m']]], "")</f>
        <v/>
      </c>
      <c r="L538" s="160"/>
      <c r="M538" s="121" t="str">
        <f t="shared" si="16"/>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H538" s="438"/>
      <c r="CI538" s="432" t="str">
        <f>IFERROR(TOWER_DATA[[#This Row],[Top '[m']]]-TOWER_DATA[[#This Row],[Bottom '[m']]], "")</f>
        <v/>
      </c>
      <c r="CJ538" s="475" t="str">
        <f>IFERROR(-(TOWER_DATA[[#This Row],[D, bottom '[m']]]-TOWER_DATA[[#This Row],[D, top '[m']]])/(TOWER_DATA[[#This Row],[Bottom '[m']]]-TOWER_DATA[[#This Row],[Top '[m']]]),"")</f>
        <v/>
      </c>
      <c r="CK538" s="476" t="str">
        <f t="shared" si="17"/>
        <v/>
      </c>
      <c r="CL538" s="438" t="str">
        <f>IFERROR((TOWER_DATA[[#This Row],[D, bottom '[m']]]+TOWER_DATA[[#This Row],[D, top '[m']]])/(2*TOWER_DATA[[#This Row],[t '[mm']]]/1000),"")</f>
        <v/>
      </c>
      <c r="CM538" s="440"/>
      <c r="CN538" s="478"/>
      <c r="DQ538" s="161"/>
      <c r="DR538" s="161"/>
      <c r="DS538" s="145"/>
      <c r="DV538" s="93"/>
      <c r="DW538" s="93"/>
    </row>
    <row r="539" spans="11:127" ht="18" customHeight="1">
      <c r="K539" s="51" t="str">
        <f>IFERROR(MP_DATA[[#This Row],[Top '[m']]]-MP_DATA[[#This Row],[Bottom '[m']]], "")</f>
        <v/>
      </c>
      <c r="L539" s="160"/>
      <c r="M539" s="121" t="str">
        <f t="shared" si="16"/>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H539" s="438"/>
      <c r="CI539" s="432" t="str">
        <f>IFERROR(TOWER_DATA[[#This Row],[Top '[m']]]-TOWER_DATA[[#This Row],[Bottom '[m']]], "")</f>
        <v/>
      </c>
      <c r="CJ539" s="475" t="str">
        <f>IFERROR(-(TOWER_DATA[[#This Row],[D, bottom '[m']]]-TOWER_DATA[[#This Row],[D, top '[m']]])/(TOWER_DATA[[#This Row],[Bottom '[m']]]-TOWER_DATA[[#This Row],[Top '[m']]]),"")</f>
        <v/>
      </c>
      <c r="CK539" s="476" t="str">
        <f t="shared" si="17"/>
        <v/>
      </c>
      <c r="CL539" s="438" t="str">
        <f>IFERROR((TOWER_DATA[[#This Row],[D, bottom '[m']]]+TOWER_DATA[[#This Row],[D, top '[m']]])/(2*TOWER_DATA[[#This Row],[t '[mm']]]/1000),"")</f>
        <v/>
      </c>
      <c r="CM539" s="440"/>
      <c r="CN539" s="478"/>
      <c r="DQ539" s="161"/>
      <c r="DR539" s="161"/>
      <c r="DS539" s="145"/>
      <c r="DV539" s="93"/>
      <c r="DW539" s="93"/>
    </row>
    <row r="540" spans="11:127" ht="18" customHeight="1">
      <c r="K540" s="51" t="str">
        <f>IFERROR(MP_DATA[[#This Row],[Top '[m']]]-MP_DATA[[#This Row],[Bottom '[m']]], "")</f>
        <v/>
      </c>
      <c r="L540" s="160"/>
      <c r="M540" s="121" t="str">
        <f t="shared" si="16"/>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H540" s="438"/>
      <c r="CI540" s="432" t="str">
        <f>IFERROR(TOWER_DATA[[#This Row],[Top '[m']]]-TOWER_DATA[[#This Row],[Bottom '[m']]], "")</f>
        <v/>
      </c>
      <c r="CJ540" s="475" t="str">
        <f>IFERROR(-(TOWER_DATA[[#This Row],[D, bottom '[m']]]-TOWER_DATA[[#This Row],[D, top '[m']]])/(TOWER_DATA[[#This Row],[Bottom '[m']]]-TOWER_DATA[[#This Row],[Top '[m']]]),"")</f>
        <v/>
      </c>
      <c r="CK540" s="476" t="str">
        <f t="shared" si="17"/>
        <v/>
      </c>
      <c r="CL540" s="438" t="str">
        <f>IFERROR((TOWER_DATA[[#This Row],[D, bottom '[m']]]+TOWER_DATA[[#This Row],[D, top '[m']]])/(2*TOWER_DATA[[#This Row],[t '[mm']]]/1000),"")</f>
        <v/>
      </c>
      <c r="CM540" s="440"/>
      <c r="CN540" s="478"/>
      <c r="DQ540" s="161"/>
      <c r="DR540" s="161"/>
      <c r="DS540" s="145"/>
      <c r="DV540" s="93"/>
      <c r="DW540" s="93"/>
    </row>
    <row r="541" spans="11:127" ht="18" customHeight="1">
      <c r="K541" s="51" t="str">
        <f>IFERROR(MP_DATA[[#This Row],[Top '[m']]]-MP_DATA[[#This Row],[Bottom '[m']]], "")</f>
        <v/>
      </c>
      <c r="L541" s="160"/>
      <c r="M541" s="121" t="str">
        <f t="shared" si="16"/>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H541" s="438"/>
      <c r="CI541" s="432" t="str">
        <f>IFERROR(TOWER_DATA[[#This Row],[Top '[m']]]-TOWER_DATA[[#This Row],[Bottom '[m']]], "")</f>
        <v/>
      </c>
      <c r="CJ541" s="475" t="str">
        <f>IFERROR(-(TOWER_DATA[[#This Row],[D, bottom '[m']]]-TOWER_DATA[[#This Row],[D, top '[m']]])/(TOWER_DATA[[#This Row],[Bottom '[m']]]-TOWER_DATA[[#This Row],[Top '[m']]]),"")</f>
        <v/>
      </c>
      <c r="CK541" s="476" t="str">
        <f t="shared" si="17"/>
        <v/>
      </c>
      <c r="CL541" s="438" t="str">
        <f>IFERROR((TOWER_DATA[[#This Row],[D, bottom '[m']]]+TOWER_DATA[[#This Row],[D, top '[m']]])/(2*TOWER_DATA[[#This Row],[t '[mm']]]/1000),"")</f>
        <v/>
      </c>
      <c r="CM541" s="440"/>
      <c r="CN541" s="478"/>
      <c r="DQ541" s="161"/>
      <c r="DR541" s="161"/>
      <c r="DS541" s="145"/>
      <c r="DV541" s="93"/>
      <c r="DW541" s="93"/>
    </row>
    <row r="542" spans="11:127" ht="18" customHeight="1">
      <c r="K542" s="51" t="str">
        <f>IFERROR(MP_DATA[[#This Row],[Top '[m']]]-MP_DATA[[#This Row],[Bottom '[m']]], "")</f>
        <v/>
      </c>
      <c r="L542" s="160"/>
      <c r="M542" s="121" t="str">
        <f t="shared" si="16"/>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H542" s="438"/>
      <c r="CI542" s="432" t="str">
        <f>IFERROR(TOWER_DATA[[#This Row],[Top '[m']]]-TOWER_DATA[[#This Row],[Bottom '[m']]], "")</f>
        <v/>
      </c>
      <c r="CJ542" s="475" t="str">
        <f>IFERROR(-(TOWER_DATA[[#This Row],[D, bottom '[m']]]-TOWER_DATA[[#This Row],[D, top '[m']]])/(TOWER_DATA[[#This Row],[Bottom '[m']]]-TOWER_DATA[[#This Row],[Top '[m']]]),"")</f>
        <v/>
      </c>
      <c r="CK542" s="476" t="str">
        <f t="shared" si="17"/>
        <v/>
      </c>
      <c r="CL542" s="438" t="str">
        <f>IFERROR((TOWER_DATA[[#This Row],[D, bottom '[m']]]+TOWER_DATA[[#This Row],[D, top '[m']]])/(2*TOWER_DATA[[#This Row],[t '[mm']]]/1000),"")</f>
        <v/>
      </c>
      <c r="CM542" s="440"/>
      <c r="CN542" s="478"/>
      <c r="DQ542" s="161"/>
      <c r="DR542" s="161"/>
      <c r="DS542" s="145"/>
      <c r="DV542" s="93"/>
      <c r="DW542" s="93"/>
    </row>
    <row r="543" spans="11:127" ht="18" customHeight="1">
      <c r="K543" s="51" t="str">
        <f>IFERROR(MP_DATA[[#This Row],[Top '[m']]]-MP_DATA[[#This Row],[Bottom '[m']]], "")</f>
        <v/>
      </c>
      <c r="L543" s="160"/>
      <c r="M543" s="121" t="str">
        <f t="shared" si="16"/>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H543" s="438"/>
      <c r="CI543" s="432" t="str">
        <f>IFERROR(TOWER_DATA[[#This Row],[Top '[m']]]-TOWER_DATA[[#This Row],[Bottom '[m']]], "")</f>
        <v/>
      </c>
      <c r="CJ543" s="475" t="str">
        <f>IFERROR(-(TOWER_DATA[[#This Row],[D, bottom '[m']]]-TOWER_DATA[[#This Row],[D, top '[m']]])/(TOWER_DATA[[#This Row],[Bottom '[m']]]-TOWER_DATA[[#This Row],[Top '[m']]]),"")</f>
        <v/>
      </c>
      <c r="CK543" s="476" t="str">
        <f t="shared" si="17"/>
        <v/>
      </c>
      <c r="CL543" s="438" t="str">
        <f>IFERROR((TOWER_DATA[[#This Row],[D, bottom '[m']]]+TOWER_DATA[[#This Row],[D, top '[m']]])/(2*TOWER_DATA[[#This Row],[t '[mm']]]/1000),"")</f>
        <v/>
      </c>
      <c r="CM543" s="440"/>
      <c r="CN543" s="478"/>
      <c r="DQ543" s="161"/>
      <c r="DR543" s="161"/>
      <c r="DS543" s="145"/>
      <c r="DV543" s="93"/>
      <c r="DW543" s="93"/>
    </row>
    <row r="544" spans="11:127" ht="18" customHeight="1">
      <c r="K544" s="51" t="str">
        <f>IFERROR(MP_DATA[[#This Row],[Top '[m']]]-MP_DATA[[#This Row],[Bottom '[m']]], "")</f>
        <v/>
      </c>
      <c r="L544" s="160"/>
      <c r="M544" s="121" t="str">
        <f t="shared" si="16"/>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H544" s="438"/>
      <c r="CI544" s="432" t="str">
        <f>IFERROR(TOWER_DATA[[#This Row],[Top '[m']]]-TOWER_DATA[[#This Row],[Bottom '[m']]], "")</f>
        <v/>
      </c>
      <c r="CJ544" s="475" t="str">
        <f>IFERROR(-(TOWER_DATA[[#This Row],[D, bottom '[m']]]-TOWER_DATA[[#This Row],[D, top '[m']]])/(TOWER_DATA[[#This Row],[Bottom '[m']]]-TOWER_DATA[[#This Row],[Top '[m']]]),"")</f>
        <v/>
      </c>
      <c r="CK544" s="476" t="str">
        <f t="shared" si="17"/>
        <v/>
      </c>
      <c r="CL544" s="438" t="str">
        <f>IFERROR((TOWER_DATA[[#This Row],[D, bottom '[m']]]+TOWER_DATA[[#This Row],[D, top '[m']]])/(2*TOWER_DATA[[#This Row],[t '[mm']]]/1000),"")</f>
        <v/>
      </c>
      <c r="CM544" s="440"/>
      <c r="CN544" s="478"/>
      <c r="DQ544" s="161"/>
      <c r="DR544" s="161"/>
      <c r="DS544" s="145"/>
      <c r="DV544" s="93"/>
      <c r="DW544" s="93"/>
    </row>
    <row r="545" spans="11:127" ht="18" customHeight="1">
      <c r="K545" s="51" t="str">
        <f>IFERROR(MP_DATA[[#This Row],[Top '[m']]]-MP_DATA[[#This Row],[Bottom '[m']]], "")</f>
        <v/>
      </c>
      <c r="L545" s="160"/>
      <c r="M545" s="121" t="str">
        <f t="shared" si="16"/>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H545" s="438"/>
      <c r="CI545" s="432" t="str">
        <f>IFERROR(TOWER_DATA[[#This Row],[Top '[m']]]-TOWER_DATA[[#This Row],[Bottom '[m']]], "")</f>
        <v/>
      </c>
      <c r="CJ545" s="475" t="str">
        <f>IFERROR(-(TOWER_DATA[[#This Row],[D, bottom '[m']]]-TOWER_DATA[[#This Row],[D, top '[m']]])/(TOWER_DATA[[#This Row],[Bottom '[m']]]-TOWER_DATA[[#This Row],[Top '[m']]]),"")</f>
        <v/>
      </c>
      <c r="CK545" s="476" t="str">
        <f t="shared" si="17"/>
        <v/>
      </c>
      <c r="CL545" s="438" t="str">
        <f>IFERROR((TOWER_DATA[[#This Row],[D, bottom '[m']]]+TOWER_DATA[[#This Row],[D, top '[m']]])/(2*TOWER_DATA[[#This Row],[t '[mm']]]/1000),"")</f>
        <v/>
      </c>
      <c r="CM545" s="440"/>
      <c r="CN545" s="478"/>
      <c r="DQ545" s="161"/>
      <c r="DR545" s="161"/>
      <c r="DS545" s="145"/>
      <c r="DV545" s="93"/>
      <c r="DW545" s="93"/>
    </row>
    <row r="546" spans="11:127" ht="18" customHeight="1">
      <c r="K546" s="51" t="str">
        <f>IFERROR(MP_DATA[[#This Row],[Top '[m']]]-MP_DATA[[#This Row],[Bottom '[m']]], "")</f>
        <v/>
      </c>
      <c r="L546" s="160"/>
      <c r="M546" s="121" t="str">
        <f t="shared" si="16"/>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H546" s="438"/>
      <c r="CI546" s="432" t="str">
        <f>IFERROR(TOWER_DATA[[#This Row],[Top '[m']]]-TOWER_DATA[[#This Row],[Bottom '[m']]], "")</f>
        <v/>
      </c>
      <c r="CJ546" s="475" t="str">
        <f>IFERROR(-(TOWER_DATA[[#This Row],[D, bottom '[m']]]-TOWER_DATA[[#This Row],[D, top '[m']]])/(TOWER_DATA[[#This Row],[Bottom '[m']]]-TOWER_DATA[[#This Row],[Top '[m']]]),"")</f>
        <v/>
      </c>
      <c r="CK546" s="476" t="str">
        <f t="shared" si="17"/>
        <v/>
      </c>
      <c r="CL546" s="438" t="str">
        <f>IFERROR((TOWER_DATA[[#This Row],[D, bottom '[m']]]+TOWER_DATA[[#This Row],[D, top '[m']]])/(2*TOWER_DATA[[#This Row],[t '[mm']]]/1000),"")</f>
        <v/>
      </c>
      <c r="CM546" s="440"/>
      <c r="CN546" s="478"/>
      <c r="DQ546" s="161"/>
      <c r="DR546" s="161"/>
      <c r="DS546" s="145"/>
      <c r="DV546" s="93"/>
      <c r="DW546" s="93"/>
    </row>
    <row r="547" spans="11:127" ht="18" customHeight="1">
      <c r="K547" s="51" t="str">
        <f>IFERROR(MP_DATA[[#This Row],[Top '[m']]]-MP_DATA[[#This Row],[Bottom '[m']]], "")</f>
        <v/>
      </c>
      <c r="L547" s="160"/>
      <c r="M547" s="121" t="str">
        <f t="shared" si="16"/>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H547" s="438"/>
      <c r="CI547" s="432" t="str">
        <f>IFERROR(TOWER_DATA[[#This Row],[Top '[m']]]-TOWER_DATA[[#This Row],[Bottom '[m']]], "")</f>
        <v/>
      </c>
      <c r="CJ547" s="475" t="str">
        <f>IFERROR(-(TOWER_DATA[[#This Row],[D, bottom '[m']]]-TOWER_DATA[[#This Row],[D, top '[m']]])/(TOWER_DATA[[#This Row],[Bottom '[m']]]-TOWER_DATA[[#This Row],[Top '[m']]]),"")</f>
        <v/>
      </c>
      <c r="CK547" s="476" t="str">
        <f t="shared" si="17"/>
        <v/>
      </c>
      <c r="CL547" s="438" t="str">
        <f>IFERROR((TOWER_DATA[[#This Row],[D, bottom '[m']]]+TOWER_DATA[[#This Row],[D, top '[m']]])/(2*TOWER_DATA[[#This Row],[t '[mm']]]/1000),"")</f>
        <v/>
      </c>
      <c r="CM547" s="440"/>
      <c r="CN547" s="478"/>
      <c r="DQ547" s="161"/>
      <c r="DR547" s="161"/>
      <c r="DS547" s="145"/>
      <c r="DV547" s="93"/>
      <c r="DW547" s="93"/>
    </row>
    <row r="548" spans="11:127" ht="18" customHeight="1">
      <c r="K548" s="51" t="str">
        <f>IFERROR(MP_DATA[[#This Row],[Top '[m']]]-MP_DATA[[#This Row],[Bottom '[m']]], "")</f>
        <v/>
      </c>
      <c r="L548" s="160"/>
      <c r="M548" s="121" t="str">
        <f t="shared" si="16"/>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H548" s="438"/>
      <c r="CI548" s="432" t="str">
        <f>IFERROR(TOWER_DATA[[#This Row],[Top '[m']]]-TOWER_DATA[[#This Row],[Bottom '[m']]], "")</f>
        <v/>
      </c>
      <c r="CJ548" s="475" t="str">
        <f>IFERROR(-(TOWER_DATA[[#This Row],[D, bottom '[m']]]-TOWER_DATA[[#This Row],[D, top '[m']]])/(TOWER_DATA[[#This Row],[Bottom '[m']]]-TOWER_DATA[[#This Row],[Top '[m']]]),"")</f>
        <v/>
      </c>
      <c r="CK548" s="476" t="str">
        <f t="shared" si="17"/>
        <v/>
      </c>
      <c r="CL548" s="438" t="str">
        <f>IFERROR((TOWER_DATA[[#This Row],[D, bottom '[m']]]+TOWER_DATA[[#This Row],[D, top '[m']]])/(2*TOWER_DATA[[#This Row],[t '[mm']]]/1000),"")</f>
        <v/>
      </c>
      <c r="CM548" s="440"/>
      <c r="CN548" s="478"/>
      <c r="DQ548" s="161"/>
      <c r="DR548" s="161"/>
      <c r="DS548" s="145"/>
      <c r="DV548" s="93"/>
      <c r="DW548" s="93"/>
    </row>
    <row r="549" spans="11:127" ht="18" customHeight="1">
      <c r="K549" s="51" t="str">
        <f>IFERROR(MP_DATA[[#This Row],[Top '[m']]]-MP_DATA[[#This Row],[Bottom '[m']]], "")</f>
        <v/>
      </c>
      <c r="L549" s="160"/>
      <c r="M549" s="121" t="str">
        <f t="shared" si="16"/>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H549" s="438"/>
      <c r="CI549" s="432" t="str">
        <f>IFERROR(TOWER_DATA[[#This Row],[Top '[m']]]-TOWER_DATA[[#This Row],[Bottom '[m']]], "")</f>
        <v/>
      </c>
      <c r="CJ549" s="475" t="str">
        <f>IFERROR(-(TOWER_DATA[[#This Row],[D, bottom '[m']]]-TOWER_DATA[[#This Row],[D, top '[m']]])/(TOWER_DATA[[#This Row],[Bottom '[m']]]-TOWER_DATA[[#This Row],[Top '[m']]]),"")</f>
        <v/>
      </c>
      <c r="CK549" s="476" t="str">
        <f t="shared" si="17"/>
        <v/>
      </c>
      <c r="CL549" s="438" t="str">
        <f>IFERROR((TOWER_DATA[[#This Row],[D, bottom '[m']]]+TOWER_DATA[[#This Row],[D, top '[m']]])/(2*TOWER_DATA[[#This Row],[t '[mm']]]/1000),"")</f>
        <v/>
      </c>
      <c r="CM549" s="440"/>
      <c r="CN549" s="478"/>
      <c r="DQ549" s="161"/>
      <c r="DR549" s="161"/>
      <c r="DS549" s="145"/>
      <c r="DV549" s="93"/>
      <c r="DW549" s="93"/>
    </row>
    <row r="550" spans="11:127" ht="18" customHeight="1">
      <c r="K550" s="51" t="str">
        <f>IFERROR(MP_DATA[[#This Row],[Top '[m']]]-MP_DATA[[#This Row],[Bottom '[m']]], "")</f>
        <v/>
      </c>
      <c r="L550" s="160"/>
      <c r="M550" s="121" t="str">
        <f t="shared" si="16"/>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H550" s="438"/>
      <c r="CI550" s="432" t="str">
        <f>IFERROR(TOWER_DATA[[#This Row],[Top '[m']]]-TOWER_DATA[[#This Row],[Bottom '[m']]], "")</f>
        <v/>
      </c>
      <c r="CJ550" s="475" t="str">
        <f>IFERROR(-(TOWER_DATA[[#This Row],[D, bottom '[m']]]-TOWER_DATA[[#This Row],[D, top '[m']]])/(TOWER_DATA[[#This Row],[Bottom '[m']]]-TOWER_DATA[[#This Row],[Top '[m']]]),"")</f>
        <v/>
      </c>
      <c r="CK550" s="476" t="str">
        <f t="shared" si="17"/>
        <v/>
      </c>
      <c r="CL550" s="438" t="str">
        <f>IFERROR((TOWER_DATA[[#This Row],[D, bottom '[m']]]+TOWER_DATA[[#This Row],[D, top '[m']]])/(2*TOWER_DATA[[#This Row],[t '[mm']]]/1000),"")</f>
        <v/>
      </c>
      <c r="CM550" s="440"/>
      <c r="CN550" s="478"/>
      <c r="DQ550" s="161"/>
      <c r="DR550" s="161"/>
      <c r="DS550" s="145"/>
      <c r="DV550" s="93"/>
      <c r="DW550" s="93"/>
    </row>
    <row r="551" spans="11:127" ht="18" customHeight="1">
      <c r="K551" s="51" t="str">
        <f>IFERROR(MP_DATA[[#This Row],[Top '[m']]]-MP_DATA[[#This Row],[Bottom '[m']]], "")</f>
        <v/>
      </c>
      <c r="L551" s="160"/>
      <c r="M551" s="121" t="str">
        <f t="shared" si="16"/>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H551" s="438"/>
      <c r="CI551" s="432" t="str">
        <f>IFERROR(TOWER_DATA[[#This Row],[Top '[m']]]-TOWER_DATA[[#This Row],[Bottom '[m']]], "")</f>
        <v/>
      </c>
      <c r="CJ551" s="475" t="str">
        <f>IFERROR(-(TOWER_DATA[[#This Row],[D, bottom '[m']]]-TOWER_DATA[[#This Row],[D, top '[m']]])/(TOWER_DATA[[#This Row],[Bottom '[m']]]-TOWER_DATA[[#This Row],[Top '[m']]]),"")</f>
        <v/>
      </c>
      <c r="CK551" s="476" t="str">
        <f t="shared" si="17"/>
        <v/>
      </c>
      <c r="CL551" s="438" t="str">
        <f>IFERROR((TOWER_DATA[[#This Row],[D, bottom '[m']]]+TOWER_DATA[[#This Row],[D, top '[m']]])/(2*TOWER_DATA[[#This Row],[t '[mm']]]/1000),"")</f>
        <v/>
      </c>
      <c r="CM551" s="440"/>
      <c r="CN551" s="478"/>
      <c r="DQ551" s="161"/>
      <c r="DR551" s="161"/>
      <c r="DS551" s="145"/>
      <c r="DV551" s="93"/>
      <c r="DW551" s="93"/>
    </row>
    <row r="552" spans="11:127" ht="18" customHeight="1">
      <c r="K552" s="51" t="str">
        <f>IFERROR(MP_DATA[[#This Row],[Top '[m']]]-MP_DATA[[#This Row],[Bottom '[m']]], "")</f>
        <v/>
      </c>
      <c r="L552" s="160"/>
      <c r="M552" s="121" t="str">
        <f t="shared" si="16"/>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H552" s="438"/>
      <c r="CI552" s="432" t="str">
        <f>IFERROR(TOWER_DATA[[#This Row],[Top '[m']]]-TOWER_DATA[[#This Row],[Bottom '[m']]], "")</f>
        <v/>
      </c>
      <c r="CJ552" s="475" t="str">
        <f>IFERROR(-(TOWER_DATA[[#This Row],[D, bottom '[m']]]-TOWER_DATA[[#This Row],[D, top '[m']]])/(TOWER_DATA[[#This Row],[Bottom '[m']]]-TOWER_DATA[[#This Row],[Top '[m']]]),"")</f>
        <v/>
      </c>
      <c r="CK552" s="476" t="str">
        <f t="shared" si="17"/>
        <v/>
      </c>
      <c r="CL552" s="438" t="str">
        <f>IFERROR((TOWER_DATA[[#This Row],[D, bottom '[m']]]+TOWER_DATA[[#This Row],[D, top '[m']]])/(2*TOWER_DATA[[#This Row],[t '[mm']]]/1000),"")</f>
        <v/>
      </c>
      <c r="CM552" s="440"/>
      <c r="CN552" s="478"/>
      <c r="DQ552" s="161"/>
      <c r="DR552" s="161"/>
      <c r="DS552" s="145"/>
      <c r="DV552" s="93"/>
      <c r="DW552" s="93"/>
    </row>
    <row r="553" spans="11:127" ht="18" customHeight="1">
      <c r="K553" s="51" t="str">
        <f>IFERROR(MP_DATA[[#This Row],[Top '[m']]]-MP_DATA[[#This Row],[Bottom '[m']]], "")</f>
        <v/>
      </c>
      <c r="L553" s="160"/>
      <c r="M553" s="121" t="str">
        <f t="shared" si="16"/>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H553" s="438"/>
      <c r="CI553" s="432" t="str">
        <f>IFERROR(TOWER_DATA[[#This Row],[Top '[m']]]-TOWER_DATA[[#This Row],[Bottom '[m']]], "")</f>
        <v/>
      </c>
      <c r="CJ553" s="475" t="str">
        <f>IFERROR(-(TOWER_DATA[[#This Row],[D, bottom '[m']]]-TOWER_DATA[[#This Row],[D, top '[m']]])/(TOWER_DATA[[#This Row],[Bottom '[m']]]-TOWER_DATA[[#This Row],[Top '[m']]]),"")</f>
        <v/>
      </c>
      <c r="CK553" s="476" t="str">
        <f t="shared" si="17"/>
        <v/>
      </c>
      <c r="CL553" s="438" t="str">
        <f>IFERROR((TOWER_DATA[[#This Row],[D, bottom '[m']]]+TOWER_DATA[[#This Row],[D, top '[m']]])/(2*TOWER_DATA[[#This Row],[t '[mm']]]/1000),"")</f>
        <v/>
      </c>
      <c r="CM553" s="440"/>
      <c r="CN553" s="478"/>
      <c r="DQ553" s="161"/>
      <c r="DR553" s="161"/>
      <c r="DS553" s="145"/>
      <c r="DV553" s="93"/>
      <c r="DW553" s="93"/>
    </row>
    <row r="554" spans="11:127" ht="18" customHeight="1">
      <c r="K554" s="51" t="str">
        <f>IFERROR(MP_DATA[[#This Row],[Top '[m']]]-MP_DATA[[#This Row],[Bottom '[m']]], "")</f>
        <v/>
      </c>
      <c r="L554" s="160"/>
      <c r="M554" s="121" t="str">
        <f t="shared" si="16"/>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H554" s="438"/>
      <c r="CI554" s="432" t="str">
        <f>IFERROR(TOWER_DATA[[#This Row],[Top '[m']]]-TOWER_DATA[[#This Row],[Bottom '[m']]], "")</f>
        <v/>
      </c>
      <c r="CJ554" s="475" t="str">
        <f>IFERROR(-(TOWER_DATA[[#This Row],[D, bottom '[m']]]-TOWER_DATA[[#This Row],[D, top '[m']]])/(TOWER_DATA[[#This Row],[Bottom '[m']]]-TOWER_DATA[[#This Row],[Top '[m']]]),"")</f>
        <v/>
      </c>
      <c r="CK554" s="476" t="str">
        <f t="shared" si="17"/>
        <v/>
      </c>
      <c r="CL554" s="438" t="str">
        <f>IFERROR((TOWER_DATA[[#This Row],[D, bottom '[m']]]+TOWER_DATA[[#This Row],[D, top '[m']]])/(2*TOWER_DATA[[#This Row],[t '[mm']]]/1000),"")</f>
        <v/>
      </c>
      <c r="CM554" s="440"/>
      <c r="CN554" s="478"/>
      <c r="DQ554" s="161"/>
      <c r="DR554" s="161"/>
      <c r="DS554" s="145"/>
      <c r="DV554" s="93"/>
      <c r="DW554" s="93"/>
    </row>
    <row r="555" spans="11:127" ht="18" customHeight="1">
      <c r="K555" s="51" t="str">
        <f>IFERROR(MP_DATA[[#This Row],[Top '[m']]]-MP_DATA[[#This Row],[Bottom '[m']]], "")</f>
        <v/>
      </c>
      <c r="L555" s="160"/>
      <c r="M555" s="121" t="str">
        <f t="shared" si="16"/>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H555" s="438"/>
      <c r="CI555" s="432" t="str">
        <f>IFERROR(TOWER_DATA[[#This Row],[Top '[m']]]-TOWER_DATA[[#This Row],[Bottom '[m']]], "")</f>
        <v/>
      </c>
      <c r="CJ555" s="475" t="str">
        <f>IFERROR(-(TOWER_DATA[[#This Row],[D, bottom '[m']]]-TOWER_DATA[[#This Row],[D, top '[m']]])/(TOWER_DATA[[#This Row],[Bottom '[m']]]-TOWER_DATA[[#This Row],[Top '[m']]]),"")</f>
        <v/>
      </c>
      <c r="CK555" s="476" t="str">
        <f t="shared" si="17"/>
        <v/>
      </c>
      <c r="CL555" s="438" t="str">
        <f>IFERROR((TOWER_DATA[[#This Row],[D, bottom '[m']]]+TOWER_DATA[[#This Row],[D, top '[m']]])/(2*TOWER_DATA[[#This Row],[t '[mm']]]/1000),"")</f>
        <v/>
      </c>
      <c r="CM555" s="440"/>
      <c r="CN555" s="478"/>
      <c r="DQ555" s="161"/>
      <c r="DR555" s="161"/>
      <c r="DS555" s="145"/>
      <c r="DV555" s="93"/>
      <c r="DW555" s="93"/>
    </row>
    <row r="556" spans="11:127" ht="18" customHeight="1">
      <c r="K556" s="51" t="str">
        <f>IFERROR(MP_DATA[[#This Row],[Top '[m']]]-MP_DATA[[#This Row],[Bottom '[m']]], "")</f>
        <v/>
      </c>
      <c r="L556" s="160"/>
      <c r="M556" s="121" t="str">
        <f t="shared" si="16"/>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H556" s="438"/>
      <c r="CI556" s="432" t="str">
        <f>IFERROR(TOWER_DATA[[#This Row],[Top '[m']]]-TOWER_DATA[[#This Row],[Bottom '[m']]], "")</f>
        <v/>
      </c>
      <c r="CJ556" s="475" t="str">
        <f>IFERROR(-(TOWER_DATA[[#This Row],[D, bottom '[m']]]-TOWER_DATA[[#This Row],[D, top '[m']]])/(TOWER_DATA[[#This Row],[Bottom '[m']]]-TOWER_DATA[[#This Row],[Top '[m']]]),"")</f>
        <v/>
      </c>
      <c r="CK556" s="476" t="str">
        <f t="shared" si="17"/>
        <v/>
      </c>
      <c r="CL556" s="438" t="str">
        <f>IFERROR((TOWER_DATA[[#This Row],[D, bottom '[m']]]+TOWER_DATA[[#This Row],[D, top '[m']]])/(2*TOWER_DATA[[#This Row],[t '[mm']]]/1000),"")</f>
        <v/>
      </c>
      <c r="CM556" s="440"/>
      <c r="CN556" s="478"/>
      <c r="DQ556" s="161"/>
      <c r="DR556" s="161"/>
      <c r="DS556" s="145"/>
      <c r="DV556" s="93"/>
      <c r="DW556" s="93"/>
    </row>
    <row r="557" spans="11:127" ht="18" customHeight="1">
      <c r="K557" s="51" t="str">
        <f>IFERROR(MP_DATA[[#This Row],[Top '[m']]]-MP_DATA[[#This Row],[Bottom '[m']]], "")</f>
        <v/>
      </c>
      <c r="L557" s="160"/>
      <c r="M557" s="121" t="str">
        <f t="shared" si="16"/>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H557" s="438"/>
      <c r="CI557" s="432" t="str">
        <f>IFERROR(TOWER_DATA[[#This Row],[Top '[m']]]-TOWER_DATA[[#This Row],[Bottom '[m']]], "")</f>
        <v/>
      </c>
      <c r="CJ557" s="475" t="str">
        <f>IFERROR(-(TOWER_DATA[[#This Row],[D, bottom '[m']]]-TOWER_DATA[[#This Row],[D, top '[m']]])/(TOWER_DATA[[#This Row],[Bottom '[m']]]-TOWER_DATA[[#This Row],[Top '[m']]]),"")</f>
        <v/>
      </c>
      <c r="CK557" s="476" t="str">
        <f t="shared" si="17"/>
        <v/>
      </c>
      <c r="CL557" s="438" t="str">
        <f>IFERROR((TOWER_DATA[[#This Row],[D, bottom '[m']]]+TOWER_DATA[[#This Row],[D, top '[m']]])/(2*TOWER_DATA[[#This Row],[t '[mm']]]/1000),"")</f>
        <v/>
      </c>
      <c r="CM557" s="440"/>
      <c r="CN557" s="478"/>
      <c r="DQ557" s="161"/>
      <c r="DR557" s="161"/>
      <c r="DS557" s="145"/>
      <c r="DV557" s="93"/>
      <c r="DW557" s="93"/>
    </row>
    <row r="558" spans="11:127" ht="18" customHeight="1">
      <c r="K558" s="51" t="str">
        <f>IFERROR(MP_DATA[[#This Row],[Top '[m']]]-MP_DATA[[#This Row],[Bottom '[m']]], "")</f>
        <v/>
      </c>
      <c r="L558" s="160"/>
      <c r="M558" s="121" t="str">
        <f t="shared" si="16"/>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H558" s="438"/>
      <c r="CI558" s="432" t="str">
        <f>IFERROR(TOWER_DATA[[#This Row],[Top '[m']]]-TOWER_DATA[[#This Row],[Bottom '[m']]], "")</f>
        <v/>
      </c>
      <c r="CJ558" s="475" t="str">
        <f>IFERROR(-(TOWER_DATA[[#This Row],[D, bottom '[m']]]-TOWER_DATA[[#This Row],[D, top '[m']]])/(TOWER_DATA[[#This Row],[Bottom '[m']]]-TOWER_DATA[[#This Row],[Top '[m']]]),"")</f>
        <v/>
      </c>
      <c r="CK558" s="476" t="str">
        <f t="shared" si="17"/>
        <v/>
      </c>
      <c r="CL558" s="438" t="str">
        <f>IFERROR((TOWER_DATA[[#This Row],[D, bottom '[m']]]+TOWER_DATA[[#This Row],[D, top '[m']]])/(2*TOWER_DATA[[#This Row],[t '[mm']]]/1000),"")</f>
        <v/>
      </c>
      <c r="CM558" s="440"/>
      <c r="CN558" s="478"/>
      <c r="DQ558" s="161"/>
      <c r="DR558" s="161"/>
      <c r="DS558" s="145"/>
      <c r="DV558" s="93"/>
      <c r="DW558" s="93"/>
    </row>
    <row r="559" spans="11:127" ht="18" customHeight="1">
      <c r="K559" s="51" t="str">
        <f>IFERROR(MP_DATA[[#This Row],[Top '[m']]]-MP_DATA[[#This Row],[Bottom '[m']]], "")</f>
        <v/>
      </c>
      <c r="L559" s="160"/>
      <c r="M559" s="121" t="str">
        <f t="shared" si="16"/>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H559" s="438"/>
      <c r="CI559" s="432" t="str">
        <f>IFERROR(TOWER_DATA[[#This Row],[Top '[m']]]-TOWER_DATA[[#This Row],[Bottom '[m']]], "")</f>
        <v/>
      </c>
      <c r="CJ559" s="475" t="str">
        <f>IFERROR(-(TOWER_DATA[[#This Row],[D, bottom '[m']]]-TOWER_DATA[[#This Row],[D, top '[m']]])/(TOWER_DATA[[#This Row],[Bottom '[m']]]-TOWER_DATA[[#This Row],[Top '[m']]]),"")</f>
        <v/>
      </c>
      <c r="CK559" s="476" t="str">
        <f t="shared" si="17"/>
        <v/>
      </c>
      <c r="CL559" s="438" t="str">
        <f>IFERROR((TOWER_DATA[[#This Row],[D, bottom '[m']]]+TOWER_DATA[[#This Row],[D, top '[m']]])/(2*TOWER_DATA[[#This Row],[t '[mm']]]/1000),"")</f>
        <v/>
      </c>
      <c r="CM559" s="440"/>
      <c r="CN559" s="478"/>
      <c r="DQ559" s="161"/>
      <c r="DR559" s="161"/>
      <c r="DS559" s="145"/>
      <c r="DV559" s="93"/>
      <c r="DW559" s="93"/>
    </row>
    <row r="560" spans="11:127" ht="18" customHeight="1">
      <c r="K560" s="51" t="str">
        <f>IFERROR(MP_DATA[[#This Row],[Top '[m']]]-MP_DATA[[#This Row],[Bottom '[m']]], "")</f>
        <v/>
      </c>
      <c r="L560" s="160"/>
      <c r="M560" s="121" t="str">
        <f t="shared" si="16"/>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H560" s="438"/>
      <c r="CI560" s="432" t="str">
        <f>IFERROR(TOWER_DATA[[#This Row],[Top '[m']]]-TOWER_DATA[[#This Row],[Bottom '[m']]], "")</f>
        <v/>
      </c>
      <c r="CJ560" s="475" t="str">
        <f>IFERROR(-(TOWER_DATA[[#This Row],[D, bottom '[m']]]-TOWER_DATA[[#This Row],[D, top '[m']]])/(TOWER_DATA[[#This Row],[Bottom '[m']]]-TOWER_DATA[[#This Row],[Top '[m']]]),"")</f>
        <v/>
      </c>
      <c r="CK560" s="476" t="str">
        <f t="shared" si="17"/>
        <v/>
      </c>
      <c r="CL560" s="438" t="str">
        <f>IFERROR((TOWER_DATA[[#This Row],[D, bottom '[m']]]+TOWER_DATA[[#This Row],[D, top '[m']]])/(2*TOWER_DATA[[#This Row],[t '[mm']]]/1000),"")</f>
        <v/>
      </c>
      <c r="CM560" s="440"/>
      <c r="CN560" s="478"/>
      <c r="DQ560" s="161"/>
      <c r="DR560" s="161"/>
      <c r="DS560" s="145"/>
      <c r="DV560" s="93"/>
      <c r="DW560" s="93"/>
    </row>
    <row r="561" spans="11:127" ht="18" customHeight="1">
      <c r="K561" s="51" t="str">
        <f>IFERROR(MP_DATA[[#This Row],[Top '[m']]]-MP_DATA[[#This Row],[Bottom '[m']]], "")</f>
        <v/>
      </c>
      <c r="L561" s="160"/>
      <c r="M561" s="121" t="str">
        <f t="shared" ref="M561:M615" si="18">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H561" s="438"/>
      <c r="CI561" s="432" t="str">
        <f>IFERROR(TOWER_DATA[[#This Row],[Top '[m']]]-TOWER_DATA[[#This Row],[Bottom '[m']]], "")</f>
        <v/>
      </c>
      <c r="CJ561" s="475" t="str">
        <f>IFERROR(-(TOWER_DATA[[#This Row],[D, bottom '[m']]]-TOWER_DATA[[#This Row],[D, top '[m']]])/(TOWER_DATA[[#This Row],[Bottom '[m']]]-TOWER_DATA[[#This Row],[Top '[m']]]),"")</f>
        <v/>
      </c>
      <c r="CK561" s="476" t="str">
        <f t="shared" ref="CK561:CK624" si="19">IF(7850/1000*(1/3)*PI()*ABS(CD603-CE603)*((CF603/2)^2+(CF603/2)*(CG603/2)+(CG603/2)^2-(CF603/2-CH603/1000)^2-(CF603/2-CH603/1000)*(CG603/2-CH603/1000)-(CG603/2-CH603/1000)^2)=0,"",7850/1000*(1/3)*PI()*ABS(CD603-CE603)*((CF603/2)^2+(CF603/2)*(CG603/2)+(CG603/2)^2-(CF603/2-CH603/1000)^2-(CF603/2-CH603/1000)*(CG603/2-CH603/1000)-(CG603/2-CH603/1000)^2))</f>
        <v/>
      </c>
      <c r="CL561" s="438" t="str">
        <f>IFERROR((TOWER_DATA[[#This Row],[D, bottom '[m']]]+TOWER_DATA[[#This Row],[D, top '[m']]])/(2*TOWER_DATA[[#This Row],[t '[mm']]]/1000),"")</f>
        <v/>
      </c>
      <c r="CM561" s="440"/>
      <c r="CN561" s="478"/>
      <c r="DQ561" s="161"/>
      <c r="DR561" s="161"/>
      <c r="DS561" s="145"/>
      <c r="DV561" s="93"/>
      <c r="DW561" s="93"/>
    </row>
    <row r="562" spans="11:127" ht="18" customHeight="1">
      <c r="K562" s="51" t="str">
        <f>IFERROR(MP_DATA[[#This Row],[Top '[m']]]-MP_DATA[[#This Row],[Bottom '[m']]], "")</f>
        <v/>
      </c>
      <c r="L562" s="160"/>
      <c r="M562" s="121" t="str">
        <f t="shared" si="18"/>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H562" s="438"/>
      <c r="CI562" s="432" t="str">
        <f>IFERROR(TOWER_DATA[[#This Row],[Top '[m']]]-TOWER_DATA[[#This Row],[Bottom '[m']]], "")</f>
        <v/>
      </c>
      <c r="CJ562" s="475" t="str">
        <f>IFERROR(-(TOWER_DATA[[#This Row],[D, bottom '[m']]]-TOWER_DATA[[#This Row],[D, top '[m']]])/(TOWER_DATA[[#This Row],[Bottom '[m']]]-TOWER_DATA[[#This Row],[Top '[m']]]),"")</f>
        <v/>
      </c>
      <c r="CK562" s="476" t="str">
        <f t="shared" si="19"/>
        <v/>
      </c>
      <c r="CL562" s="438" t="str">
        <f>IFERROR((TOWER_DATA[[#This Row],[D, bottom '[m']]]+TOWER_DATA[[#This Row],[D, top '[m']]])/(2*TOWER_DATA[[#This Row],[t '[mm']]]/1000),"")</f>
        <v/>
      </c>
      <c r="CM562" s="440"/>
      <c r="CN562" s="478"/>
      <c r="DQ562" s="161"/>
      <c r="DR562" s="161"/>
      <c r="DS562" s="145"/>
      <c r="DV562" s="93"/>
      <c r="DW562" s="93"/>
    </row>
    <row r="563" spans="11:127" ht="18" customHeight="1">
      <c r="K563" s="51" t="str">
        <f>IFERROR(MP_DATA[[#This Row],[Top '[m']]]-MP_DATA[[#This Row],[Bottom '[m']]], "")</f>
        <v/>
      </c>
      <c r="L563" s="160"/>
      <c r="M563" s="121" t="str">
        <f t="shared" si="18"/>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H563" s="438"/>
      <c r="CI563" s="432" t="str">
        <f>IFERROR(TOWER_DATA[[#This Row],[Top '[m']]]-TOWER_DATA[[#This Row],[Bottom '[m']]], "")</f>
        <v/>
      </c>
      <c r="CJ563" s="475" t="str">
        <f>IFERROR(-(TOWER_DATA[[#This Row],[D, bottom '[m']]]-TOWER_DATA[[#This Row],[D, top '[m']]])/(TOWER_DATA[[#This Row],[Bottom '[m']]]-TOWER_DATA[[#This Row],[Top '[m']]]),"")</f>
        <v/>
      </c>
      <c r="CK563" s="476" t="str">
        <f t="shared" si="19"/>
        <v/>
      </c>
      <c r="CL563" s="438" t="str">
        <f>IFERROR((TOWER_DATA[[#This Row],[D, bottom '[m']]]+TOWER_DATA[[#This Row],[D, top '[m']]])/(2*TOWER_DATA[[#This Row],[t '[mm']]]/1000),"")</f>
        <v/>
      </c>
      <c r="CM563" s="440"/>
      <c r="CN563" s="478"/>
      <c r="DQ563" s="161"/>
      <c r="DR563" s="161"/>
      <c r="DS563" s="145"/>
      <c r="DV563" s="93"/>
      <c r="DW563" s="93"/>
    </row>
    <row r="564" spans="11:127" ht="18" customHeight="1">
      <c r="K564" s="51" t="str">
        <f>IFERROR(MP_DATA[[#This Row],[Top '[m']]]-MP_DATA[[#This Row],[Bottom '[m']]], "")</f>
        <v/>
      </c>
      <c r="L564" s="160"/>
      <c r="M564" s="121" t="str">
        <f t="shared" si="18"/>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H564" s="438"/>
      <c r="CI564" s="432" t="str">
        <f>IFERROR(TOWER_DATA[[#This Row],[Top '[m']]]-TOWER_DATA[[#This Row],[Bottom '[m']]], "")</f>
        <v/>
      </c>
      <c r="CJ564" s="475" t="str">
        <f>IFERROR(-(TOWER_DATA[[#This Row],[D, bottom '[m']]]-TOWER_DATA[[#This Row],[D, top '[m']]])/(TOWER_DATA[[#This Row],[Bottom '[m']]]-TOWER_DATA[[#This Row],[Top '[m']]]),"")</f>
        <v/>
      </c>
      <c r="CK564" s="476" t="str">
        <f t="shared" si="19"/>
        <v/>
      </c>
      <c r="CL564" s="438" t="str">
        <f>IFERROR((TOWER_DATA[[#This Row],[D, bottom '[m']]]+TOWER_DATA[[#This Row],[D, top '[m']]])/(2*TOWER_DATA[[#This Row],[t '[mm']]]/1000),"")</f>
        <v/>
      </c>
      <c r="CM564" s="440"/>
      <c r="CN564" s="478"/>
      <c r="DQ564" s="161"/>
      <c r="DR564" s="161"/>
      <c r="DS564" s="145"/>
      <c r="DV564" s="93"/>
      <c r="DW564" s="93"/>
    </row>
    <row r="565" spans="11:127" ht="18" customHeight="1">
      <c r="K565" s="51" t="str">
        <f>IFERROR(MP_DATA[[#This Row],[Top '[m']]]-MP_DATA[[#This Row],[Bottom '[m']]], "")</f>
        <v/>
      </c>
      <c r="L565" s="160"/>
      <c r="M565" s="121" t="str">
        <f t="shared" si="18"/>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H565" s="438"/>
      <c r="CI565" s="432" t="str">
        <f>IFERROR(TOWER_DATA[[#This Row],[Top '[m']]]-TOWER_DATA[[#This Row],[Bottom '[m']]], "")</f>
        <v/>
      </c>
      <c r="CJ565" s="475" t="str">
        <f>IFERROR(-(TOWER_DATA[[#This Row],[D, bottom '[m']]]-TOWER_DATA[[#This Row],[D, top '[m']]])/(TOWER_DATA[[#This Row],[Bottom '[m']]]-TOWER_DATA[[#This Row],[Top '[m']]]),"")</f>
        <v/>
      </c>
      <c r="CK565" s="476" t="str">
        <f t="shared" si="19"/>
        <v/>
      </c>
      <c r="CL565" s="438" t="str">
        <f>IFERROR((TOWER_DATA[[#This Row],[D, bottom '[m']]]+TOWER_DATA[[#This Row],[D, top '[m']]])/(2*TOWER_DATA[[#This Row],[t '[mm']]]/1000),"")</f>
        <v/>
      </c>
      <c r="CM565" s="440"/>
      <c r="CN565" s="478"/>
      <c r="DQ565" s="161"/>
      <c r="DR565" s="161"/>
      <c r="DS565" s="145"/>
      <c r="DV565" s="93"/>
      <c r="DW565" s="93"/>
    </row>
    <row r="566" spans="11:127" ht="18" customHeight="1">
      <c r="K566" s="51" t="str">
        <f>IFERROR(MP_DATA[[#This Row],[Top '[m']]]-MP_DATA[[#This Row],[Bottom '[m']]], "")</f>
        <v/>
      </c>
      <c r="L566" s="160"/>
      <c r="M566" s="121" t="str">
        <f t="shared" si="18"/>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H566" s="438"/>
      <c r="CI566" s="432" t="str">
        <f>IFERROR(TOWER_DATA[[#This Row],[Top '[m']]]-TOWER_DATA[[#This Row],[Bottom '[m']]], "")</f>
        <v/>
      </c>
      <c r="CJ566" s="475" t="str">
        <f>IFERROR(-(TOWER_DATA[[#This Row],[D, bottom '[m']]]-TOWER_DATA[[#This Row],[D, top '[m']]])/(TOWER_DATA[[#This Row],[Bottom '[m']]]-TOWER_DATA[[#This Row],[Top '[m']]]),"")</f>
        <v/>
      </c>
      <c r="CK566" s="476" t="str">
        <f t="shared" si="19"/>
        <v/>
      </c>
      <c r="CL566" s="438" t="str">
        <f>IFERROR((TOWER_DATA[[#This Row],[D, bottom '[m']]]+TOWER_DATA[[#This Row],[D, top '[m']]])/(2*TOWER_DATA[[#This Row],[t '[mm']]]/1000),"")</f>
        <v/>
      </c>
      <c r="CM566" s="440"/>
      <c r="CN566" s="478"/>
      <c r="DQ566" s="161"/>
      <c r="DR566" s="161"/>
      <c r="DS566" s="145"/>
      <c r="DV566" s="93"/>
      <c r="DW566" s="93"/>
    </row>
    <row r="567" spans="11:127" ht="18" customHeight="1">
      <c r="K567" s="51" t="str">
        <f>IFERROR(MP_DATA[[#This Row],[Top '[m']]]-MP_DATA[[#This Row],[Bottom '[m']]], "")</f>
        <v/>
      </c>
      <c r="L567" s="160"/>
      <c r="M567" s="121" t="str">
        <f t="shared" si="18"/>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H567" s="438"/>
      <c r="CI567" s="432" t="str">
        <f>IFERROR(TOWER_DATA[[#This Row],[Top '[m']]]-TOWER_DATA[[#This Row],[Bottom '[m']]], "")</f>
        <v/>
      </c>
      <c r="CJ567" s="475" t="str">
        <f>IFERROR(-(TOWER_DATA[[#This Row],[D, bottom '[m']]]-TOWER_DATA[[#This Row],[D, top '[m']]])/(TOWER_DATA[[#This Row],[Bottom '[m']]]-TOWER_DATA[[#This Row],[Top '[m']]]),"")</f>
        <v/>
      </c>
      <c r="CK567" s="476" t="str">
        <f t="shared" si="19"/>
        <v/>
      </c>
      <c r="CL567" s="438" t="str">
        <f>IFERROR((TOWER_DATA[[#This Row],[D, bottom '[m']]]+TOWER_DATA[[#This Row],[D, top '[m']]])/(2*TOWER_DATA[[#This Row],[t '[mm']]]/1000),"")</f>
        <v/>
      </c>
      <c r="CM567" s="440"/>
      <c r="CN567" s="478"/>
      <c r="DQ567" s="161"/>
      <c r="DR567" s="161"/>
      <c r="DS567" s="145"/>
      <c r="DV567" s="93"/>
      <c r="DW567" s="93"/>
    </row>
    <row r="568" spans="11:127" ht="18" customHeight="1">
      <c r="K568" s="51" t="str">
        <f>IFERROR(MP_DATA[[#This Row],[Top '[m']]]-MP_DATA[[#This Row],[Bottom '[m']]], "")</f>
        <v/>
      </c>
      <c r="L568" s="160"/>
      <c r="M568" s="121" t="str">
        <f t="shared" si="18"/>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H568" s="438"/>
      <c r="CI568" s="432" t="str">
        <f>IFERROR(TOWER_DATA[[#This Row],[Top '[m']]]-TOWER_DATA[[#This Row],[Bottom '[m']]], "")</f>
        <v/>
      </c>
      <c r="CJ568" s="475" t="str">
        <f>IFERROR(-(TOWER_DATA[[#This Row],[D, bottom '[m']]]-TOWER_DATA[[#This Row],[D, top '[m']]])/(TOWER_DATA[[#This Row],[Bottom '[m']]]-TOWER_DATA[[#This Row],[Top '[m']]]),"")</f>
        <v/>
      </c>
      <c r="CK568" s="476" t="str">
        <f t="shared" si="19"/>
        <v/>
      </c>
      <c r="CL568" s="438" t="str">
        <f>IFERROR((TOWER_DATA[[#This Row],[D, bottom '[m']]]+TOWER_DATA[[#This Row],[D, top '[m']]])/(2*TOWER_DATA[[#This Row],[t '[mm']]]/1000),"")</f>
        <v/>
      </c>
      <c r="CM568" s="440"/>
      <c r="CN568" s="478"/>
      <c r="DQ568" s="161"/>
      <c r="DR568" s="161"/>
      <c r="DS568" s="145"/>
      <c r="DV568" s="93"/>
      <c r="DW568" s="93"/>
    </row>
    <row r="569" spans="11:127" ht="18" customHeight="1">
      <c r="K569" s="51" t="str">
        <f>IFERROR(MP_DATA[[#This Row],[Top '[m']]]-MP_DATA[[#This Row],[Bottom '[m']]], "")</f>
        <v/>
      </c>
      <c r="L569" s="160"/>
      <c r="M569" s="121" t="str">
        <f t="shared" si="18"/>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H569" s="438"/>
      <c r="CI569" s="432" t="str">
        <f>IFERROR(TOWER_DATA[[#This Row],[Top '[m']]]-TOWER_DATA[[#This Row],[Bottom '[m']]], "")</f>
        <v/>
      </c>
      <c r="CJ569" s="475" t="str">
        <f>IFERROR(-(TOWER_DATA[[#This Row],[D, bottom '[m']]]-TOWER_DATA[[#This Row],[D, top '[m']]])/(TOWER_DATA[[#This Row],[Bottom '[m']]]-TOWER_DATA[[#This Row],[Top '[m']]]),"")</f>
        <v/>
      </c>
      <c r="CK569" s="476" t="str">
        <f t="shared" si="19"/>
        <v/>
      </c>
      <c r="CL569" s="438" t="str">
        <f>IFERROR((TOWER_DATA[[#This Row],[D, bottom '[m']]]+TOWER_DATA[[#This Row],[D, top '[m']]])/(2*TOWER_DATA[[#This Row],[t '[mm']]]/1000),"")</f>
        <v/>
      </c>
      <c r="CM569" s="440"/>
      <c r="CN569" s="478"/>
      <c r="DQ569" s="161"/>
      <c r="DR569" s="161"/>
      <c r="DS569" s="145"/>
      <c r="DV569" s="93"/>
      <c r="DW569" s="93"/>
    </row>
    <row r="570" spans="11:127" ht="18" customHeight="1">
      <c r="K570" s="51" t="str">
        <f>IFERROR(MP_DATA[[#This Row],[Top '[m']]]-MP_DATA[[#This Row],[Bottom '[m']]], "")</f>
        <v/>
      </c>
      <c r="L570" s="160"/>
      <c r="M570" s="121" t="str">
        <f t="shared" si="18"/>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H570" s="438"/>
      <c r="CI570" s="432" t="str">
        <f>IFERROR(TOWER_DATA[[#This Row],[Top '[m']]]-TOWER_DATA[[#This Row],[Bottom '[m']]], "")</f>
        <v/>
      </c>
      <c r="CJ570" s="475" t="str">
        <f>IFERROR(-(TOWER_DATA[[#This Row],[D, bottom '[m']]]-TOWER_DATA[[#This Row],[D, top '[m']]])/(TOWER_DATA[[#This Row],[Bottom '[m']]]-TOWER_DATA[[#This Row],[Top '[m']]]),"")</f>
        <v/>
      </c>
      <c r="CK570" s="476" t="str">
        <f t="shared" si="19"/>
        <v/>
      </c>
      <c r="CL570" s="438" t="str">
        <f>IFERROR((TOWER_DATA[[#This Row],[D, bottom '[m']]]+TOWER_DATA[[#This Row],[D, top '[m']]])/(2*TOWER_DATA[[#This Row],[t '[mm']]]/1000),"")</f>
        <v/>
      </c>
      <c r="CM570" s="440"/>
      <c r="CN570" s="478"/>
      <c r="DQ570" s="161"/>
      <c r="DR570" s="161"/>
      <c r="DS570" s="145"/>
      <c r="DV570" s="93"/>
      <c r="DW570" s="93"/>
    </row>
    <row r="571" spans="11:127" ht="18" customHeight="1">
      <c r="K571" s="51" t="str">
        <f>IFERROR(MP_DATA[[#This Row],[Top '[m']]]-MP_DATA[[#This Row],[Bottom '[m']]], "")</f>
        <v/>
      </c>
      <c r="L571" s="160"/>
      <c r="M571" s="121" t="str">
        <f t="shared" si="18"/>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H571" s="438"/>
      <c r="CI571" s="432" t="str">
        <f>IFERROR(TOWER_DATA[[#This Row],[Top '[m']]]-TOWER_DATA[[#This Row],[Bottom '[m']]], "")</f>
        <v/>
      </c>
      <c r="CJ571" s="475" t="str">
        <f>IFERROR(-(TOWER_DATA[[#This Row],[D, bottom '[m']]]-TOWER_DATA[[#This Row],[D, top '[m']]])/(TOWER_DATA[[#This Row],[Bottom '[m']]]-TOWER_DATA[[#This Row],[Top '[m']]]),"")</f>
        <v/>
      </c>
      <c r="CK571" s="476" t="str">
        <f t="shared" si="19"/>
        <v/>
      </c>
      <c r="CL571" s="438" t="str">
        <f>IFERROR((TOWER_DATA[[#This Row],[D, bottom '[m']]]+TOWER_DATA[[#This Row],[D, top '[m']]])/(2*TOWER_DATA[[#This Row],[t '[mm']]]/1000),"")</f>
        <v/>
      </c>
      <c r="CM571" s="440"/>
      <c r="CN571" s="478"/>
      <c r="DQ571" s="161"/>
      <c r="DR571" s="161"/>
      <c r="DS571" s="145"/>
      <c r="DV571" s="93"/>
      <c r="DW571" s="93"/>
    </row>
    <row r="572" spans="11:127" ht="18" customHeight="1">
      <c r="K572" s="51" t="str">
        <f>IFERROR(MP_DATA[[#This Row],[Top '[m']]]-MP_DATA[[#This Row],[Bottom '[m']]], "")</f>
        <v/>
      </c>
      <c r="L572" s="160"/>
      <c r="M572" s="121" t="str">
        <f t="shared" si="18"/>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H572" s="438"/>
      <c r="CI572" s="432" t="str">
        <f>IFERROR(TOWER_DATA[[#This Row],[Top '[m']]]-TOWER_DATA[[#This Row],[Bottom '[m']]], "")</f>
        <v/>
      </c>
      <c r="CJ572" s="475" t="str">
        <f>IFERROR(-(TOWER_DATA[[#This Row],[D, bottom '[m']]]-TOWER_DATA[[#This Row],[D, top '[m']]])/(TOWER_DATA[[#This Row],[Bottom '[m']]]-TOWER_DATA[[#This Row],[Top '[m']]]),"")</f>
        <v/>
      </c>
      <c r="CK572" s="476" t="str">
        <f t="shared" si="19"/>
        <v/>
      </c>
      <c r="CL572" s="438" t="str">
        <f>IFERROR((TOWER_DATA[[#This Row],[D, bottom '[m']]]+TOWER_DATA[[#This Row],[D, top '[m']]])/(2*TOWER_DATA[[#This Row],[t '[mm']]]/1000),"")</f>
        <v/>
      </c>
      <c r="CM572" s="440"/>
      <c r="CN572" s="478"/>
      <c r="DQ572" s="161"/>
      <c r="DR572" s="161"/>
      <c r="DS572" s="145"/>
      <c r="DV572" s="93"/>
      <c r="DW572" s="93"/>
    </row>
    <row r="573" spans="11:127" ht="18" customHeight="1">
      <c r="K573" s="51" t="str">
        <f>IFERROR(MP_DATA[[#This Row],[Top '[m']]]-MP_DATA[[#This Row],[Bottom '[m']]], "")</f>
        <v/>
      </c>
      <c r="L573" s="160"/>
      <c r="M573" s="121" t="str">
        <f t="shared" si="18"/>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H573" s="438"/>
      <c r="CI573" s="432" t="str">
        <f>IFERROR(TOWER_DATA[[#This Row],[Top '[m']]]-TOWER_DATA[[#This Row],[Bottom '[m']]], "")</f>
        <v/>
      </c>
      <c r="CJ573" s="475" t="str">
        <f>IFERROR(-(TOWER_DATA[[#This Row],[D, bottom '[m']]]-TOWER_DATA[[#This Row],[D, top '[m']]])/(TOWER_DATA[[#This Row],[Bottom '[m']]]-TOWER_DATA[[#This Row],[Top '[m']]]),"")</f>
        <v/>
      </c>
      <c r="CK573" s="476" t="str">
        <f t="shared" si="19"/>
        <v/>
      </c>
      <c r="CL573" s="438" t="str">
        <f>IFERROR((TOWER_DATA[[#This Row],[D, bottom '[m']]]+TOWER_DATA[[#This Row],[D, top '[m']]])/(2*TOWER_DATA[[#This Row],[t '[mm']]]/1000),"")</f>
        <v/>
      </c>
      <c r="CM573" s="440"/>
      <c r="CN573" s="478"/>
      <c r="DQ573" s="161"/>
      <c r="DR573" s="161"/>
      <c r="DS573" s="145"/>
      <c r="DV573" s="93"/>
      <c r="DW573" s="93"/>
    </row>
    <row r="574" spans="11:127" ht="18" customHeight="1">
      <c r="K574" s="51" t="str">
        <f>IFERROR(MP_DATA[[#This Row],[Top '[m']]]-MP_DATA[[#This Row],[Bottom '[m']]], "")</f>
        <v/>
      </c>
      <c r="L574" s="160"/>
      <c r="M574" s="121" t="str">
        <f t="shared" si="18"/>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H574" s="438"/>
      <c r="CI574" s="432" t="str">
        <f>IFERROR(TOWER_DATA[[#This Row],[Top '[m']]]-TOWER_DATA[[#This Row],[Bottom '[m']]], "")</f>
        <v/>
      </c>
      <c r="CJ574" s="475" t="str">
        <f>IFERROR(-(TOWER_DATA[[#This Row],[D, bottom '[m']]]-TOWER_DATA[[#This Row],[D, top '[m']]])/(TOWER_DATA[[#This Row],[Bottom '[m']]]-TOWER_DATA[[#This Row],[Top '[m']]]),"")</f>
        <v/>
      </c>
      <c r="CK574" s="476" t="str">
        <f t="shared" si="19"/>
        <v/>
      </c>
      <c r="CL574" s="438" t="str">
        <f>IFERROR((TOWER_DATA[[#This Row],[D, bottom '[m']]]+TOWER_DATA[[#This Row],[D, top '[m']]])/(2*TOWER_DATA[[#This Row],[t '[mm']]]/1000),"")</f>
        <v/>
      </c>
      <c r="CM574" s="440"/>
      <c r="CN574" s="478"/>
      <c r="DQ574" s="161"/>
      <c r="DR574" s="161"/>
      <c r="DS574" s="145"/>
      <c r="DV574" s="93"/>
      <c r="DW574" s="93"/>
    </row>
    <row r="575" spans="11:127" ht="18" customHeight="1">
      <c r="K575" s="51" t="str">
        <f>IFERROR(MP_DATA[[#This Row],[Top '[m']]]-MP_DATA[[#This Row],[Bottom '[m']]], "")</f>
        <v/>
      </c>
      <c r="L575" s="160"/>
      <c r="M575" s="121" t="str">
        <f t="shared" si="18"/>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H575" s="438"/>
      <c r="CI575" s="432" t="str">
        <f>IFERROR(TOWER_DATA[[#This Row],[Top '[m']]]-TOWER_DATA[[#This Row],[Bottom '[m']]], "")</f>
        <v/>
      </c>
      <c r="CJ575" s="475" t="str">
        <f>IFERROR(-(TOWER_DATA[[#This Row],[D, bottom '[m']]]-TOWER_DATA[[#This Row],[D, top '[m']]])/(TOWER_DATA[[#This Row],[Bottom '[m']]]-TOWER_DATA[[#This Row],[Top '[m']]]),"")</f>
        <v/>
      </c>
      <c r="CK575" s="476" t="str">
        <f t="shared" si="19"/>
        <v/>
      </c>
      <c r="CL575" s="438" t="str">
        <f>IFERROR((TOWER_DATA[[#This Row],[D, bottom '[m']]]+TOWER_DATA[[#This Row],[D, top '[m']]])/(2*TOWER_DATA[[#This Row],[t '[mm']]]/1000),"")</f>
        <v/>
      </c>
      <c r="CM575" s="440"/>
      <c r="CN575" s="478"/>
      <c r="DQ575" s="161"/>
      <c r="DR575" s="161"/>
      <c r="DS575" s="145"/>
      <c r="DV575" s="93"/>
      <c r="DW575" s="93"/>
    </row>
    <row r="576" spans="11:127" ht="18" customHeight="1">
      <c r="K576" s="51" t="str">
        <f>IFERROR(MP_DATA[[#This Row],[Top '[m']]]-MP_DATA[[#This Row],[Bottom '[m']]], "")</f>
        <v/>
      </c>
      <c r="L576" s="160"/>
      <c r="M576" s="121" t="str">
        <f t="shared" si="18"/>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H576" s="438"/>
      <c r="CI576" s="432" t="str">
        <f>IFERROR(TOWER_DATA[[#This Row],[Top '[m']]]-TOWER_DATA[[#This Row],[Bottom '[m']]], "")</f>
        <v/>
      </c>
      <c r="CJ576" s="475" t="str">
        <f>IFERROR(-(TOWER_DATA[[#This Row],[D, bottom '[m']]]-TOWER_DATA[[#This Row],[D, top '[m']]])/(TOWER_DATA[[#This Row],[Bottom '[m']]]-TOWER_DATA[[#This Row],[Top '[m']]]),"")</f>
        <v/>
      </c>
      <c r="CK576" s="476" t="str">
        <f t="shared" si="19"/>
        <v/>
      </c>
      <c r="CL576" s="438" t="str">
        <f>IFERROR((TOWER_DATA[[#This Row],[D, bottom '[m']]]+TOWER_DATA[[#This Row],[D, top '[m']]])/(2*TOWER_DATA[[#This Row],[t '[mm']]]/1000),"")</f>
        <v/>
      </c>
      <c r="CM576" s="440"/>
      <c r="CN576" s="478"/>
      <c r="DQ576" s="161"/>
      <c r="DR576" s="161"/>
      <c r="DS576" s="145"/>
      <c r="DV576" s="93"/>
      <c r="DW576" s="93"/>
    </row>
    <row r="577" spans="11:127" ht="18" customHeight="1">
      <c r="K577" s="51" t="str">
        <f>IFERROR(MP_DATA[[#This Row],[Top '[m']]]-MP_DATA[[#This Row],[Bottom '[m']]], "")</f>
        <v/>
      </c>
      <c r="L577" s="160"/>
      <c r="M577" s="121" t="str">
        <f t="shared" si="18"/>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H577" s="438"/>
      <c r="CI577" s="432" t="str">
        <f>IFERROR(TOWER_DATA[[#This Row],[Top '[m']]]-TOWER_DATA[[#This Row],[Bottom '[m']]], "")</f>
        <v/>
      </c>
      <c r="CJ577" s="475" t="str">
        <f>IFERROR(-(TOWER_DATA[[#This Row],[D, bottom '[m']]]-TOWER_DATA[[#This Row],[D, top '[m']]])/(TOWER_DATA[[#This Row],[Bottom '[m']]]-TOWER_DATA[[#This Row],[Top '[m']]]),"")</f>
        <v/>
      </c>
      <c r="CK577" s="476" t="str">
        <f t="shared" si="19"/>
        <v/>
      </c>
      <c r="CL577" s="438" t="str">
        <f>IFERROR((TOWER_DATA[[#This Row],[D, bottom '[m']]]+TOWER_DATA[[#This Row],[D, top '[m']]])/(2*TOWER_DATA[[#This Row],[t '[mm']]]/1000),"")</f>
        <v/>
      </c>
      <c r="CM577" s="440"/>
      <c r="CN577" s="478"/>
      <c r="DQ577" s="161"/>
      <c r="DR577" s="161"/>
      <c r="DS577" s="145"/>
      <c r="DV577" s="93"/>
      <c r="DW577" s="93"/>
    </row>
    <row r="578" spans="11:127" ht="18" customHeight="1">
      <c r="K578" s="51" t="str">
        <f>IFERROR(MP_DATA[[#This Row],[Top '[m']]]-MP_DATA[[#This Row],[Bottom '[m']]], "")</f>
        <v/>
      </c>
      <c r="L578" s="160"/>
      <c r="M578" s="121" t="str">
        <f t="shared" si="18"/>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H578" s="438"/>
      <c r="CI578" s="432" t="str">
        <f>IFERROR(TOWER_DATA[[#This Row],[Top '[m']]]-TOWER_DATA[[#This Row],[Bottom '[m']]], "")</f>
        <v/>
      </c>
      <c r="CJ578" s="475" t="str">
        <f>IFERROR(-(TOWER_DATA[[#This Row],[D, bottom '[m']]]-TOWER_DATA[[#This Row],[D, top '[m']]])/(TOWER_DATA[[#This Row],[Bottom '[m']]]-TOWER_DATA[[#This Row],[Top '[m']]]),"")</f>
        <v/>
      </c>
      <c r="CK578" s="476" t="str">
        <f t="shared" si="19"/>
        <v/>
      </c>
      <c r="CL578" s="438" t="str">
        <f>IFERROR((TOWER_DATA[[#This Row],[D, bottom '[m']]]+TOWER_DATA[[#This Row],[D, top '[m']]])/(2*TOWER_DATA[[#This Row],[t '[mm']]]/1000),"")</f>
        <v/>
      </c>
      <c r="CM578" s="440"/>
      <c r="CN578" s="478"/>
      <c r="DQ578" s="161"/>
      <c r="DR578" s="161"/>
      <c r="DS578" s="145"/>
      <c r="DV578" s="93"/>
      <c r="DW578" s="93"/>
    </row>
    <row r="579" spans="11:127" ht="18" customHeight="1">
      <c r="K579" s="51" t="str">
        <f>IFERROR(MP_DATA[[#This Row],[Top '[m']]]-MP_DATA[[#This Row],[Bottom '[m']]], "")</f>
        <v/>
      </c>
      <c r="L579" s="160"/>
      <c r="M579" s="121" t="str">
        <f t="shared" si="18"/>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H579" s="438"/>
      <c r="CI579" s="432" t="str">
        <f>IFERROR(TOWER_DATA[[#This Row],[Top '[m']]]-TOWER_DATA[[#This Row],[Bottom '[m']]], "")</f>
        <v/>
      </c>
      <c r="CJ579" s="475" t="str">
        <f>IFERROR(-(TOWER_DATA[[#This Row],[D, bottom '[m']]]-TOWER_DATA[[#This Row],[D, top '[m']]])/(TOWER_DATA[[#This Row],[Bottom '[m']]]-TOWER_DATA[[#This Row],[Top '[m']]]),"")</f>
        <v/>
      </c>
      <c r="CK579" s="476" t="str">
        <f t="shared" si="19"/>
        <v/>
      </c>
      <c r="CL579" s="438" t="str">
        <f>IFERROR((TOWER_DATA[[#This Row],[D, bottom '[m']]]+TOWER_DATA[[#This Row],[D, top '[m']]])/(2*TOWER_DATA[[#This Row],[t '[mm']]]/1000),"")</f>
        <v/>
      </c>
      <c r="CM579" s="440"/>
      <c r="CN579" s="478"/>
      <c r="DQ579" s="161"/>
      <c r="DR579" s="161"/>
      <c r="DS579" s="145"/>
      <c r="DV579" s="93"/>
      <c r="DW579" s="93"/>
    </row>
    <row r="580" spans="11:127" ht="18" customHeight="1">
      <c r="K580" s="51" t="str">
        <f>IFERROR(MP_DATA[[#This Row],[Top '[m']]]-MP_DATA[[#This Row],[Bottom '[m']]], "")</f>
        <v/>
      </c>
      <c r="L580" s="160"/>
      <c r="M580" s="121" t="str">
        <f t="shared" si="18"/>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H580" s="438"/>
      <c r="CI580" s="432" t="str">
        <f>IFERROR(TOWER_DATA[[#This Row],[Top '[m']]]-TOWER_DATA[[#This Row],[Bottom '[m']]], "")</f>
        <v/>
      </c>
      <c r="CJ580" s="475" t="str">
        <f>IFERROR(-(TOWER_DATA[[#This Row],[D, bottom '[m']]]-TOWER_DATA[[#This Row],[D, top '[m']]])/(TOWER_DATA[[#This Row],[Bottom '[m']]]-TOWER_DATA[[#This Row],[Top '[m']]]),"")</f>
        <v/>
      </c>
      <c r="CK580" s="476" t="str">
        <f t="shared" si="19"/>
        <v/>
      </c>
      <c r="CL580" s="438" t="str">
        <f>IFERROR((TOWER_DATA[[#This Row],[D, bottom '[m']]]+TOWER_DATA[[#This Row],[D, top '[m']]])/(2*TOWER_DATA[[#This Row],[t '[mm']]]/1000),"")</f>
        <v/>
      </c>
      <c r="CM580" s="440"/>
      <c r="CN580" s="478"/>
      <c r="DQ580" s="161"/>
      <c r="DR580" s="161"/>
      <c r="DS580" s="145"/>
      <c r="DV580" s="93"/>
      <c r="DW580" s="93"/>
    </row>
    <row r="581" spans="11:127" ht="18" customHeight="1">
      <c r="K581" s="51" t="str">
        <f>IFERROR(MP_DATA[[#This Row],[Top '[m']]]-MP_DATA[[#This Row],[Bottom '[m']]], "")</f>
        <v/>
      </c>
      <c r="L581" s="160"/>
      <c r="M581" s="121" t="str">
        <f t="shared" si="18"/>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H581" s="438"/>
      <c r="CI581" s="432" t="str">
        <f>IFERROR(TOWER_DATA[[#This Row],[Top '[m']]]-TOWER_DATA[[#This Row],[Bottom '[m']]], "")</f>
        <v/>
      </c>
      <c r="CJ581" s="475" t="str">
        <f>IFERROR(-(TOWER_DATA[[#This Row],[D, bottom '[m']]]-TOWER_DATA[[#This Row],[D, top '[m']]])/(TOWER_DATA[[#This Row],[Bottom '[m']]]-TOWER_DATA[[#This Row],[Top '[m']]]),"")</f>
        <v/>
      </c>
      <c r="CK581" s="476" t="str">
        <f t="shared" si="19"/>
        <v/>
      </c>
      <c r="CL581" s="438" t="str">
        <f>IFERROR((TOWER_DATA[[#This Row],[D, bottom '[m']]]+TOWER_DATA[[#This Row],[D, top '[m']]])/(2*TOWER_DATA[[#This Row],[t '[mm']]]/1000),"")</f>
        <v/>
      </c>
      <c r="CM581" s="440"/>
      <c r="CN581" s="478"/>
      <c r="DQ581" s="161"/>
      <c r="DR581" s="161"/>
      <c r="DS581" s="145"/>
      <c r="DV581" s="93"/>
      <c r="DW581" s="93"/>
    </row>
    <row r="582" spans="11:127" ht="18" customHeight="1">
      <c r="K582" s="51" t="str">
        <f>IFERROR(MP_DATA[[#This Row],[Top '[m']]]-MP_DATA[[#This Row],[Bottom '[m']]], "")</f>
        <v/>
      </c>
      <c r="L582" s="160"/>
      <c r="M582" s="121" t="str">
        <f t="shared" si="18"/>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H582" s="438"/>
      <c r="CI582" s="432" t="str">
        <f>IFERROR(TOWER_DATA[[#This Row],[Top '[m']]]-TOWER_DATA[[#This Row],[Bottom '[m']]], "")</f>
        <v/>
      </c>
      <c r="CJ582" s="475" t="str">
        <f>IFERROR(-(TOWER_DATA[[#This Row],[D, bottom '[m']]]-TOWER_DATA[[#This Row],[D, top '[m']]])/(TOWER_DATA[[#This Row],[Bottom '[m']]]-TOWER_DATA[[#This Row],[Top '[m']]]),"")</f>
        <v/>
      </c>
      <c r="CK582" s="476" t="str">
        <f t="shared" si="19"/>
        <v/>
      </c>
      <c r="CL582" s="438" t="str">
        <f>IFERROR((TOWER_DATA[[#This Row],[D, bottom '[m']]]+TOWER_DATA[[#This Row],[D, top '[m']]])/(2*TOWER_DATA[[#This Row],[t '[mm']]]/1000),"")</f>
        <v/>
      </c>
      <c r="CM582" s="440"/>
      <c r="CN582" s="478"/>
      <c r="DQ582" s="161"/>
      <c r="DR582" s="161"/>
      <c r="DS582" s="145"/>
      <c r="DV582" s="93"/>
      <c r="DW582" s="93"/>
    </row>
    <row r="583" spans="11:127" ht="18" customHeight="1">
      <c r="K583" s="51" t="str">
        <f>IFERROR(MP_DATA[[#This Row],[Top '[m']]]-MP_DATA[[#This Row],[Bottom '[m']]], "")</f>
        <v/>
      </c>
      <c r="L583" s="160"/>
      <c r="M583" s="121" t="str">
        <f t="shared" si="18"/>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H583" s="438"/>
      <c r="CI583" s="432" t="str">
        <f>IFERROR(TOWER_DATA[[#This Row],[Top '[m']]]-TOWER_DATA[[#This Row],[Bottom '[m']]], "")</f>
        <v/>
      </c>
      <c r="CJ583" s="475" t="str">
        <f>IFERROR(-(TOWER_DATA[[#This Row],[D, bottom '[m']]]-TOWER_DATA[[#This Row],[D, top '[m']]])/(TOWER_DATA[[#This Row],[Bottom '[m']]]-TOWER_DATA[[#This Row],[Top '[m']]]),"")</f>
        <v/>
      </c>
      <c r="CK583" s="476" t="str">
        <f t="shared" si="19"/>
        <v/>
      </c>
      <c r="CL583" s="438" t="str">
        <f>IFERROR((TOWER_DATA[[#This Row],[D, bottom '[m']]]+TOWER_DATA[[#This Row],[D, top '[m']]])/(2*TOWER_DATA[[#This Row],[t '[mm']]]/1000),"")</f>
        <v/>
      </c>
      <c r="CM583" s="440"/>
      <c r="CN583" s="478"/>
      <c r="DQ583" s="161"/>
      <c r="DR583" s="161"/>
      <c r="DS583" s="145"/>
      <c r="DV583" s="93"/>
      <c r="DW583" s="93"/>
    </row>
    <row r="584" spans="11:127" ht="18" customHeight="1">
      <c r="K584" s="51" t="str">
        <f>IFERROR(MP_DATA[[#This Row],[Top '[m']]]-MP_DATA[[#This Row],[Bottom '[m']]], "")</f>
        <v/>
      </c>
      <c r="L584" s="160"/>
      <c r="M584" s="121" t="str">
        <f t="shared" si="18"/>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H584" s="438"/>
      <c r="CI584" s="432" t="str">
        <f>IFERROR(TOWER_DATA[[#This Row],[Top '[m']]]-TOWER_DATA[[#This Row],[Bottom '[m']]], "")</f>
        <v/>
      </c>
      <c r="CJ584" s="475" t="str">
        <f>IFERROR(-(TOWER_DATA[[#This Row],[D, bottom '[m']]]-TOWER_DATA[[#This Row],[D, top '[m']]])/(TOWER_DATA[[#This Row],[Bottom '[m']]]-TOWER_DATA[[#This Row],[Top '[m']]]),"")</f>
        <v/>
      </c>
      <c r="CK584" s="476" t="str">
        <f t="shared" si="19"/>
        <v/>
      </c>
      <c r="CL584" s="438" t="str">
        <f>IFERROR((TOWER_DATA[[#This Row],[D, bottom '[m']]]+TOWER_DATA[[#This Row],[D, top '[m']]])/(2*TOWER_DATA[[#This Row],[t '[mm']]]/1000),"")</f>
        <v/>
      </c>
      <c r="CM584" s="440"/>
      <c r="CN584" s="478"/>
      <c r="DQ584" s="161"/>
      <c r="DR584" s="161"/>
      <c r="DS584" s="145"/>
      <c r="DV584" s="93"/>
      <c r="DW584" s="93"/>
    </row>
    <row r="585" spans="11:127" ht="18" customHeight="1">
      <c r="K585" s="51" t="str">
        <f>IFERROR(MP_DATA[[#This Row],[Top '[m']]]-MP_DATA[[#This Row],[Bottom '[m']]], "")</f>
        <v/>
      </c>
      <c r="L585" s="160"/>
      <c r="M585" s="121" t="str">
        <f t="shared" si="18"/>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H585" s="438"/>
      <c r="CI585" s="432" t="str">
        <f>IFERROR(TOWER_DATA[[#This Row],[Top '[m']]]-TOWER_DATA[[#This Row],[Bottom '[m']]], "")</f>
        <v/>
      </c>
      <c r="CJ585" s="475" t="str">
        <f>IFERROR(-(TOWER_DATA[[#This Row],[D, bottom '[m']]]-TOWER_DATA[[#This Row],[D, top '[m']]])/(TOWER_DATA[[#This Row],[Bottom '[m']]]-TOWER_DATA[[#This Row],[Top '[m']]]),"")</f>
        <v/>
      </c>
      <c r="CK585" s="476" t="str">
        <f t="shared" si="19"/>
        <v/>
      </c>
      <c r="CL585" s="438" t="str">
        <f>IFERROR((TOWER_DATA[[#This Row],[D, bottom '[m']]]+TOWER_DATA[[#This Row],[D, top '[m']]])/(2*TOWER_DATA[[#This Row],[t '[mm']]]/1000),"")</f>
        <v/>
      </c>
      <c r="CM585" s="440"/>
      <c r="CN585" s="478"/>
      <c r="DQ585" s="161"/>
      <c r="DR585" s="161"/>
      <c r="DS585" s="145"/>
      <c r="DV585" s="93"/>
      <c r="DW585" s="93"/>
    </row>
    <row r="586" spans="11:127" ht="18" customHeight="1">
      <c r="K586" s="51" t="str">
        <f>IFERROR(MP_DATA[[#This Row],[Top '[m']]]-MP_DATA[[#This Row],[Bottom '[m']]], "")</f>
        <v/>
      </c>
      <c r="L586" s="160"/>
      <c r="M586" s="121" t="str">
        <f t="shared" si="18"/>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H586" s="438"/>
      <c r="CI586" s="432" t="str">
        <f>IFERROR(TOWER_DATA[[#This Row],[Top '[m']]]-TOWER_DATA[[#This Row],[Bottom '[m']]], "")</f>
        <v/>
      </c>
      <c r="CJ586" s="475" t="str">
        <f>IFERROR(-(TOWER_DATA[[#This Row],[D, bottom '[m']]]-TOWER_DATA[[#This Row],[D, top '[m']]])/(TOWER_DATA[[#This Row],[Bottom '[m']]]-TOWER_DATA[[#This Row],[Top '[m']]]),"")</f>
        <v/>
      </c>
      <c r="CK586" s="476" t="str">
        <f t="shared" si="19"/>
        <v/>
      </c>
      <c r="CL586" s="438" t="str">
        <f>IFERROR((TOWER_DATA[[#This Row],[D, bottom '[m']]]+TOWER_DATA[[#This Row],[D, top '[m']]])/(2*TOWER_DATA[[#This Row],[t '[mm']]]/1000),"")</f>
        <v/>
      </c>
      <c r="CM586" s="440"/>
      <c r="CN586" s="478"/>
      <c r="DQ586" s="161"/>
      <c r="DR586" s="161"/>
      <c r="DS586" s="145"/>
      <c r="DV586" s="93"/>
      <c r="DW586" s="93"/>
    </row>
    <row r="587" spans="11:127" ht="18" customHeight="1">
      <c r="K587" s="51" t="str">
        <f>IFERROR(MP_DATA[[#This Row],[Top '[m']]]-MP_DATA[[#This Row],[Bottom '[m']]], "")</f>
        <v/>
      </c>
      <c r="L587" s="160"/>
      <c r="M587" s="121" t="str">
        <f t="shared" si="18"/>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H587" s="438"/>
      <c r="CI587" s="432" t="str">
        <f>IFERROR(TOWER_DATA[[#This Row],[Top '[m']]]-TOWER_DATA[[#This Row],[Bottom '[m']]], "")</f>
        <v/>
      </c>
      <c r="CJ587" s="475" t="str">
        <f>IFERROR(-(TOWER_DATA[[#This Row],[D, bottom '[m']]]-TOWER_DATA[[#This Row],[D, top '[m']]])/(TOWER_DATA[[#This Row],[Bottom '[m']]]-TOWER_DATA[[#This Row],[Top '[m']]]),"")</f>
        <v/>
      </c>
      <c r="CK587" s="476" t="str">
        <f t="shared" si="19"/>
        <v/>
      </c>
      <c r="CL587" s="438" t="str">
        <f>IFERROR((TOWER_DATA[[#This Row],[D, bottom '[m']]]+TOWER_DATA[[#This Row],[D, top '[m']]])/(2*TOWER_DATA[[#This Row],[t '[mm']]]/1000),"")</f>
        <v/>
      </c>
      <c r="CM587" s="440"/>
      <c r="CN587" s="478"/>
      <c r="DQ587" s="161"/>
      <c r="DR587" s="161"/>
      <c r="DS587" s="145"/>
      <c r="DV587" s="93"/>
      <c r="DW587" s="93"/>
    </row>
    <row r="588" spans="11:127" ht="18" customHeight="1">
      <c r="K588" s="51" t="str">
        <f>IFERROR(MP_DATA[[#This Row],[Top '[m']]]-MP_DATA[[#This Row],[Bottom '[m']]], "")</f>
        <v/>
      </c>
      <c r="L588" s="160"/>
      <c r="M588" s="121" t="str">
        <f t="shared" si="18"/>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H588" s="438"/>
      <c r="CI588" s="432" t="str">
        <f>IFERROR(TOWER_DATA[[#This Row],[Top '[m']]]-TOWER_DATA[[#This Row],[Bottom '[m']]], "")</f>
        <v/>
      </c>
      <c r="CJ588" s="475" t="str">
        <f>IFERROR(-(TOWER_DATA[[#This Row],[D, bottom '[m']]]-TOWER_DATA[[#This Row],[D, top '[m']]])/(TOWER_DATA[[#This Row],[Bottom '[m']]]-TOWER_DATA[[#This Row],[Top '[m']]]),"")</f>
        <v/>
      </c>
      <c r="CK588" s="476" t="str">
        <f t="shared" si="19"/>
        <v/>
      </c>
      <c r="CL588" s="438" t="str">
        <f>IFERROR((TOWER_DATA[[#This Row],[D, bottom '[m']]]+TOWER_DATA[[#This Row],[D, top '[m']]])/(2*TOWER_DATA[[#This Row],[t '[mm']]]/1000),"")</f>
        <v/>
      </c>
      <c r="CM588" s="440"/>
      <c r="CN588" s="478"/>
      <c r="DQ588" s="161"/>
      <c r="DR588" s="161"/>
      <c r="DS588" s="145"/>
      <c r="DV588" s="93"/>
      <c r="DW588" s="93"/>
    </row>
    <row r="589" spans="11:127" ht="18" customHeight="1">
      <c r="K589" s="51" t="str">
        <f>IFERROR(MP_DATA[[#This Row],[Top '[m']]]-MP_DATA[[#This Row],[Bottom '[m']]], "")</f>
        <v/>
      </c>
      <c r="L589" s="160"/>
      <c r="M589" s="121" t="str">
        <f t="shared" si="18"/>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H589" s="438"/>
      <c r="CI589" s="432" t="str">
        <f>IFERROR(TOWER_DATA[[#This Row],[Top '[m']]]-TOWER_DATA[[#This Row],[Bottom '[m']]], "")</f>
        <v/>
      </c>
      <c r="CJ589" s="475" t="str">
        <f>IFERROR(-(TOWER_DATA[[#This Row],[D, bottom '[m']]]-TOWER_DATA[[#This Row],[D, top '[m']]])/(TOWER_DATA[[#This Row],[Bottom '[m']]]-TOWER_DATA[[#This Row],[Top '[m']]]),"")</f>
        <v/>
      </c>
      <c r="CK589" s="476" t="str">
        <f t="shared" si="19"/>
        <v/>
      </c>
      <c r="CL589" s="438" t="str">
        <f>IFERROR((TOWER_DATA[[#This Row],[D, bottom '[m']]]+TOWER_DATA[[#This Row],[D, top '[m']]])/(2*TOWER_DATA[[#This Row],[t '[mm']]]/1000),"")</f>
        <v/>
      </c>
      <c r="CM589" s="440"/>
      <c r="CN589" s="478"/>
      <c r="DQ589" s="161"/>
      <c r="DR589" s="161"/>
      <c r="DS589" s="145"/>
      <c r="DV589" s="93"/>
      <c r="DW589" s="93"/>
    </row>
    <row r="590" spans="11:127" ht="18" customHeight="1">
      <c r="K590" s="51" t="str">
        <f>IFERROR(MP_DATA[[#This Row],[Top '[m']]]-MP_DATA[[#This Row],[Bottom '[m']]], "")</f>
        <v/>
      </c>
      <c r="L590" s="160"/>
      <c r="M590" s="121" t="str">
        <f t="shared" si="18"/>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H590" s="438"/>
      <c r="CI590" s="432" t="str">
        <f>IFERROR(TOWER_DATA[[#This Row],[Top '[m']]]-TOWER_DATA[[#This Row],[Bottom '[m']]], "")</f>
        <v/>
      </c>
      <c r="CJ590" s="475" t="str">
        <f>IFERROR(-(TOWER_DATA[[#This Row],[D, bottom '[m']]]-TOWER_DATA[[#This Row],[D, top '[m']]])/(TOWER_DATA[[#This Row],[Bottom '[m']]]-TOWER_DATA[[#This Row],[Top '[m']]]),"")</f>
        <v/>
      </c>
      <c r="CK590" s="476" t="str">
        <f t="shared" si="19"/>
        <v/>
      </c>
      <c r="CL590" s="438" t="str">
        <f>IFERROR((TOWER_DATA[[#This Row],[D, bottom '[m']]]+TOWER_DATA[[#This Row],[D, top '[m']]])/(2*TOWER_DATA[[#This Row],[t '[mm']]]/1000),"")</f>
        <v/>
      </c>
      <c r="CM590" s="440"/>
      <c r="CN590" s="478"/>
      <c r="DQ590" s="161"/>
      <c r="DR590" s="161"/>
      <c r="DS590" s="145"/>
      <c r="DV590" s="93"/>
      <c r="DW590" s="93"/>
    </row>
    <row r="591" spans="11:127" ht="18" customHeight="1">
      <c r="K591" s="51" t="str">
        <f>IFERROR(MP_DATA[[#This Row],[Top '[m']]]-MP_DATA[[#This Row],[Bottom '[m']]], "")</f>
        <v/>
      </c>
      <c r="L591" s="160"/>
      <c r="M591" s="121" t="str">
        <f t="shared" si="18"/>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H591" s="438"/>
      <c r="CI591" s="432" t="str">
        <f>IFERROR(TOWER_DATA[[#This Row],[Top '[m']]]-TOWER_DATA[[#This Row],[Bottom '[m']]], "")</f>
        <v/>
      </c>
      <c r="CJ591" s="475" t="str">
        <f>IFERROR(-(TOWER_DATA[[#This Row],[D, bottom '[m']]]-TOWER_DATA[[#This Row],[D, top '[m']]])/(TOWER_DATA[[#This Row],[Bottom '[m']]]-TOWER_DATA[[#This Row],[Top '[m']]]),"")</f>
        <v/>
      </c>
      <c r="CK591" s="476" t="str">
        <f t="shared" si="19"/>
        <v/>
      </c>
      <c r="CL591" s="438" t="str">
        <f>IFERROR((TOWER_DATA[[#This Row],[D, bottom '[m']]]+TOWER_DATA[[#This Row],[D, top '[m']]])/(2*TOWER_DATA[[#This Row],[t '[mm']]]/1000),"")</f>
        <v/>
      </c>
      <c r="CM591" s="440"/>
      <c r="CN591" s="478"/>
      <c r="DQ591" s="161"/>
      <c r="DR591" s="161"/>
      <c r="DS591" s="145"/>
      <c r="DV591" s="93"/>
      <c r="DW591" s="93"/>
    </row>
    <row r="592" spans="11:127" ht="18" customHeight="1">
      <c r="K592" s="51" t="str">
        <f>IFERROR(MP_DATA[[#This Row],[Top '[m']]]-MP_DATA[[#This Row],[Bottom '[m']]], "")</f>
        <v/>
      </c>
      <c r="L592" s="160"/>
      <c r="M592" s="121" t="str">
        <f t="shared" si="18"/>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H592" s="438"/>
      <c r="CI592" s="432" t="str">
        <f>IFERROR(TOWER_DATA[[#This Row],[Top '[m']]]-TOWER_DATA[[#This Row],[Bottom '[m']]], "")</f>
        <v/>
      </c>
      <c r="CJ592" s="475" t="str">
        <f>IFERROR(-(TOWER_DATA[[#This Row],[D, bottom '[m']]]-TOWER_DATA[[#This Row],[D, top '[m']]])/(TOWER_DATA[[#This Row],[Bottom '[m']]]-TOWER_DATA[[#This Row],[Top '[m']]]),"")</f>
        <v/>
      </c>
      <c r="CK592" s="476" t="str">
        <f t="shared" si="19"/>
        <v/>
      </c>
      <c r="CL592" s="438" t="str">
        <f>IFERROR((TOWER_DATA[[#This Row],[D, bottom '[m']]]+TOWER_DATA[[#This Row],[D, top '[m']]])/(2*TOWER_DATA[[#This Row],[t '[mm']]]/1000),"")</f>
        <v/>
      </c>
      <c r="CM592" s="440"/>
      <c r="CN592" s="478"/>
      <c r="DQ592" s="161"/>
      <c r="DR592" s="161"/>
      <c r="DS592" s="145"/>
      <c r="DV592" s="93"/>
      <c r="DW592" s="93"/>
    </row>
    <row r="593" spans="11:127" ht="18" customHeight="1">
      <c r="K593" s="51" t="str">
        <f>IFERROR(MP_DATA[[#This Row],[Top '[m']]]-MP_DATA[[#This Row],[Bottom '[m']]], "")</f>
        <v/>
      </c>
      <c r="L593" s="160"/>
      <c r="M593" s="121" t="str">
        <f t="shared" si="18"/>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H593" s="438"/>
      <c r="CI593" s="432" t="str">
        <f>IFERROR(TOWER_DATA[[#This Row],[Top '[m']]]-TOWER_DATA[[#This Row],[Bottom '[m']]], "")</f>
        <v/>
      </c>
      <c r="CJ593" s="475" t="str">
        <f>IFERROR(-(TOWER_DATA[[#This Row],[D, bottom '[m']]]-TOWER_DATA[[#This Row],[D, top '[m']]])/(TOWER_DATA[[#This Row],[Bottom '[m']]]-TOWER_DATA[[#This Row],[Top '[m']]]),"")</f>
        <v/>
      </c>
      <c r="CK593" s="476" t="str">
        <f t="shared" si="19"/>
        <v/>
      </c>
      <c r="CL593" s="438" t="str">
        <f>IFERROR((TOWER_DATA[[#This Row],[D, bottom '[m']]]+TOWER_DATA[[#This Row],[D, top '[m']]])/(2*TOWER_DATA[[#This Row],[t '[mm']]]/1000),"")</f>
        <v/>
      </c>
      <c r="CM593" s="440"/>
      <c r="CN593" s="478"/>
      <c r="DQ593" s="161"/>
      <c r="DR593" s="161"/>
      <c r="DS593" s="145"/>
      <c r="DV593" s="93"/>
      <c r="DW593" s="93"/>
    </row>
    <row r="594" spans="11:127" ht="18" customHeight="1">
      <c r="K594" s="51" t="str">
        <f>IFERROR(MP_DATA[[#This Row],[Top '[m']]]-MP_DATA[[#This Row],[Bottom '[m']]], "")</f>
        <v/>
      </c>
      <c r="L594" s="160"/>
      <c r="M594" s="121" t="str">
        <f t="shared" si="18"/>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H594" s="438"/>
      <c r="CI594" s="432" t="str">
        <f>IFERROR(TOWER_DATA[[#This Row],[Top '[m']]]-TOWER_DATA[[#This Row],[Bottom '[m']]], "")</f>
        <v/>
      </c>
      <c r="CJ594" s="475" t="str">
        <f>IFERROR(-(TOWER_DATA[[#This Row],[D, bottom '[m']]]-TOWER_DATA[[#This Row],[D, top '[m']]])/(TOWER_DATA[[#This Row],[Bottom '[m']]]-TOWER_DATA[[#This Row],[Top '[m']]]),"")</f>
        <v/>
      </c>
      <c r="CK594" s="476" t="str">
        <f t="shared" si="19"/>
        <v/>
      </c>
      <c r="CL594" s="438" t="str">
        <f>IFERROR((TOWER_DATA[[#This Row],[D, bottom '[m']]]+TOWER_DATA[[#This Row],[D, top '[m']]])/(2*TOWER_DATA[[#This Row],[t '[mm']]]/1000),"")</f>
        <v/>
      </c>
      <c r="CM594" s="440"/>
      <c r="CN594" s="478"/>
      <c r="DQ594" s="161"/>
      <c r="DR594" s="161"/>
      <c r="DS594" s="145"/>
      <c r="DV594" s="93"/>
      <c r="DW594" s="93"/>
    </row>
    <row r="595" spans="11:127" ht="18" customHeight="1">
      <c r="K595" s="51" t="str">
        <f>IFERROR(MP_DATA[[#This Row],[Top '[m']]]-MP_DATA[[#This Row],[Bottom '[m']]], "")</f>
        <v/>
      </c>
      <c r="L595" s="160"/>
      <c r="M595" s="121" t="str">
        <f t="shared" si="18"/>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H595" s="438"/>
      <c r="CI595" s="432" t="str">
        <f>IFERROR(TOWER_DATA[[#This Row],[Top '[m']]]-TOWER_DATA[[#This Row],[Bottom '[m']]], "")</f>
        <v/>
      </c>
      <c r="CJ595" s="475" t="str">
        <f>IFERROR(-(TOWER_DATA[[#This Row],[D, bottom '[m']]]-TOWER_DATA[[#This Row],[D, top '[m']]])/(TOWER_DATA[[#This Row],[Bottom '[m']]]-TOWER_DATA[[#This Row],[Top '[m']]]),"")</f>
        <v/>
      </c>
      <c r="CK595" s="476" t="str">
        <f t="shared" si="19"/>
        <v/>
      </c>
      <c r="CL595" s="438" t="str">
        <f>IFERROR((TOWER_DATA[[#This Row],[D, bottom '[m']]]+TOWER_DATA[[#This Row],[D, top '[m']]])/(2*TOWER_DATA[[#This Row],[t '[mm']]]/1000),"")</f>
        <v/>
      </c>
      <c r="CM595" s="440"/>
      <c r="CN595" s="478"/>
      <c r="DQ595" s="161"/>
      <c r="DR595" s="161"/>
      <c r="DS595" s="145"/>
      <c r="DV595" s="93"/>
      <c r="DW595" s="93"/>
    </row>
    <row r="596" spans="11:127" ht="18" customHeight="1">
      <c r="K596" s="51" t="str">
        <f>IFERROR(MP_DATA[[#This Row],[Top '[m']]]-MP_DATA[[#This Row],[Bottom '[m']]], "")</f>
        <v/>
      </c>
      <c r="L596" s="160"/>
      <c r="M596" s="121" t="str">
        <f t="shared" si="18"/>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H596" s="438"/>
      <c r="CI596" s="432" t="str">
        <f>IFERROR(TOWER_DATA[[#This Row],[Top '[m']]]-TOWER_DATA[[#This Row],[Bottom '[m']]], "")</f>
        <v/>
      </c>
      <c r="CJ596" s="475" t="str">
        <f>IFERROR(-(TOWER_DATA[[#This Row],[D, bottom '[m']]]-TOWER_DATA[[#This Row],[D, top '[m']]])/(TOWER_DATA[[#This Row],[Bottom '[m']]]-TOWER_DATA[[#This Row],[Top '[m']]]),"")</f>
        <v/>
      </c>
      <c r="CK596" s="476" t="str">
        <f t="shared" si="19"/>
        <v/>
      </c>
      <c r="CL596" s="438" t="str">
        <f>IFERROR((TOWER_DATA[[#This Row],[D, bottom '[m']]]+TOWER_DATA[[#This Row],[D, top '[m']]])/(2*TOWER_DATA[[#This Row],[t '[mm']]]/1000),"")</f>
        <v/>
      </c>
      <c r="CM596" s="440"/>
      <c r="CN596" s="478"/>
      <c r="DQ596" s="161"/>
      <c r="DR596" s="161"/>
      <c r="DS596" s="145"/>
      <c r="DV596" s="93"/>
      <c r="DW596" s="93"/>
    </row>
    <row r="597" spans="11:127" ht="18" customHeight="1">
      <c r="K597" s="51" t="str">
        <f>IFERROR(MP_DATA[[#This Row],[Top '[m']]]-MP_DATA[[#This Row],[Bottom '[m']]], "")</f>
        <v/>
      </c>
      <c r="L597" s="160"/>
      <c r="M597" s="121" t="str">
        <f t="shared" si="18"/>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H597" s="438"/>
      <c r="CI597" s="432" t="str">
        <f>IFERROR(TOWER_DATA[[#This Row],[Top '[m']]]-TOWER_DATA[[#This Row],[Bottom '[m']]], "")</f>
        <v/>
      </c>
      <c r="CJ597" s="475" t="str">
        <f>IFERROR(-(TOWER_DATA[[#This Row],[D, bottom '[m']]]-TOWER_DATA[[#This Row],[D, top '[m']]])/(TOWER_DATA[[#This Row],[Bottom '[m']]]-TOWER_DATA[[#This Row],[Top '[m']]]),"")</f>
        <v/>
      </c>
      <c r="CK597" s="476" t="str">
        <f t="shared" si="19"/>
        <v/>
      </c>
      <c r="CL597" s="438" t="str">
        <f>IFERROR((TOWER_DATA[[#This Row],[D, bottom '[m']]]+TOWER_DATA[[#This Row],[D, top '[m']]])/(2*TOWER_DATA[[#This Row],[t '[mm']]]/1000),"")</f>
        <v/>
      </c>
      <c r="CM597" s="440"/>
      <c r="CN597" s="478"/>
      <c r="DQ597" s="161"/>
      <c r="DR597" s="161"/>
      <c r="DS597" s="145"/>
      <c r="DV597" s="93"/>
      <c r="DW597" s="93"/>
    </row>
    <row r="598" spans="11:127" ht="18" customHeight="1">
      <c r="K598" s="51" t="str">
        <f>IFERROR(MP_DATA[[#This Row],[Top '[m']]]-MP_DATA[[#This Row],[Bottom '[m']]], "")</f>
        <v/>
      </c>
      <c r="L598" s="160"/>
      <c r="M598" s="121" t="str">
        <f t="shared" si="18"/>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H598" s="438"/>
      <c r="CI598" s="432" t="str">
        <f>IFERROR(TOWER_DATA[[#This Row],[Top '[m']]]-TOWER_DATA[[#This Row],[Bottom '[m']]], "")</f>
        <v/>
      </c>
      <c r="CJ598" s="475" t="str">
        <f>IFERROR(-(TOWER_DATA[[#This Row],[D, bottom '[m']]]-TOWER_DATA[[#This Row],[D, top '[m']]])/(TOWER_DATA[[#This Row],[Bottom '[m']]]-TOWER_DATA[[#This Row],[Top '[m']]]),"")</f>
        <v/>
      </c>
      <c r="CK598" s="476" t="str">
        <f t="shared" si="19"/>
        <v/>
      </c>
      <c r="CL598" s="438" t="str">
        <f>IFERROR((TOWER_DATA[[#This Row],[D, bottom '[m']]]+TOWER_DATA[[#This Row],[D, top '[m']]])/(2*TOWER_DATA[[#This Row],[t '[mm']]]/1000),"")</f>
        <v/>
      </c>
      <c r="CM598" s="440"/>
      <c r="CN598" s="478"/>
      <c r="DQ598" s="161"/>
      <c r="DR598" s="161"/>
      <c r="DS598" s="145"/>
      <c r="DV598" s="93"/>
      <c r="DW598" s="93"/>
    </row>
    <row r="599" spans="11:127" ht="18" customHeight="1">
      <c r="K599" s="51" t="str">
        <f>IFERROR(MP_DATA[[#This Row],[Top '[m']]]-MP_DATA[[#This Row],[Bottom '[m']]], "")</f>
        <v/>
      </c>
      <c r="L599" s="160"/>
      <c r="M599" s="121" t="str">
        <f t="shared" si="18"/>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H599" s="438"/>
      <c r="CI599" s="432" t="str">
        <f>IFERROR(TOWER_DATA[[#This Row],[Top '[m']]]-TOWER_DATA[[#This Row],[Bottom '[m']]], "")</f>
        <v/>
      </c>
      <c r="CJ599" s="475" t="str">
        <f>IFERROR(-(TOWER_DATA[[#This Row],[D, bottom '[m']]]-TOWER_DATA[[#This Row],[D, top '[m']]])/(TOWER_DATA[[#This Row],[Bottom '[m']]]-TOWER_DATA[[#This Row],[Top '[m']]]),"")</f>
        <v/>
      </c>
      <c r="CK599" s="476" t="str">
        <f t="shared" si="19"/>
        <v/>
      </c>
      <c r="CL599" s="438" t="str">
        <f>IFERROR((TOWER_DATA[[#This Row],[D, bottom '[m']]]+TOWER_DATA[[#This Row],[D, top '[m']]])/(2*TOWER_DATA[[#This Row],[t '[mm']]]/1000),"")</f>
        <v/>
      </c>
      <c r="CM599" s="440"/>
      <c r="CN599" s="478"/>
      <c r="DQ599" s="161"/>
      <c r="DR599" s="161"/>
      <c r="DS599" s="145"/>
      <c r="DV599" s="93"/>
      <c r="DW599" s="93"/>
    </row>
    <row r="600" spans="11:127" ht="18" customHeight="1">
      <c r="K600" s="51" t="str">
        <f>IFERROR(MP_DATA[[#This Row],[Top '[m']]]-MP_DATA[[#This Row],[Bottom '[m']]], "")</f>
        <v/>
      </c>
      <c r="L600" s="160"/>
      <c r="M600" s="121" t="str">
        <f t="shared" si="18"/>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H600" s="438"/>
      <c r="CI600" s="432" t="str">
        <f>IFERROR(TOWER_DATA[[#This Row],[Top '[m']]]-TOWER_DATA[[#This Row],[Bottom '[m']]], "")</f>
        <v/>
      </c>
      <c r="CJ600" s="475" t="str">
        <f>IFERROR(-(TOWER_DATA[[#This Row],[D, bottom '[m']]]-TOWER_DATA[[#This Row],[D, top '[m']]])/(TOWER_DATA[[#This Row],[Bottom '[m']]]-TOWER_DATA[[#This Row],[Top '[m']]]),"")</f>
        <v/>
      </c>
      <c r="CK600" s="476" t="str">
        <f t="shared" si="19"/>
        <v/>
      </c>
      <c r="CL600" s="438" t="str">
        <f>IFERROR((TOWER_DATA[[#This Row],[D, bottom '[m']]]+TOWER_DATA[[#This Row],[D, top '[m']]])/(2*TOWER_DATA[[#This Row],[t '[mm']]]/1000),"")</f>
        <v/>
      </c>
      <c r="CM600" s="440"/>
      <c r="CN600" s="478"/>
      <c r="DQ600" s="161"/>
      <c r="DR600" s="161"/>
      <c r="DS600" s="145"/>
      <c r="DV600" s="93"/>
      <c r="DW600" s="93"/>
    </row>
    <row r="601" spans="11:127" ht="18" customHeight="1">
      <c r="K601" s="51" t="str">
        <f>IFERROR(MP_DATA[[#This Row],[Top '[m']]]-MP_DATA[[#This Row],[Bottom '[m']]], "")</f>
        <v/>
      </c>
      <c r="L601" s="160"/>
      <c r="M601" s="121" t="str">
        <f t="shared" si="18"/>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H601" s="438"/>
      <c r="CI601" s="432" t="str">
        <f>IFERROR(TOWER_DATA[[#This Row],[Top '[m']]]-TOWER_DATA[[#This Row],[Bottom '[m']]], "")</f>
        <v/>
      </c>
      <c r="CJ601" s="475" t="str">
        <f>IFERROR(-(TOWER_DATA[[#This Row],[D, bottom '[m']]]-TOWER_DATA[[#This Row],[D, top '[m']]])/(TOWER_DATA[[#This Row],[Bottom '[m']]]-TOWER_DATA[[#This Row],[Top '[m']]]),"")</f>
        <v/>
      </c>
      <c r="CK601" s="476" t="str">
        <f t="shared" si="19"/>
        <v/>
      </c>
      <c r="CL601" s="438" t="str">
        <f>IFERROR((TOWER_DATA[[#This Row],[D, bottom '[m']]]+TOWER_DATA[[#This Row],[D, top '[m']]])/(2*TOWER_DATA[[#This Row],[t '[mm']]]/1000),"")</f>
        <v/>
      </c>
      <c r="CM601" s="440"/>
      <c r="CN601" s="478"/>
      <c r="DQ601" s="161"/>
      <c r="DR601" s="161"/>
      <c r="DS601" s="145"/>
      <c r="DV601" s="93"/>
      <c r="DW601" s="93"/>
    </row>
    <row r="602" spans="11:127" ht="18" customHeight="1">
      <c r="K602" s="51" t="str">
        <f>IFERROR(MP_DATA[[#This Row],[Top '[m']]]-MP_DATA[[#This Row],[Bottom '[m']]], "")</f>
        <v/>
      </c>
      <c r="L602" s="160"/>
      <c r="M602" s="121" t="str">
        <f t="shared" si="18"/>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H602" s="438"/>
      <c r="CI602" s="432" t="str">
        <f>IFERROR(TOWER_DATA[[#This Row],[Top '[m']]]-TOWER_DATA[[#This Row],[Bottom '[m']]], "")</f>
        <v/>
      </c>
      <c r="CJ602" s="475" t="str">
        <f>IFERROR(-(TOWER_DATA[[#This Row],[D, bottom '[m']]]-TOWER_DATA[[#This Row],[D, top '[m']]])/(TOWER_DATA[[#This Row],[Bottom '[m']]]-TOWER_DATA[[#This Row],[Top '[m']]]),"")</f>
        <v/>
      </c>
      <c r="CK602" s="476" t="str">
        <f t="shared" si="19"/>
        <v/>
      </c>
      <c r="CL602" s="438" t="str">
        <f>IFERROR((TOWER_DATA[[#This Row],[D, bottom '[m']]]+TOWER_DATA[[#This Row],[D, top '[m']]])/(2*TOWER_DATA[[#This Row],[t '[mm']]]/1000),"")</f>
        <v/>
      </c>
      <c r="CM602" s="440"/>
      <c r="CN602" s="478"/>
      <c r="DQ602" s="161"/>
      <c r="DR602" s="161"/>
      <c r="DS602" s="145"/>
      <c r="DV602" s="93"/>
      <c r="DW602" s="93"/>
    </row>
    <row r="603" spans="11:127" ht="18" customHeight="1">
      <c r="K603" s="51" t="str">
        <f>IFERROR(MP_DATA[[#This Row],[Top '[m']]]-MP_DATA[[#This Row],[Bottom '[m']]], "")</f>
        <v/>
      </c>
      <c r="L603" s="160"/>
      <c r="M603" s="121" t="str">
        <f t="shared" si="18"/>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H603" s="438"/>
      <c r="CI603" s="432" t="str">
        <f>IFERROR(TOWER_DATA[[#This Row],[Top '[m']]]-TOWER_DATA[[#This Row],[Bottom '[m']]], "")</f>
        <v/>
      </c>
      <c r="CJ603" s="475" t="str">
        <f>IFERROR(-(TOWER_DATA[[#This Row],[D, bottom '[m']]]-TOWER_DATA[[#This Row],[D, top '[m']]])/(TOWER_DATA[[#This Row],[Bottom '[m']]]-TOWER_DATA[[#This Row],[Top '[m']]]),"")</f>
        <v/>
      </c>
      <c r="CK603" s="476" t="str">
        <f t="shared" si="19"/>
        <v/>
      </c>
      <c r="CL603" s="438" t="str">
        <f>IFERROR((TOWER_DATA[[#This Row],[D, bottom '[m']]]+TOWER_DATA[[#This Row],[D, top '[m']]])/(2*TOWER_DATA[[#This Row],[t '[mm']]]/1000),"")</f>
        <v/>
      </c>
      <c r="CM603" s="440"/>
      <c r="CN603" s="478"/>
      <c r="DQ603" s="161"/>
      <c r="DR603" s="161"/>
      <c r="DS603" s="145"/>
      <c r="DV603" s="93"/>
      <c r="DW603" s="93"/>
    </row>
    <row r="604" spans="11:127" ht="18" customHeight="1">
      <c r="K604" s="51" t="str">
        <f>IFERROR(MP_DATA[[#This Row],[Top '[m']]]-MP_DATA[[#This Row],[Bottom '[m']]], "")</f>
        <v/>
      </c>
      <c r="L604" s="160"/>
      <c r="M604" s="121" t="str">
        <f t="shared" si="18"/>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H604" s="438"/>
      <c r="CI604" s="432" t="str">
        <f>IFERROR(TOWER_DATA[[#This Row],[Top '[m']]]-TOWER_DATA[[#This Row],[Bottom '[m']]], "")</f>
        <v/>
      </c>
      <c r="CJ604" s="475" t="str">
        <f>IFERROR(-(TOWER_DATA[[#This Row],[D, bottom '[m']]]-TOWER_DATA[[#This Row],[D, top '[m']]])/(TOWER_DATA[[#This Row],[Bottom '[m']]]-TOWER_DATA[[#This Row],[Top '[m']]]),"")</f>
        <v/>
      </c>
      <c r="CK604" s="476" t="str">
        <f t="shared" si="19"/>
        <v/>
      </c>
      <c r="CL604" s="438" t="str">
        <f>IFERROR((TOWER_DATA[[#This Row],[D, bottom '[m']]]+TOWER_DATA[[#This Row],[D, top '[m']]])/(2*TOWER_DATA[[#This Row],[t '[mm']]]/1000),"")</f>
        <v/>
      </c>
      <c r="CM604" s="440"/>
      <c r="CN604" s="478"/>
      <c r="DQ604" s="161"/>
      <c r="DR604" s="161"/>
      <c r="DS604" s="145"/>
      <c r="DV604" s="93"/>
      <c r="DW604" s="93"/>
    </row>
    <row r="605" spans="11:127" ht="18" customHeight="1">
      <c r="K605" s="51" t="str">
        <f>IFERROR(MP_DATA[[#This Row],[Top '[m']]]-MP_DATA[[#This Row],[Bottom '[m']]], "")</f>
        <v/>
      </c>
      <c r="L605" s="160"/>
      <c r="M605" s="121" t="str">
        <f t="shared" si="18"/>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H605" s="438"/>
      <c r="CI605" s="432" t="str">
        <f>IFERROR(TOWER_DATA[[#This Row],[Top '[m']]]-TOWER_DATA[[#This Row],[Bottom '[m']]], "")</f>
        <v/>
      </c>
      <c r="CJ605" s="475" t="str">
        <f>IFERROR(-(TOWER_DATA[[#This Row],[D, bottom '[m']]]-TOWER_DATA[[#This Row],[D, top '[m']]])/(TOWER_DATA[[#This Row],[Bottom '[m']]]-TOWER_DATA[[#This Row],[Top '[m']]]),"")</f>
        <v/>
      </c>
      <c r="CK605" s="476" t="str">
        <f t="shared" si="19"/>
        <v/>
      </c>
      <c r="CL605" s="438" t="str">
        <f>IFERROR((TOWER_DATA[[#This Row],[D, bottom '[m']]]+TOWER_DATA[[#This Row],[D, top '[m']]])/(2*TOWER_DATA[[#This Row],[t '[mm']]]/1000),"")</f>
        <v/>
      </c>
      <c r="CM605" s="440"/>
      <c r="CN605" s="478"/>
      <c r="DQ605" s="161"/>
      <c r="DR605" s="161"/>
      <c r="DS605" s="145"/>
      <c r="DV605" s="93"/>
      <c r="DW605" s="93"/>
    </row>
    <row r="606" spans="11:127" ht="18" customHeight="1">
      <c r="K606" s="51" t="str">
        <f>IFERROR(MP_DATA[[#This Row],[Top '[m']]]-MP_DATA[[#This Row],[Bottom '[m']]], "")</f>
        <v/>
      </c>
      <c r="L606" s="160"/>
      <c r="M606" s="121" t="str">
        <f t="shared" si="18"/>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H606" s="438"/>
      <c r="CI606" s="432" t="str">
        <f>IFERROR(TOWER_DATA[[#This Row],[Top '[m']]]-TOWER_DATA[[#This Row],[Bottom '[m']]], "")</f>
        <v/>
      </c>
      <c r="CJ606" s="475" t="str">
        <f>IFERROR(-(TOWER_DATA[[#This Row],[D, bottom '[m']]]-TOWER_DATA[[#This Row],[D, top '[m']]])/(TOWER_DATA[[#This Row],[Bottom '[m']]]-TOWER_DATA[[#This Row],[Top '[m']]]),"")</f>
        <v/>
      </c>
      <c r="CK606" s="476" t="str">
        <f t="shared" si="19"/>
        <v/>
      </c>
      <c r="CL606" s="438" t="str">
        <f>IFERROR((TOWER_DATA[[#This Row],[D, bottom '[m']]]+TOWER_DATA[[#This Row],[D, top '[m']]])/(2*TOWER_DATA[[#This Row],[t '[mm']]]/1000),"")</f>
        <v/>
      </c>
      <c r="CM606" s="440"/>
      <c r="CN606" s="478"/>
      <c r="DQ606" s="161"/>
      <c r="DR606" s="161"/>
      <c r="DS606" s="145"/>
      <c r="DV606" s="93"/>
      <c r="DW606" s="93"/>
    </row>
    <row r="607" spans="11:127" ht="18" customHeight="1">
      <c r="K607" s="51" t="str">
        <f>IFERROR(MP_DATA[[#This Row],[Top '[m']]]-MP_DATA[[#This Row],[Bottom '[m']]], "")</f>
        <v/>
      </c>
      <c r="L607" s="160"/>
      <c r="M607" s="121" t="str">
        <f t="shared" si="18"/>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H607" s="438"/>
      <c r="CI607" s="432" t="str">
        <f>IFERROR(TOWER_DATA[[#This Row],[Top '[m']]]-TOWER_DATA[[#This Row],[Bottom '[m']]], "")</f>
        <v/>
      </c>
      <c r="CJ607" s="475" t="str">
        <f>IFERROR(-(TOWER_DATA[[#This Row],[D, bottom '[m']]]-TOWER_DATA[[#This Row],[D, top '[m']]])/(TOWER_DATA[[#This Row],[Bottom '[m']]]-TOWER_DATA[[#This Row],[Top '[m']]]),"")</f>
        <v/>
      </c>
      <c r="CK607" s="476" t="str">
        <f t="shared" si="19"/>
        <v/>
      </c>
      <c r="CL607" s="438" t="str">
        <f>IFERROR((TOWER_DATA[[#This Row],[D, bottom '[m']]]+TOWER_DATA[[#This Row],[D, top '[m']]])/(2*TOWER_DATA[[#This Row],[t '[mm']]]/1000),"")</f>
        <v/>
      </c>
      <c r="CM607" s="440"/>
      <c r="CN607" s="478"/>
      <c r="DQ607" s="161"/>
      <c r="DR607" s="161"/>
      <c r="DS607" s="145"/>
      <c r="DV607" s="93"/>
      <c r="DW607" s="93"/>
    </row>
    <row r="608" spans="11:127" ht="18" customHeight="1">
      <c r="K608" s="51" t="str">
        <f>IFERROR(MP_DATA[[#This Row],[Top '[m']]]-MP_DATA[[#This Row],[Bottom '[m']]], "")</f>
        <v/>
      </c>
      <c r="L608" s="160"/>
      <c r="M608" s="121" t="str">
        <f t="shared" si="18"/>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H608" s="438"/>
      <c r="CI608" s="432" t="str">
        <f>IFERROR(TOWER_DATA[[#This Row],[Top '[m']]]-TOWER_DATA[[#This Row],[Bottom '[m']]], "")</f>
        <v/>
      </c>
      <c r="CJ608" s="475" t="str">
        <f>IFERROR(-(TOWER_DATA[[#This Row],[D, bottom '[m']]]-TOWER_DATA[[#This Row],[D, top '[m']]])/(TOWER_DATA[[#This Row],[Bottom '[m']]]-TOWER_DATA[[#This Row],[Top '[m']]]),"")</f>
        <v/>
      </c>
      <c r="CK608" s="476" t="str">
        <f t="shared" si="19"/>
        <v/>
      </c>
      <c r="CL608" s="438" t="str">
        <f>IFERROR((TOWER_DATA[[#This Row],[D, bottom '[m']]]+TOWER_DATA[[#This Row],[D, top '[m']]])/(2*TOWER_DATA[[#This Row],[t '[mm']]]/1000),"")</f>
        <v/>
      </c>
      <c r="CM608" s="440"/>
      <c r="CN608" s="478"/>
      <c r="DQ608" s="161"/>
      <c r="DR608" s="161"/>
      <c r="DS608" s="145"/>
      <c r="DV608" s="93"/>
      <c r="DW608" s="93"/>
    </row>
    <row r="609" spans="11:127" ht="18" customHeight="1">
      <c r="K609" s="51" t="str">
        <f>IFERROR(MP_DATA[[#This Row],[Top '[m']]]-MP_DATA[[#This Row],[Bottom '[m']]], "")</f>
        <v/>
      </c>
      <c r="L609" s="160"/>
      <c r="M609" s="121" t="str">
        <f t="shared" si="18"/>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H609" s="438"/>
      <c r="CI609" s="432" t="str">
        <f>IFERROR(TOWER_DATA[[#This Row],[Top '[m']]]-TOWER_DATA[[#This Row],[Bottom '[m']]], "")</f>
        <v/>
      </c>
      <c r="CJ609" s="475" t="str">
        <f>IFERROR(-(TOWER_DATA[[#This Row],[D, bottom '[m']]]-TOWER_DATA[[#This Row],[D, top '[m']]])/(TOWER_DATA[[#This Row],[Bottom '[m']]]-TOWER_DATA[[#This Row],[Top '[m']]]),"")</f>
        <v/>
      </c>
      <c r="CK609" s="476" t="str">
        <f t="shared" si="19"/>
        <v/>
      </c>
      <c r="CL609" s="438" t="str">
        <f>IFERROR((TOWER_DATA[[#This Row],[D, bottom '[m']]]+TOWER_DATA[[#This Row],[D, top '[m']]])/(2*TOWER_DATA[[#This Row],[t '[mm']]]/1000),"")</f>
        <v/>
      </c>
      <c r="CM609" s="440"/>
      <c r="CN609" s="478"/>
      <c r="DQ609" s="161"/>
      <c r="DR609" s="161"/>
      <c r="DS609" s="145"/>
      <c r="DV609" s="93"/>
      <c r="DW609" s="93"/>
    </row>
    <row r="610" spans="11:127" ht="18" customHeight="1">
      <c r="K610" s="51" t="str">
        <f>IFERROR(MP_DATA[[#This Row],[Top '[m']]]-MP_DATA[[#This Row],[Bottom '[m']]], "")</f>
        <v/>
      </c>
      <c r="L610" s="160"/>
      <c r="M610" s="121" t="str">
        <f t="shared" si="18"/>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H610" s="438"/>
      <c r="CI610" s="432" t="str">
        <f>IFERROR(TOWER_DATA[[#This Row],[Top '[m']]]-TOWER_DATA[[#This Row],[Bottom '[m']]], "")</f>
        <v/>
      </c>
      <c r="CJ610" s="475" t="str">
        <f>IFERROR(-(TOWER_DATA[[#This Row],[D, bottom '[m']]]-TOWER_DATA[[#This Row],[D, top '[m']]])/(TOWER_DATA[[#This Row],[Bottom '[m']]]-TOWER_DATA[[#This Row],[Top '[m']]]),"")</f>
        <v/>
      </c>
      <c r="CK610" s="476" t="str">
        <f t="shared" si="19"/>
        <v/>
      </c>
      <c r="CL610" s="438" t="str">
        <f>IFERROR((TOWER_DATA[[#This Row],[D, bottom '[m']]]+TOWER_DATA[[#This Row],[D, top '[m']]])/(2*TOWER_DATA[[#This Row],[t '[mm']]]/1000),"")</f>
        <v/>
      </c>
      <c r="CM610" s="440"/>
      <c r="CN610" s="478"/>
      <c r="DQ610" s="161"/>
      <c r="DR610" s="161"/>
      <c r="DS610" s="145"/>
      <c r="DV610" s="93"/>
      <c r="DW610" s="93"/>
    </row>
    <row r="611" spans="11:127" ht="18" customHeight="1">
      <c r="K611" s="51" t="str">
        <f>IFERROR(MP_DATA[[#This Row],[Top '[m']]]-MP_DATA[[#This Row],[Bottom '[m']]], "")</f>
        <v/>
      </c>
      <c r="L611" s="160"/>
      <c r="M611" s="121" t="str">
        <f t="shared" si="18"/>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H611" s="438"/>
      <c r="CI611" s="432" t="str">
        <f>IFERROR(TOWER_DATA[[#This Row],[Top '[m']]]-TOWER_DATA[[#This Row],[Bottom '[m']]], "")</f>
        <v/>
      </c>
      <c r="CJ611" s="475" t="str">
        <f>IFERROR(-(TOWER_DATA[[#This Row],[D, bottom '[m']]]-TOWER_DATA[[#This Row],[D, top '[m']]])/(TOWER_DATA[[#This Row],[Bottom '[m']]]-TOWER_DATA[[#This Row],[Top '[m']]]),"")</f>
        <v/>
      </c>
      <c r="CK611" s="476" t="str">
        <f t="shared" si="19"/>
        <v/>
      </c>
      <c r="CL611" s="438" t="str">
        <f>IFERROR((TOWER_DATA[[#This Row],[D, bottom '[m']]]+TOWER_DATA[[#This Row],[D, top '[m']]])/(2*TOWER_DATA[[#This Row],[t '[mm']]]/1000),"")</f>
        <v/>
      </c>
      <c r="CM611" s="440"/>
      <c r="CN611" s="478"/>
      <c r="DQ611" s="161"/>
      <c r="DR611" s="161"/>
      <c r="DS611" s="145"/>
      <c r="DV611" s="93"/>
      <c r="DW611" s="93"/>
    </row>
    <row r="612" spans="11:127" ht="18" customHeight="1">
      <c r="K612" s="51" t="str">
        <f>IFERROR(MP_DATA[[#This Row],[Top '[m']]]-MP_DATA[[#This Row],[Bottom '[m']]], "")</f>
        <v/>
      </c>
      <c r="L612" s="160"/>
      <c r="M612" s="121" t="str">
        <f t="shared" si="18"/>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H612" s="438"/>
      <c r="CI612" s="432" t="str">
        <f>IFERROR(TOWER_DATA[[#This Row],[Top '[m']]]-TOWER_DATA[[#This Row],[Bottom '[m']]], "")</f>
        <v/>
      </c>
      <c r="CJ612" s="475" t="str">
        <f>IFERROR(-(TOWER_DATA[[#This Row],[D, bottom '[m']]]-TOWER_DATA[[#This Row],[D, top '[m']]])/(TOWER_DATA[[#This Row],[Bottom '[m']]]-TOWER_DATA[[#This Row],[Top '[m']]]),"")</f>
        <v/>
      </c>
      <c r="CK612" s="476" t="str">
        <f t="shared" si="19"/>
        <v/>
      </c>
      <c r="CL612" s="438" t="str">
        <f>IFERROR((TOWER_DATA[[#This Row],[D, bottom '[m']]]+TOWER_DATA[[#This Row],[D, top '[m']]])/(2*TOWER_DATA[[#This Row],[t '[mm']]]/1000),"")</f>
        <v/>
      </c>
      <c r="CM612" s="440"/>
      <c r="CN612" s="478"/>
      <c r="DQ612" s="161"/>
      <c r="DR612" s="161"/>
      <c r="DS612" s="145"/>
      <c r="DV612" s="93"/>
      <c r="DW612" s="93"/>
    </row>
    <row r="613" spans="11:127" ht="18" customHeight="1">
      <c r="K613" s="51" t="str">
        <f>IFERROR(MP_DATA[[#This Row],[Top '[m']]]-MP_DATA[[#This Row],[Bottom '[m']]], "")</f>
        <v/>
      </c>
      <c r="L613" s="160"/>
      <c r="M613" s="121" t="str">
        <f t="shared" si="18"/>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H613" s="438"/>
      <c r="CI613" s="432" t="str">
        <f>IFERROR(TOWER_DATA[[#This Row],[Top '[m']]]-TOWER_DATA[[#This Row],[Bottom '[m']]], "")</f>
        <v/>
      </c>
      <c r="CJ613" s="475" t="str">
        <f>IFERROR(-(TOWER_DATA[[#This Row],[D, bottom '[m']]]-TOWER_DATA[[#This Row],[D, top '[m']]])/(TOWER_DATA[[#This Row],[Bottom '[m']]]-TOWER_DATA[[#This Row],[Top '[m']]]),"")</f>
        <v/>
      </c>
      <c r="CK613" s="476" t="str">
        <f t="shared" si="19"/>
        <v/>
      </c>
      <c r="CL613" s="438" t="str">
        <f>IFERROR((TOWER_DATA[[#This Row],[D, bottom '[m']]]+TOWER_DATA[[#This Row],[D, top '[m']]])/(2*TOWER_DATA[[#This Row],[t '[mm']]]/1000),"")</f>
        <v/>
      </c>
      <c r="CM613" s="440"/>
      <c r="CN613" s="478"/>
      <c r="DQ613" s="161"/>
      <c r="DR613" s="161"/>
      <c r="DS613" s="145"/>
      <c r="DV613" s="93"/>
      <c r="DW613" s="93"/>
    </row>
    <row r="614" spans="11:127" ht="18" customHeight="1">
      <c r="K614" s="51" t="str">
        <f>IFERROR(MP_DATA[[#This Row],[Top '[m']]]-MP_DATA[[#This Row],[Bottom '[m']]], "")</f>
        <v/>
      </c>
      <c r="L614" s="160"/>
      <c r="M614" s="121" t="str">
        <f t="shared" si="18"/>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H614" s="438"/>
      <c r="CI614" s="432" t="str">
        <f>IFERROR(TOWER_DATA[[#This Row],[Top '[m']]]-TOWER_DATA[[#This Row],[Bottom '[m']]], "")</f>
        <v/>
      </c>
      <c r="CJ614" s="475" t="str">
        <f>IFERROR(-(TOWER_DATA[[#This Row],[D, bottom '[m']]]-TOWER_DATA[[#This Row],[D, top '[m']]])/(TOWER_DATA[[#This Row],[Bottom '[m']]]-TOWER_DATA[[#This Row],[Top '[m']]]),"")</f>
        <v/>
      </c>
      <c r="CK614" s="476" t="str">
        <f t="shared" si="19"/>
        <v/>
      </c>
      <c r="CL614" s="438" t="str">
        <f>IFERROR((TOWER_DATA[[#This Row],[D, bottom '[m']]]+TOWER_DATA[[#This Row],[D, top '[m']]])/(2*TOWER_DATA[[#This Row],[t '[mm']]]/1000),"")</f>
        <v/>
      </c>
      <c r="CM614" s="440"/>
      <c r="CN614" s="478"/>
      <c r="DQ614" s="161"/>
      <c r="DR614" s="161"/>
      <c r="DS614" s="145"/>
      <c r="DV614" s="93"/>
      <c r="DW614" s="93"/>
    </row>
    <row r="615" spans="11:127" ht="18" customHeight="1">
      <c r="K615" s="51" t="str">
        <f>IFERROR(MP_DATA[[#This Row],[Top '[m']]]-MP_DATA[[#This Row],[Bottom '[m']]], "")</f>
        <v/>
      </c>
      <c r="L615" s="160"/>
      <c r="M615" s="121" t="str">
        <f t="shared" si="18"/>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H615" s="438"/>
      <c r="CI615" s="432" t="str">
        <f>IFERROR(TOWER_DATA[[#This Row],[Top '[m']]]-TOWER_DATA[[#This Row],[Bottom '[m']]], "")</f>
        <v/>
      </c>
      <c r="CJ615" s="475" t="str">
        <f>IFERROR(-(TOWER_DATA[[#This Row],[D, bottom '[m']]]-TOWER_DATA[[#This Row],[D, top '[m']]])/(TOWER_DATA[[#This Row],[Bottom '[m']]]-TOWER_DATA[[#This Row],[Top '[m']]]),"")</f>
        <v/>
      </c>
      <c r="CK615" s="476" t="str">
        <f t="shared" si="19"/>
        <v/>
      </c>
      <c r="CL615" s="438" t="str">
        <f>IFERROR((TOWER_DATA[[#This Row],[D, bottom '[m']]]+TOWER_DATA[[#This Row],[D, top '[m']]])/(2*TOWER_DATA[[#This Row],[t '[mm']]]/1000),"")</f>
        <v/>
      </c>
      <c r="CM615" s="440"/>
      <c r="CN615" s="478"/>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H616" s="438"/>
      <c r="CI616" s="432" t="str">
        <f>IFERROR(TOWER_DATA[[#This Row],[Top '[m']]]-TOWER_DATA[[#This Row],[Bottom '[m']]], "")</f>
        <v/>
      </c>
      <c r="CJ616" s="475" t="str">
        <f>IFERROR(-(TOWER_DATA[[#This Row],[D, bottom '[m']]]-TOWER_DATA[[#This Row],[D, top '[m']]])/(TOWER_DATA[[#This Row],[Bottom '[m']]]-TOWER_DATA[[#This Row],[Top '[m']]]),"")</f>
        <v/>
      </c>
      <c r="CK616" s="476" t="str">
        <f t="shared" si="19"/>
        <v/>
      </c>
      <c r="CL616" s="438" t="str">
        <f>IFERROR((TOWER_DATA[[#This Row],[D, bottom '[m']]]+TOWER_DATA[[#This Row],[D, top '[m']]])/(2*TOWER_DATA[[#This Row],[t '[mm']]]/1000),"")</f>
        <v/>
      </c>
      <c r="CM616" s="440"/>
      <c r="CN616" s="478"/>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H617" s="438"/>
      <c r="CI617" s="432" t="str">
        <f>IFERROR(TOWER_DATA[[#This Row],[Top '[m']]]-TOWER_DATA[[#This Row],[Bottom '[m']]], "")</f>
        <v/>
      </c>
      <c r="CJ617" s="475" t="str">
        <f>IFERROR(-(TOWER_DATA[[#This Row],[D, bottom '[m']]]-TOWER_DATA[[#This Row],[D, top '[m']]])/(TOWER_DATA[[#This Row],[Bottom '[m']]]-TOWER_DATA[[#This Row],[Top '[m']]]),"")</f>
        <v/>
      </c>
      <c r="CK617" s="476" t="str">
        <f t="shared" si="19"/>
        <v/>
      </c>
      <c r="CL617" s="438" t="str">
        <f>IFERROR((TOWER_DATA[[#This Row],[D, bottom '[m']]]+TOWER_DATA[[#This Row],[D, top '[m']]])/(2*TOWER_DATA[[#This Row],[t '[mm']]]/1000),"")</f>
        <v/>
      </c>
      <c r="CM617" s="440"/>
      <c r="CN617" s="478"/>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H618" s="438"/>
      <c r="CI618" s="432" t="str">
        <f>IFERROR(TOWER_DATA[[#This Row],[Top '[m']]]-TOWER_DATA[[#This Row],[Bottom '[m']]], "")</f>
        <v/>
      </c>
      <c r="CJ618" s="475" t="str">
        <f>IFERROR(-(TOWER_DATA[[#This Row],[D, bottom '[m']]]-TOWER_DATA[[#This Row],[D, top '[m']]])/(TOWER_DATA[[#This Row],[Bottom '[m']]]-TOWER_DATA[[#This Row],[Top '[m']]]),"")</f>
        <v/>
      </c>
      <c r="CK618" s="476" t="str">
        <f t="shared" si="19"/>
        <v/>
      </c>
      <c r="CL618" s="438" t="str">
        <f>IFERROR((TOWER_DATA[[#This Row],[D, bottom '[m']]]+TOWER_DATA[[#This Row],[D, top '[m']]])/(2*TOWER_DATA[[#This Row],[t '[mm']]]/1000),"")</f>
        <v/>
      </c>
      <c r="CM618" s="440"/>
      <c r="CN618" s="478"/>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H619" s="438"/>
      <c r="CI619" s="432" t="str">
        <f>IFERROR(TOWER_DATA[[#This Row],[Top '[m']]]-TOWER_DATA[[#This Row],[Bottom '[m']]], "")</f>
        <v/>
      </c>
      <c r="CJ619" s="475" t="str">
        <f>IFERROR(-(TOWER_DATA[[#This Row],[D, bottom '[m']]]-TOWER_DATA[[#This Row],[D, top '[m']]])/(TOWER_DATA[[#This Row],[Bottom '[m']]]-TOWER_DATA[[#This Row],[Top '[m']]]),"")</f>
        <v/>
      </c>
      <c r="CK619" s="476" t="str">
        <f t="shared" si="19"/>
        <v/>
      </c>
      <c r="CL619" s="438" t="str">
        <f>IFERROR((TOWER_DATA[[#This Row],[D, bottom '[m']]]+TOWER_DATA[[#This Row],[D, top '[m']]])/(2*TOWER_DATA[[#This Row],[t '[mm']]]/1000),"")</f>
        <v/>
      </c>
      <c r="CM619" s="440"/>
      <c r="CN619" s="478"/>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H620" s="438"/>
      <c r="CI620" s="432" t="str">
        <f>IFERROR(TOWER_DATA[[#This Row],[Top '[m']]]-TOWER_DATA[[#This Row],[Bottom '[m']]], "")</f>
        <v/>
      </c>
      <c r="CJ620" s="475" t="str">
        <f>IFERROR(-(TOWER_DATA[[#This Row],[D, bottom '[m']]]-TOWER_DATA[[#This Row],[D, top '[m']]])/(TOWER_DATA[[#This Row],[Bottom '[m']]]-TOWER_DATA[[#This Row],[Top '[m']]]),"")</f>
        <v/>
      </c>
      <c r="CK620" s="476" t="str">
        <f t="shared" si="19"/>
        <v/>
      </c>
      <c r="CL620" s="438" t="str">
        <f>IFERROR((TOWER_DATA[[#This Row],[D, bottom '[m']]]+TOWER_DATA[[#This Row],[D, top '[m']]])/(2*TOWER_DATA[[#This Row],[t '[mm']]]/1000),"")</f>
        <v/>
      </c>
      <c r="CM620" s="440"/>
      <c r="CN620" s="478"/>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H621" s="438"/>
      <c r="CI621" s="432" t="str">
        <f>IFERROR(TOWER_DATA[[#This Row],[Top '[m']]]-TOWER_DATA[[#This Row],[Bottom '[m']]], "")</f>
        <v/>
      </c>
      <c r="CJ621" s="475" t="str">
        <f>IFERROR(-(TOWER_DATA[[#This Row],[D, bottom '[m']]]-TOWER_DATA[[#This Row],[D, top '[m']]])/(TOWER_DATA[[#This Row],[Bottom '[m']]]-TOWER_DATA[[#This Row],[Top '[m']]]),"")</f>
        <v/>
      </c>
      <c r="CK621" s="476" t="str">
        <f t="shared" si="19"/>
        <v/>
      </c>
      <c r="CL621" s="438" t="str">
        <f>IFERROR((TOWER_DATA[[#This Row],[D, bottom '[m']]]+TOWER_DATA[[#This Row],[D, top '[m']]])/(2*TOWER_DATA[[#This Row],[t '[mm']]]/1000),"")</f>
        <v/>
      </c>
      <c r="CM621" s="440"/>
      <c r="CN621" s="478"/>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H622" s="438"/>
      <c r="CI622" s="432" t="str">
        <f>IFERROR(TOWER_DATA[[#This Row],[Top '[m']]]-TOWER_DATA[[#This Row],[Bottom '[m']]], "")</f>
        <v/>
      </c>
      <c r="CJ622" s="475" t="str">
        <f>IFERROR(-(TOWER_DATA[[#This Row],[D, bottom '[m']]]-TOWER_DATA[[#This Row],[D, top '[m']]])/(TOWER_DATA[[#This Row],[Bottom '[m']]]-TOWER_DATA[[#This Row],[Top '[m']]]),"")</f>
        <v/>
      </c>
      <c r="CK622" s="476" t="str">
        <f t="shared" si="19"/>
        <v/>
      </c>
      <c r="CL622" s="438" t="str">
        <f>IFERROR((TOWER_DATA[[#This Row],[D, bottom '[m']]]+TOWER_DATA[[#This Row],[D, top '[m']]])/(2*TOWER_DATA[[#This Row],[t '[mm']]]/1000),"")</f>
        <v/>
      </c>
      <c r="CM622" s="440"/>
      <c r="CN622" s="478"/>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H623" s="438"/>
      <c r="CI623" s="432" t="str">
        <f>IFERROR(TOWER_DATA[[#This Row],[Top '[m']]]-TOWER_DATA[[#This Row],[Bottom '[m']]], "")</f>
        <v/>
      </c>
      <c r="CJ623" s="475" t="str">
        <f>IFERROR(-(TOWER_DATA[[#This Row],[D, bottom '[m']]]-TOWER_DATA[[#This Row],[D, top '[m']]])/(TOWER_DATA[[#This Row],[Bottom '[m']]]-TOWER_DATA[[#This Row],[Top '[m']]]),"")</f>
        <v/>
      </c>
      <c r="CK623" s="476" t="str">
        <f t="shared" si="19"/>
        <v/>
      </c>
      <c r="CL623" s="438" t="str">
        <f>IFERROR((TOWER_DATA[[#This Row],[D, bottom '[m']]]+TOWER_DATA[[#This Row],[D, top '[m']]])/(2*TOWER_DATA[[#This Row],[t '[mm']]]/1000),"")</f>
        <v/>
      </c>
      <c r="CM623" s="440"/>
      <c r="CN623" s="478"/>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H624" s="438"/>
      <c r="CI624" s="432" t="str">
        <f>IFERROR(TOWER_DATA[[#This Row],[Top '[m']]]-TOWER_DATA[[#This Row],[Bottom '[m']]], "")</f>
        <v/>
      </c>
      <c r="CJ624" s="475" t="str">
        <f>IFERROR(-(TOWER_DATA[[#This Row],[D, bottom '[m']]]-TOWER_DATA[[#This Row],[D, top '[m']]])/(TOWER_DATA[[#This Row],[Bottom '[m']]]-TOWER_DATA[[#This Row],[Top '[m']]]),"")</f>
        <v/>
      </c>
      <c r="CK624" s="476" t="str">
        <f t="shared" si="19"/>
        <v/>
      </c>
      <c r="CL624" s="438" t="str">
        <f>IFERROR((TOWER_DATA[[#This Row],[D, bottom '[m']]]+TOWER_DATA[[#This Row],[D, top '[m']]])/(2*TOWER_DATA[[#This Row],[t '[mm']]]/1000),"")</f>
        <v/>
      </c>
      <c r="CM624" s="440"/>
      <c r="CN624" s="478"/>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H625" s="438"/>
      <c r="CI625" s="432" t="str">
        <f>IFERROR(TOWER_DATA[[#This Row],[Top '[m']]]-TOWER_DATA[[#This Row],[Bottom '[m']]], "")</f>
        <v/>
      </c>
      <c r="CJ625" s="475" t="str">
        <f>IFERROR(-(TOWER_DATA[[#This Row],[D, bottom '[m']]]-TOWER_DATA[[#This Row],[D, top '[m']]])/(TOWER_DATA[[#This Row],[Bottom '[m']]]-TOWER_DATA[[#This Row],[Top '[m']]]),"")</f>
        <v/>
      </c>
      <c r="CK625" s="476" t="str">
        <f t="shared" ref="CK625:CK688" si="20">IF(7850/1000*(1/3)*PI()*ABS(CD667-CE667)*((CF667/2)^2+(CF667/2)*(CG667/2)+(CG667/2)^2-(CF667/2-CH667/1000)^2-(CF667/2-CH667/1000)*(CG667/2-CH667/1000)-(CG667/2-CH667/1000)^2)=0,"",7850/1000*(1/3)*PI()*ABS(CD667-CE667)*((CF667/2)^2+(CF667/2)*(CG667/2)+(CG667/2)^2-(CF667/2-CH667/1000)^2-(CF667/2-CH667/1000)*(CG667/2-CH667/1000)-(CG667/2-CH667/1000)^2))</f>
        <v/>
      </c>
      <c r="CL625" s="438" t="str">
        <f>IFERROR((TOWER_DATA[[#This Row],[D, bottom '[m']]]+TOWER_DATA[[#This Row],[D, top '[m']]])/(2*TOWER_DATA[[#This Row],[t '[mm']]]/1000),"")</f>
        <v/>
      </c>
      <c r="CM625" s="440"/>
      <c r="CN625" s="478"/>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H626" s="438"/>
      <c r="CI626" s="432" t="str">
        <f>IFERROR(TOWER_DATA[[#This Row],[Top '[m']]]-TOWER_DATA[[#This Row],[Bottom '[m']]], "")</f>
        <v/>
      </c>
      <c r="CJ626" s="475" t="str">
        <f>IFERROR(-(TOWER_DATA[[#This Row],[D, bottom '[m']]]-TOWER_DATA[[#This Row],[D, top '[m']]])/(TOWER_DATA[[#This Row],[Bottom '[m']]]-TOWER_DATA[[#This Row],[Top '[m']]]),"")</f>
        <v/>
      </c>
      <c r="CK626" s="476" t="str">
        <f t="shared" si="20"/>
        <v/>
      </c>
      <c r="CL626" s="438" t="str">
        <f>IFERROR((TOWER_DATA[[#This Row],[D, bottom '[m']]]+TOWER_DATA[[#This Row],[D, top '[m']]])/(2*TOWER_DATA[[#This Row],[t '[mm']]]/1000),"")</f>
        <v/>
      </c>
      <c r="CM626" s="440"/>
      <c r="CN626" s="478"/>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H627" s="438"/>
      <c r="CI627" s="432" t="str">
        <f>IFERROR(TOWER_DATA[[#This Row],[Top '[m']]]-TOWER_DATA[[#This Row],[Bottom '[m']]], "")</f>
        <v/>
      </c>
      <c r="CJ627" s="475" t="str">
        <f>IFERROR(-(TOWER_DATA[[#This Row],[D, bottom '[m']]]-TOWER_DATA[[#This Row],[D, top '[m']]])/(TOWER_DATA[[#This Row],[Bottom '[m']]]-TOWER_DATA[[#This Row],[Top '[m']]]),"")</f>
        <v/>
      </c>
      <c r="CK627" s="476" t="str">
        <f t="shared" si="20"/>
        <v/>
      </c>
      <c r="CL627" s="438" t="str">
        <f>IFERROR((TOWER_DATA[[#This Row],[D, bottom '[m']]]+TOWER_DATA[[#This Row],[D, top '[m']]])/(2*TOWER_DATA[[#This Row],[t '[mm']]]/1000),"")</f>
        <v/>
      </c>
      <c r="CM627" s="440"/>
      <c r="CN627" s="478"/>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H628" s="438"/>
      <c r="CI628" s="432" t="str">
        <f>IFERROR(TOWER_DATA[[#This Row],[Top '[m']]]-TOWER_DATA[[#This Row],[Bottom '[m']]], "")</f>
        <v/>
      </c>
      <c r="CJ628" s="475" t="str">
        <f>IFERROR(-(TOWER_DATA[[#This Row],[D, bottom '[m']]]-TOWER_DATA[[#This Row],[D, top '[m']]])/(TOWER_DATA[[#This Row],[Bottom '[m']]]-TOWER_DATA[[#This Row],[Top '[m']]]),"")</f>
        <v/>
      </c>
      <c r="CK628" s="476" t="str">
        <f t="shared" si="20"/>
        <v/>
      </c>
      <c r="CL628" s="438" t="str">
        <f>IFERROR((TOWER_DATA[[#This Row],[D, bottom '[m']]]+TOWER_DATA[[#This Row],[D, top '[m']]])/(2*TOWER_DATA[[#This Row],[t '[mm']]]/1000),"")</f>
        <v/>
      </c>
      <c r="CM628" s="440"/>
      <c r="CN628" s="478"/>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H629" s="438"/>
      <c r="CI629" s="432" t="str">
        <f>IFERROR(TOWER_DATA[[#This Row],[Top '[m']]]-TOWER_DATA[[#This Row],[Bottom '[m']]], "")</f>
        <v/>
      </c>
      <c r="CJ629" s="475" t="str">
        <f>IFERROR(-(TOWER_DATA[[#This Row],[D, bottom '[m']]]-TOWER_DATA[[#This Row],[D, top '[m']]])/(TOWER_DATA[[#This Row],[Bottom '[m']]]-TOWER_DATA[[#This Row],[Top '[m']]]),"")</f>
        <v/>
      </c>
      <c r="CK629" s="476" t="str">
        <f t="shared" si="20"/>
        <v/>
      </c>
      <c r="CL629" s="438" t="str">
        <f>IFERROR((TOWER_DATA[[#This Row],[D, bottom '[m']]]+TOWER_DATA[[#This Row],[D, top '[m']]])/(2*TOWER_DATA[[#This Row],[t '[mm']]]/1000),"")</f>
        <v/>
      </c>
      <c r="CM629" s="440"/>
      <c r="CN629" s="478"/>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H630" s="438"/>
      <c r="CI630" s="432" t="str">
        <f>IFERROR(TOWER_DATA[[#This Row],[Top '[m']]]-TOWER_DATA[[#This Row],[Bottom '[m']]], "")</f>
        <v/>
      </c>
      <c r="CJ630" s="475" t="str">
        <f>IFERROR(-(TOWER_DATA[[#This Row],[D, bottom '[m']]]-TOWER_DATA[[#This Row],[D, top '[m']]])/(TOWER_DATA[[#This Row],[Bottom '[m']]]-TOWER_DATA[[#This Row],[Top '[m']]]),"")</f>
        <v/>
      </c>
      <c r="CK630" s="476" t="str">
        <f t="shared" si="20"/>
        <v/>
      </c>
      <c r="CL630" s="438" t="str">
        <f>IFERROR((TOWER_DATA[[#This Row],[D, bottom '[m']]]+TOWER_DATA[[#This Row],[D, top '[m']]])/(2*TOWER_DATA[[#This Row],[t '[mm']]]/1000),"")</f>
        <v/>
      </c>
      <c r="CM630" s="440"/>
      <c r="CN630" s="478"/>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H631" s="438"/>
      <c r="CI631" s="432" t="str">
        <f>IFERROR(TOWER_DATA[[#This Row],[Top '[m']]]-TOWER_DATA[[#This Row],[Bottom '[m']]], "")</f>
        <v/>
      </c>
      <c r="CJ631" s="475" t="str">
        <f>IFERROR(-(TOWER_DATA[[#This Row],[D, bottom '[m']]]-TOWER_DATA[[#This Row],[D, top '[m']]])/(TOWER_DATA[[#This Row],[Bottom '[m']]]-TOWER_DATA[[#This Row],[Top '[m']]]),"")</f>
        <v/>
      </c>
      <c r="CK631" s="476" t="str">
        <f t="shared" si="20"/>
        <v/>
      </c>
      <c r="CL631" s="438" t="str">
        <f>IFERROR((TOWER_DATA[[#This Row],[D, bottom '[m']]]+TOWER_DATA[[#This Row],[D, top '[m']]])/(2*TOWER_DATA[[#This Row],[t '[mm']]]/1000),"")</f>
        <v/>
      </c>
      <c r="CM631" s="440"/>
      <c r="CN631" s="478"/>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H632" s="438"/>
      <c r="CI632" s="432" t="str">
        <f>IFERROR(TOWER_DATA[[#This Row],[Top '[m']]]-TOWER_DATA[[#This Row],[Bottom '[m']]], "")</f>
        <v/>
      </c>
      <c r="CJ632" s="475" t="str">
        <f>IFERROR(-(TOWER_DATA[[#This Row],[D, bottom '[m']]]-TOWER_DATA[[#This Row],[D, top '[m']]])/(TOWER_DATA[[#This Row],[Bottom '[m']]]-TOWER_DATA[[#This Row],[Top '[m']]]),"")</f>
        <v/>
      </c>
      <c r="CK632" s="476" t="str">
        <f t="shared" si="20"/>
        <v/>
      </c>
      <c r="CL632" s="438" t="str">
        <f>IFERROR((TOWER_DATA[[#This Row],[D, bottom '[m']]]+TOWER_DATA[[#This Row],[D, top '[m']]])/(2*TOWER_DATA[[#This Row],[t '[mm']]]/1000),"")</f>
        <v/>
      </c>
      <c r="CM632" s="440"/>
      <c r="CN632" s="478"/>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H633" s="438"/>
      <c r="CI633" s="432" t="str">
        <f>IFERROR(TOWER_DATA[[#This Row],[Top '[m']]]-TOWER_DATA[[#This Row],[Bottom '[m']]], "")</f>
        <v/>
      </c>
      <c r="CJ633" s="475" t="str">
        <f>IFERROR(-(TOWER_DATA[[#This Row],[D, bottom '[m']]]-TOWER_DATA[[#This Row],[D, top '[m']]])/(TOWER_DATA[[#This Row],[Bottom '[m']]]-TOWER_DATA[[#This Row],[Top '[m']]]),"")</f>
        <v/>
      </c>
      <c r="CK633" s="476" t="str">
        <f t="shared" si="20"/>
        <v/>
      </c>
      <c r="CL633" s="438" t="str">
        <f>IFERROR((TOWER_DATA[[#This Row],[D, bottom '[m']]]+TOWER_DATA[[#This Row],[D, top '[m']]])/(2*TOWER_DATA[[#This Row],[t '[mm']]]/1000),"")</f>
        <v/>
      </c>
      <c r="CM633" s="440"/>
      <c r="CN633" s="478"/>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H634" s="438"/>
      <c r="CI634" s="432" t="str">
        <f>IFERROR(TOWER_DATA[[#This Row],[Top '[m']]]-TOWER_DATA[[#This Row],[Bottom '[m']]], "")</f>
        <v/>
      </c>
      <c r="CJ634" s="475" t="str">
        <f>IFERROR(-(TOWER_DATA[[#This Row],[D, bottom '[m']]]-TOWER_DATA[[#This Row],[D, top '[m']]])/(TOWER_DATA[[#This Row],[Bottom '[m']]]-TOWER_DATA[[#This Row],[Top '[m']]]),"")</f>
        <v/>
      </c>
      <c r="CK634" s="476" t="str">
        <f t="shared" si="20"/>
        <v/>
      </c>
      <c r="CL634" s="438" t="str">
        <f>IFERROR((TOWER_DATA[[#This Row],[D, bottom '[m']]]+TOWER_DATA[[#This Row],[D, top '[m']]])/(2*TOWER_DATA[[#This Row],[t '[mm']]]/1000),"")</f>
        <v/>
      </c>
      <c r="CM634" s="440"/>
      <c r="CN634" s="478"/>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H635" s="438"/>
      <c r="CI635" s="432" t="str">
        <f>IFERROR(TOWER_DATA[[#This Row],[Top '[m']]]-TOWER_DATA[[#This Row],[Bottom '[m']]], "")</f>
        <v/>
      </c>
      <c r="CJ635" s="475" t="str">
        <f>IFERROR(-(TOWER_DATA[[#This Row],[D, bottom '[m']]]-TOWER_DATA[[#This Row],[D, top '[m']]])/(TOWER_DATA[[#This Row],[Bottom '[m']]]-TOWER_DATA[[#This Row],[Top '[m']]]),"")</f>
        <v/>
      </c>
      <c r="CK635" s="476" t="str">
        <f t="shared" si="20"/>
        <v/>
      </c>
      <c r="CL635" s="438" t="str">
        <f>IFERROR((TOWER_DATA[[#This Row],[D, bottom '[m']]]+TOWER_DATA[[#This Row],[D, top '[m']]])/(2*TOWER_DATA[[#This Row],[t '[mm']]]/1000),"")</f>
        <v/>
      </c>
      <c r="CM635" s="440"/>
      <c r="CN635" s="478"/>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H636" s="438"/>
      <c r="CI636" s="432" t="str">
        <f>IFERROR(TOWER_DATA[[#This Row],[Top '[m']]]-TOWER_DATA[[#This Row],[Bottom '[m']]], "")</f>
        <v/>
      </c>
      <c r="CJ636" s="475" t="str">
        <f>IFERROR(-(TOWER_DATA[[#This Row],[D, bottom '[m']]]-TOWER_DATA[[#This Row],[D, top '[m']]])/(TOWER_DATA[[#This Row],[Bottom '[m']]]-TOWER_DATA[[#This Row],[Top '[m']]]),"")</f>
        <v/>
      </c>
      <c r="CK636" s="476" t="str">
        <f t="shared" si="20"/>
        <v/>
      </c>
      <c r="CL636" s="438" t="str">
        <f>IFERROR((TOWER_DATA[[#This Row],[D, bottom '[m']]]+TOWER_DATA[[#This Row],[D, top '[m']]])/(2*TOWER_DATA[[#This Row],[t '[mm']]]/1000),"")</f>
        <v/>
      </c>
      <c r="CM636" s="440"/>
      <c r="CN636" s="478"/>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H637" s="438"/>
      <c r="CI637" s="432" t="str">
        <f>IFERROR(TOWER_DATA[[#This Row],[Top '[m']]]-TOWER_DATA[[#This Row],[Bottom '[m']]], "")</f>
        <v/>
      </c>
      <c r="CJ637" s="475" t="str">
        <f>IFERROR(-(TOWER_DATA[[#This Row],[D, bottom '[m']]]-TOWER_DATA[[#This Row],[D, top '[m']]])/(TOWER_DATA[[#This Row],[Bottom '[m']]]-TOWER_DATA[[#This Row],[Top '[m']]]),"")</f>
        <v/>
      </c>
      <c r="CK637" s="476" t="str">
        <f t="shared" si="20"/>
        <v/>
      </c>
      <c r="CL637" s="438" t="str">
        <f>IFERROR((TOWER_DATA[[#This Row],[D, bottom '[m']]]+TOWER_DATA[[#This Row],[D, top '[m']]])/(2*TOWER_DATA[[#This Row],[t '[mm']]]/1000),"")</f>
        <v/>
      </c>
      <c r="CM637" s="440"/>
      <c r="CN637" s="478"/>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H638" s="438"/>
      <c r="CI638" s="432" t="str">
        <f>IFERROR(TOWER_DATA[[#This Row],[Top '[m']]]-TOWER_DATA[[#This Row],[Bottom '[m']]], "")</f>
        <v/>
      </c>
      <c r="CJ638" s="475" t="str">
        <f>IFERROR(-(TOWER_DATA[[#This Row],[D, bottom '[m']]]-TOWER_DATA[[#This Row],[D, top '[m']]])/(TOWER_DATA[[#This Row],[Bottom '[m']]]-TOWER_DATA[[#This Row],[Top '[m']]]),"")</f>
        <v/>
      </c>
      <c r="CK638" s="476" t="str">
        <f t="shared" si="20"/>
        <v/>
      </c>
      <c r="CL638" s="438" t="str">
        <f>IFERROR((TOWER_DATA[[#This Row],[D, bottom '[m']]]+TOWER_DATA[[#This Row],[D, top '[m']]])/(2*TOWER_DATA[[#This Row],[t '[mm']]]/1000),"")</f>
        <v/>
      </c>
      <c r="CM638" s="440"/>
      <c r="CN638" s="478"/>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H639" s="438"/>
      <c r="CI639" s="432" t="str">
        <f>IFERROR(TOWER_DATA[[#This Row],[Top '[m']]]-TOWER_DATA[[#This Row],[Bottom '[m']]], "")</f>
        <v/>
      </c>
      <c r="CJ639" s="475" t="str">
        <f>IFERROR(-(TOWER_DATA[[#This Row],[D, bottom '[m']]]-TOWER_DATA[[#This Row],[D, top '[m']]])/(TOWER_DATA[[#This Row],[Bottom '[m']]]-TOWER_DATA[[#This Row],[Top '[m']]]),"")</f>
        <v/>
      </c>
      <c r="CK639" s="476" t="str">
        <f t="shared" si="20"/>
        <v/>
      </c>
      <c r="CL639" s="438" t="str">
        <f>IFERROR((TOWER_DATA[[#This Row],[D, bottom '[m']]]+TOWER_DATA[[#This Row],[D, top '[m']]])/(2*TOWER_DATA[[#This Row],[t '[mm']]]/1000),"")</f>
        <v/>
      </c>
      <c r="CM639" s="440"/>
      <c r="CN639" s="478"/>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H640" s="438"/>
      <c r="CI640" s="432" t="str">
        <f>IFERROR(TOWER_DATA[[#This Row],[Top '[m']]]-TOWER_DATA[[#This Row],[Bottom '[m']]], "")</f>
        <v/>
      </c>
      <c r="CJ640" s="475" t="str">
        <f>IFERROR(-(TOWER_DATA[[#This Row],[D, bottom '[m']]]-TOWER_DATA[[#This Row],[D, top '[m']]])/(TOWER_DATA[[#This Row],[Bottom '[m']]]-TOWER_DATA[[#This Row],[Top '[m']]]),"")</f>
        <v/>
      </c>
      <c r="CK640" s="476" t="str">
        <f t="shared" si="20"/>
        <v/>
      </c>
      <c r="CL640" s="438" t="str">
        <f>IFERROR((TOWER_DATA[[#This Row],[D, bottom '[m']]]+TOWER_DATA[[#This Row],[D, top '[m']]])/(2*TOWER_DATA[[#This Row],[t '[mm']]]/1000),"")</f>
        <v/>
      </c>
      <c r="CM640" s="440"/>
      <c r="CN640" s="478"/>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H641" s="438"/>
      <c r="CI641" s="432" t="str">
        <f>IFERROR(TOWER_DATA[[#This Row],[Top '[m']]]-TOWER_DATA[[#This Row],[Bottom '[m']]], "")</f>
        <v/>
      </c>
      <c r="CJ641" s="475" t="str">
        <f>IFERROR(-(TOWER_DATA[[#This Row],[D, bottom '[m']]]-TOWER_DATA[[#This Row],[D, top '[m']]])/(TOWER_DATA[[#This Row],[Bottom '[m']]]-TOWER_DATA[[#This Row],[Top '[m']]]),"")</f>
        <v/>
      </c>
      <c r="CK641" s="476" t="str">
        <f t="shared" si="20"/>
        <v/>
      </c>
      <c r="CL641" s="438" t="str">
        <f>IFERROR((TOWER_DATA[[#This Row],[D, bottom '[m']]]+TOWER_DATA[[#This Row],[D, top '[m']]])/(2*TOWER_DATA[[#This Row],[t '[mm']]]/1000),"")</f>
        <v/>
      </c>
      <c r="CM641" s="440"/>
      <c r="CN641" s="478"/>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H642" s="438"/>
      <c r="CI642" s="432" t="str">
        <f>IFERROR(TOWER_DATA[[#This Row],[Top '[m']]]-TOWER_DATA[[#This Row],[Bottom '[m']]], "")</f>
        <v/>
      </c>
      <c r="CJ642" s="475" t="str">
        <f>IFERROR(-(TOWER_DATA[[#This Row],[D, bottom '[m']]]-TOWER_DATA[[#This Row],[D, top '[m']]])/(TOWER_DATA[[#This Row],[Bottom '[m']]]-TOWER_DATA[[#This Row],[Top '[m']]]),"")</f>
        <v/>
      </c>
      <c r="CK642" s="476" t="str">
        <f t="shared" si="20"/>
        <v/>
      </c>
      <c r="CL642" s="438" t="str">
        <f>IFERROR((TOWER_DATA[[#This Row],[D, bottom '[m']]]+TOWER_DATA[[#This Row],[D, top '[m']]])/(2*TOWER_DATA[[#This Row],[t '[mm']]]/1000),"")</f>
        <v/>
      </c>
      <c r="CM642" s="440"/>
      <c r="CN642" s="478"/>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H643" s="438"/>
      <c r="CI643" s="432" t="str">
        <f>IFERROR(TOWER_DATA[[#This Row],[Top '[m']]]-TOWER_DATA[[#This Row],[Bottom '[m']]], "")</f>
        <v/>
      </c>
      <c r="CJ643" s="475" t="str">
        <f>IFERROR(-(TOWER_DATA[[#This Row],[D, bottom '[m']]]-TOWER_DATA[[#This Row],[D, top '[m']]])/(TOWER_DATA[[#This Row],[Bottom '[m']]]-TOWER_DATA[[#This Row],[Top '[m']]]),"")</f>
        <v/>
      </c>
      <c r="CK643" s="476" t="str">
        <f t="shared" si="20"/>
        <v/>
      </c>
      <c r="CL643" s="438" t="str">
        <f>IFERROR((TOWER_DATA[[#This Row],[D, bottom '[m']]]+TOWER_DATA[[#This Row],[D, top '[m']]])/(2*TOWER_DATA[[#This Row],[t '[mm']]]/1000),"")</f>
        <v/>
      </c>
      <c r="CM643" s="440"/>
      <c r="CN643" s="478"/>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H644" s="438"/>
      <c r="CI644" s="432" t="str">
        <f>IFERROR(TOWER_DATA[[#This Row],[Top '[m']]]-TOWER_DATA[[#This Row],[Bottom '[m']]], "")</f>
        <v/>
      </c>
      <c r="CJ644" s="475" t="str">
        <f>IFERROR(-(TOWER_DATA[[#This Row],[D, bottom '[m']]]-TOWER_DATA[[#This Row],[D, top '[m']]])/(TOWER_DATA[[#This Row],[Bottom '[m']]]-TOWER_DATA[[#This Row],[Top '[m']]]),"")</f>
        <v/>
      </c>
      <c r="CK644" s="476" t="str">
        <f t="shared" si="20"/>
        <v/>
      </c>
      <c r="CL644" s="438" t="str">
        <f>IFERROR((TOWER_DATA[[#This Row],[D, bottom '[m']]]+TOWER_DATA[[#This Row],[D, top '[m']]])/(2*TOWER_DATA[[#This Row],[t '[mm']]]/1000),"")</f>
        <v/>
      </c>
      <c r="CM644" s="440"/>
      <c r="CN644" s="478"/>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H645" s="438"/>
      <c r="CI645" s="432" t="str">
        <f>IFERROR(TOWER_DATA[[#This Row],[Top '[m']]]-TOWER_DATA[[#This Row],[Bottom '[m']]], "")</f>
        <v/>
      </c>
      <c r="CJ645" s="475" t="str">
        <f>IFERROR(-(TOWER_DATA[[#This Row],[D, bottom '[m']]]-TOWER_DATA[[#This Row],[D, top '[m']]])/(TOWER_DATA[[#This Row],[Bottom '[m']]]-TOWER_DATA[[#This Row],[Top '[m']]]),"")</f>
        <v/>
      </c>
      <c r="CK645" s="476" t="str">
        <f t="shared" si="20"/>
        <v/>
      </c>
      <c r="CL645" s="438" t="str">
        <f>IFERROR((TOWER_DATA[[#This Row],[D, bottom '[m']]]+TOWER_DATA[[#This Row],[D, top '[m']]])/(2*TOWER_DATA[[#This Row],[t '[mm']]]/1000),"")</f>
        <v/>
      </c>
      <c r="CM645" s="440"/>
      <c r="CN645" s="478"/>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H646" s="438"/>
      <c r="CI646" s="432" t="str">
        <f>IFERROR(TOWER_DATA[[#This Row],[Top '[m']]]-TOWER_DATA[[#This Row],[Bottom '[m']]], "")</f>
        <v/>
      </c>
      <c r="CJ646" s="475" t="str">
        <f>IFERROR(-(TOWER_DATA[[#This Row],[D, bottom '[m']]]-TOWER_DATA[[#This Row],[D, top '[m']]])/(TOWER_DATA[[#This Row],[Bottom '[m']]]-TOWER_DATA[[#This Row],[Top '[m']]]),"")</f>
        <v/>
      </c>
      <c r="CK646" s="476" t="str">
        <f t="shared" si="20"/>
        <v/>
      </c>
      <c r="CL646" s="438" t="str">
        <f>IFERROR((TOWER_DATA[[#This Row],[D, bottom '[m']]]+TOWER_DATA[[#This Row],[D, top '[m']]])/(2*TOWER_DATA[[#This Row],[t '[mm']]]/1000),"")</f>
        <v/>
      </c>
      <c r="CM646" s="440"/>
      <c r="CN646" s="478"/>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H647" s="438"/>
      <c r="CI647" s="432" t="str">
        <f>IFERROR(TOWER_DATA[[#This Row],[Top '[m']]]-TOWER_DATA[[#This Row],[Bottom '[m']]], "")</f>
        <v/>
      </c>
      <c r="CJ647" s="475" t="str">
        <f>IFERROR(-(TOWER_DATA[[#This Row],[D, bottom '[m']]]-TOWER_DATA[[#This Row],[D, top '[m']]])/(TOWER_DATA[[#This Row],[Bottom '[m']]]-TOWER_DATA[[#This Row],[Top '[m']]]),"")</f>
        <v/>
      </c>
      <c r="CK647" s="476" t="str">
        <f t="shared" si="20"/>
        <v/>
      </c>
      <c r="CL647" s="438" t="str">
        <f>IFERROR((TOWER_DATA[[#This Row],[D, bottom '[m']]]+TOWER_DATA[[#This Row],[D, top '[m']]])/(2*TOWER_DATA[[#This Row],[t '[mm']]]/1000),"")</f>
        <v/>
      </c>
      <c r="CM647" s="440"/>
      <c r="CN647" s="478"/>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H648" s="438"/>
      <c r="CI648" s="432" t="str">
        <f>IFERROR(TOWER_DATA[[#This Row],[Top '[m']]]-TOWER_DATA[[#This Row],[Bottom '[m']]], "")</f>
        <v/>
      </c>
      <c r="CJ648" s="475" t="str">
        <f>IFERROR(-(TOWER_DATA[[#This Row],[D, bottom '[m']]]-TOWER_DATA[[#This Row],[D, top '[m']]])/(TOWER_DATA[[#This Row],[Bottom '[m']]]-TOWER_DATA[[#This Row],[Top '[m']]]),"")</f>
        <v/>
      </c>
      <c r="CK648" s="476" t="str">
        <f t="shared" si="20"/>
        <v/>
      </c>
      <c r="CL648" s="438" t="str">
        <f>IFERROR((TOWER_DATA[[#This Row],[D, bottom '[m']]]+TOWER_DATA[[#This Row],[D, top '[m']]])/(2*TOWER_DATA[[#This Row],[t '[mm']]]/1000),"")</f>
        <v/>
      </c>
      <c r="CM648" s="440"/>
      <c r="CN648" s="478"/>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H649" s="438"/>
      <c r="CI649" s="432" t="str">
        <f>IFERROR(TOWER_DATA[[#This Row],[Top '[m']]]-TOWER_DATA[[#This Row],[Bottom '[m']]], "")</f>
        <v/>
      </c>
      <c r="CJ649" s="475" t="str">
        <f>IFERROR(-(TOWER_DATA[[#This Row],[D, bottom '[m']]]-TOWER_DATA[[#This Row],[D, top '[m']]])/(TOWER_DATA[[#This Row],[Bottom '[m']]]-TOWER_DATA[[#This Row],[Top '[m']]]),"")</f>
        <v/>
      </c>
      <c r="CK649" s="476" t="str">
        <f t="shared" si="20"/>
        <v/>
      </c>
      <c r="CL649" s="438" t="str">
        <f>IFERROR((TOWER_DATA[[#This Row],[D, bottom '[m']]]+TOWER_DATA[[#This Row],[D, top '[m']]])/(2*TOWER_DATA[[#This Row],[t '[mm']]]/1000),"")</f>
        <v/>
      </c>
      <c r="CM649" s="440"/>
      <c r="CN649" s="478"/>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H650" s="438"/>
      <c r="CI650" s="432" t="str">
        <f>IFERROR(TOWER_DATA[[#This Row],[Top '[m']]]-TOWER_DATA[[#This Row],[Bottom '[m']]], "")</f>
        <v/>
      </c>
      <c r="CJ650" s="475" t="str">
        <f>IFERROR(-(TOWER_DATA[[#This Row],[D, bottom '[m']]]-TOWER_DATA[[#This Row],[D, top '[m']]])/(TOWER_DATA[[#This Row],[Bottom '[m']]]-TOWER_DATA[[#This Row],[Top '[m']]]),"")</f>
        <v/>
      </c>
      <c r="CK650" s="476" t="str">
        <f t="shared" si="20"/>
        <v/>
      </c>
      <c r="CL650" s="438" t="str">
        <f>IFERROR((TOWER_DATA[[#This Row],[D, bottom '[m']]]+TOWER_DATA[[#This Row],[D, top '[m']]])/(2*TOWER_DATA[[#This Row],[t '[mm']]]/1000),"")</f>
        <v/>
      </c>
      <c r="CM650" s="440"/>
      <c r="CN650" s="478"/>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H651" s="438"/>
      <c r="CI651" s="432" t="str">
        <f>IFERROR(TOWER_DATA[[#This Row],[Top '[m']]]-TOWER_DATA[[#This Row],[Bottom '[m']]], "")</f>
        <v/>
      </c>
      <c r="CJ651" s="475" t="str">
        <f>IFERROR(-(TOWER_DATA[[#This Row],[D, bottom '[m']]]-TOWER_DATA[[#This Row],[D, top '[m']]])/(TOWER_DATA[[#This Row],[Bottom '[m']]]-TOWER_DATA[[#This Row],[Top '[m']]]),"")</f>
        <v/>
      </c>
      <c r="CK651" s="476" t="str">
        <f t="shared" si="20"/>
        <v/>
      </c>
      <c r="CL651" s="438" t="str">
        <f>IFERROR((TOWER_DATA[[#This Row],[D, bottom '[m']]]+TOWER_DATA[[#This Row],[D, top '[m']]])/(2*TOWER_DATA[[#This Row],[t '[mm']]]/1000),"")</f>
        <v/>
      </c>
      <c r="CM651" s="440"/>
      <c r="CN651" s="478"/>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H652" s="438"/>
      <c r="CI652" s="432" t="str">
        <f>IFERROR(TOWER_DATA[[#This Row],[Top '[m']]]-TOWER_DATA[[#This Row],[Bottom '[m']]], "")</f>
        <v/>
      </c>
      <c r="CJ652" s="475" t="str">
        <f>IFERROR(-(TOWER_DATA[[#This Row],[D, bottom '[m']]]-TOWER_DATA[[#This Row],[D, top '[m']]])/(TOWER_DATA[[#This Row],[Bottom '[m']]]-TOWER_DATA[[#This Row],[Top '[m']]]),"")</f>
        <v/>
      </c>
      <c r="CK652" s="476" t="str">
        <f t="shared" si="20"/>
        <v/>
      </c>
      <c r="CL652" s="438" t="str">
        <f>IFERROR((TOWER_DATA[[#This Row],[D, bottom '[m']]]+TOWER_DATA[[#This Row],[D, top '[m']]])/(2*TOWER_DATA[[#This Row],[t '[mm']]]/1000),"")</f>
        <v/>
      </c>
      <c r="CM652" s="440"/>
      <c r="CN652" s="478"/>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H653" s="438"/>
      <c r="CI653" s="432" t="str">
        <f>IFERROR(TOWER_DATA[[#This Row],[Top '[m']]]-TOWER_DATA[[#This Row],[Bottom '[m']]], "")</f>
        <v/>
      </c>
      <c r="CJ653" s="475" t="str">
        <f>IFERROR(-(TOWER_DATA[[#This Row],[D, bottom '[m']]]-TOWER_DATA[[#This Row],[D, top '[m']]])/(TOWER_DATA[[#This Row],[Bottom '[m']]]-TOWER_DATA[[#This Row],[Top '[m']]]),"")</f>
        <v/>
      </c>
      <c r="CK653" s="476" t="str">
        <f t="shared" si="20"/>
        <v/>
      </c>
      <c r="CL653" s="438" t="str">
        <f>IFERROR((TOWER_DATA[[#This Row],[D, bottom '[m']]]+TOWER_DATA[[#This Row],[D, top '[m']]])/(2*TOWER_DATA[[#This Row],[t '[mm']]]/1000),"")</f>
        <v/>
      </c>
      <c r="CM653" s="440"/>
      <c r="CN653" s="478"/>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H654" s="438"/>
      <c r="CI654" s="432" t="str">
        <f>IFERROR(TOWER_DATA[[#This Row],[Top '[m']]]-TOWER_DATA[[#This Row],[Bottom '[m']]], "")</f>
        <v/>
      </c>
      <c r="CJ654" s="475" t="str">
        <f>IFERROR(-(TOWER_DATA[[#This Row],[D, bottom '[m']]]-TOWER_DATA[[#This Row],[D, top '[m']]])/(TOWER_DATA[[#This Row],[Bottom '[m']]]-TOWER_DATA[[#This Row],[Top '[m']]]),"")</f>
        <v/>
      </c>
      <c r="CK654" s="476" t="str">
        <f t="shared" si="20"/>
        <v/>
      </c>
      <c r="CL654" s="438" t="str">
        <f>IFERROR((TOWER_DATA[[#This Row],[D, bottom '[m']]]+TOWER_DATA[[#This Row],[D, top '[m']]])/(2*TOWER_DATA[[#This Row],[t '[mm']]]/1000),"")</f>
        <v/>
      </c>
      <c r="CM654" s="440"/>
      <c r="CN654" s="478"/>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H655" s="438"/>
      <c r="CI655" s="432" t="str">
        <f>IFERROR(TOWER_DATA[[#This Row],[Top '[m']]]-TOWER_DATA[[#This Row],[Bottom '[m']]], "")</f>
        <v/>
      </c>
      <c r="CJ655" s="475" t="str">
        <f>IFERROR(-(TOWER_DATA[[#This Row],[D, bottom '[m']]]-TOWER_DATA[[#This Row],[D, top '[m']]])/(TOWER_DATA[[#This Row],[Bottom '[m']]]-TOWER_DATA[[#This Row],[Top '[m']]]),"")</f>
        <v/>
      </c>
      <c r="CK655" s="476" t="str">
        <f t="shared" si="20"/>
        <v/>
      </c>
      <c r="CL655" s="438" t="str">
        <f>IFERROR((TOWER_DATA[[#This Row],[D, bottom '[m']]]+TOWER_DATA[[#This Row],[D, top '[m']]])/(2*TOWER_DATA[[#This Row],[t '[mm']]]/1000),"")</f>
        <v/>
      </c>
      <c r="CM655" s="440"/>
      <c r="CN655" s="478"/>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H656" s="438"/>
      <c r="CI656" s="432" t="str">
        <f>IFERROR(TOWER_DATA[[#This Row],[Top '[m']]]-TOWER_DATA[[#This Row],[Bottom '[m']]], "")</f>
        <v/>
      </c>
      <c r="CJ656" s="475" t="str">
        <f>IFERROR(-(TOWER_DATA[[#This Row],[D, bottom '[m']]]-TOWER_DATA[[#This Row],[D, top '[m']]])/(TOWER_DATA[[#This Row],[Bottom '[m']]]-TOWER_DATA[[#This Row],[Top '[m']]]),"")</f>
        <v/>
      </c>
      <c r="CK656" s="476" t="str">
        <f t="shared" si="20"/>
        <v/>
      </c>
      <c r="CL656" s="438" t="str">
        <f>IFERROR((TOWER_DATA[[#This Row],[D, bottom '[m']]]+TOWER_DATA[[#This Row],[D, top '[m']]])/(2*TOWER_DATA[[#This Row],[t '[mm']]]/1000),"")</f>
        <v/>
      </c>
      <c r="CM656" s="440"/>
      <c r="CN656" s="478"/>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H657" s="438"/>
      <c r="CI657" s="432" t="str">
        <f>IFERROR(TOWER_DATA[[#This Row],[Top '[m']]]-TOWER_DATA[[#This Row],[Bottom '[m']]], "")</f>
        <v/>
      </c>
      <c r="CJ657" s="475" t="str">
        <f>IFERROR(-(TOWER_DATA[[#This Row],[D, bottom '[m']]]-TOWER_DATA[[#This Row],[D, top '[m']]])/(TOWER_DATA[[#This Row],[Bottom '[m']]]-TOWER_DATA[[#This Row],[Top '[m']]]),"")</f>
        <v/>
      </c>
      <c r="CK657" s="476" t="str">
        <f t="shared" si="20"/>
        <v/>
      </c>
      <c r="CL657" s="438" t="str">
        <f>IFERROR((TOWER_DATA[[#This Row],[D, bottom '[m']]]+TOWER_DATA[[#This Row],[D, top '[m']]])/(2*TOWER_DATA[[#This Row],[t '[mm']]]/1000),"")</f>
        <v/>
      </c>
      <c r="CM657" s="440"/>
      <c r="CN657" s="478"/>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H658" s="438"/>
      <c r="CI658" s="432" t="str">
        <f>IFERROR(TOWER_DATA[[#This Row],[Top '[m']]]-TOWER_DATA[[#This Row],[Bottom '[m']]], "")</f>
        <v/>
      </c>
      <c r="CJ658" s="475" t="str">
        <f>IFERROR(-(TOWER_DATA[[#This Row],[D, bottom '[m']]]-TOWER_DATA[[#This Row],[D, top '[m']]])/(TOWER_DATA[[#This Row],[Bottom '[m']]]-TOWER_DATA[[#This Row],[Top '[m']]]),"")</f>
        <v/>
      </c>
      <c r="CK658" s="476" t="str">
        <f t="shared" si="20"/>
        <v/>
      </c>
      <c r="CL658" s="438" t="str">
        <f>IFERROR((TOWER_DATA[[#This Row],[D, bottom '[m']]]+TOWER_DATA[[#This Row],[D, top '[m']]])/(2*TOWER_DATA[[#This Row],[t '[mm']]]/1000),"")</f>
        <v/>
      </c>
      <c r="CM658" s="440"/>
      <c r="CN658" s="478"/>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H659" s="438"/>
      <c r="CI659" s="432" t="str">
        <f>IFERROR(TOWER_DATA[[#This Row],[Top '[m']]]-TOWER_DATA[[#This Row],[Bottom '[m']]], "")</f>
        <v/>
      </c>
      <c r="CJ659" s="475" t="str">
        <f>IFERROR(-(TOWER_DATA[[#This Row],[D, bottom '[m']]]-TOWER_DATA[[#This Row],[D, top '[m']]])/(TOWER_DATA[[#This Row],[Bottom '[m']]]-TOWER_DATA[[#This Row],[Top '[m']]]),"")</f>
        <v/>
      </c>
      <c r="CK659" s="476" t="str">
        <f t="shared" si="20"/>
        <v/>
      </c>
      <c r="CL659" s="438" t="str">
        <f>IFERROR((TOWER_DATA[[#This Row],[D, bottom '[m']]]+TOWER_DATA[[#This Row],[D, top '[m']]])/(2*TOWER_DATA[[#This Row],[t '[mm']]]/1000),"")</f>
        <v/>
      </c>
      <c r="CM659" s="440"/>
      <c r="CN659" s="478"/>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H660" s="438"/>
      <c r="CI660" s="432" t="str">
        <f>IFERROR(TOWER_DATA[[#This Row],[Top '[m']]]-TOWER_DATA[[#This Row],[Bottom '[m']]], "")</f>
        <v/>
      </c>
      <c r="CJ660" s="475" t="str">
        <f>IFERROR(-(TOWER_DATA[[#This Row],[D, bottom '[m']]]-TOWER_DATA[[#This Row],[D, top '[m']]])/(TOWER_DATA[[#This Row],[Bottom '[m']]]-TOWER_DATA[[#This Row],[Top '[m']]]),"")</f>
        <v/>
      </c>
      <c r="CK660" s="476" t="str">
        <f t="shared" si="20"/>
        <v/>
      </c>
      <c r="CL660" s="438" t="str">
        <f>IFERROR((TOWER_DATA[[#This Row],[D, bottom '[m']]]+TOWER_DATA[[#This Row],[D, top '[m']]])/(2*TOWER_DATA[[#This Row],[t '[mm']]]/1000),"")</f>
        <v/>
      </c>
      <c r="CM660" s="440"/>
      <c r="CN660" s="478"/>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H661" s="438"/>
      <c r="CI661" s="432" t="str">
        <f>IFERROR(TOWER_DATA[[#This Row],[Top '[m']]]-TOWER_DATA[[#This Row],[Bottom '[m']]], "")</f>
        <v/>
      </c>
      <c r="CJ661" s="475" t="str">
        <f>IFERROR(-(TOWER_DATA[[#This Row],[D, bottom '[m']]]-TOWER_DATA[[#This Row],[D, top '[m']]])/(TOWER_DATA[[#This Row],[Bottom '[m']]]-TOWER_DATA[[#This Row],[Top '[m']]]),"")</f>
        <v/>
      </c>
      <c r="CK661" s="476" t="str">
        <f t="shared" si="20"/>
        <v/>
      </c>
      <c r="CL661" s="438" t="str">
        <f>IFERROR((TOWER_DATA[[#This Row],[D, bottom '[m']]]+TOWER_DATA[[#This Row],[D, top '[m']]])/(2*TOWER_DATA[[#This Row],[t '[mm']]]/1000),"")</f>
        <v/>
      </c>
      <c r="CM661" s="440"/>
      <c r="CN661" s="478"/>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H662" s="438"/>
      <c r="CI662" s="432" t="str">
        <f>IFERROR(TOWER_DATA[[#This Row],[Top '[m']]]-TOWER_DATA[[#This Row],[Bottom '[m']]], "")</f>
        <v/>
      </c>
      <c r="CJ662" s="475" t="str">
        <f>IFERROR(-(TOWER_DATA[[#This Row],[D, bottom '[m']]]-TOWER_DATA[[#This Row],[D, top '[m']]])/(TOWER_DATA[[#This Row],[Bottom '[m']]]-TOWER_DATA[[#This Row],[Top '[m']]]),"")</f>
        <v/>
      </c>
      <c r="CK662" s="476" t="str">
        <f t="shared" si="20"/>
        <v/>
      </c>
      <c r="CL662" s="438" t="str">
        <f>IFERROR((TOWER_DATA[[#This Row],[D, bottom '[m']]]+TOWER_DATA[[#This Row],[D, top '[m']]])/(2*TOWER_DATA[[#This Row],[t '[mm']]]/1000),"")</f>
        <v/>
      </c>
      <c r="CM662" s="440"/>
      <c r="CN662" s="478"/>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H663" s="438"/>
      <c r="CI663" s="432" t="str">
        <f>IFERROR(TOWER_DATA[[#This Row],[Top '[m']]]-TOWER_DATA[[#This Row],[Bottom '[m']]], "")</f>
        <v/>
      </c>
      <c r="CJ663" s="475" t="str">
        <f>IFERROR(-(TOWER_DATA[[#This Row],[D, bottom '[m']]]-TOWER_DATA[[#This Row],[D, top '[m']]])/(TOWER_DATA[[#This Row],[Bottom '[m']]]-TOWER_DATA[[#This Row],[Top '[m']]]),"")</f>
        <v/>
      </c>
      <c r="CK663" s="476" t="str">
        <f t="shared" si="20"/>
        <v/>
      </c>
      <c r="CL663" s="438" t="str">
        <f>IFERROR((TOWER_DATA[[#This Row],[D, bottom '[m']]]+TOWER_DATA[[#This Row],[D, top '[m']]])/(2*TOWER_DATA[[#This Row],[t '[mm']]]/1000),"")</f>
        <v/>
      </c>
      <c r="CM663" s="440"/>
      <c r="CN663" s="478"/>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H664" s="438"/>
      <c r="CI664" s="432" t="str">
        <f>IFERROR(TOWER_DATA[[#This Row],[Top '[m']]]-TOWER_DATA[[#This Row],[Bottom '[m']]], "")</f>
        <v/>
      </c>
      <c r="CJ664" s="475" t="str">
        <f>IFERROR(-(TOWER_DATA[[#This Row],[D, bottom '[m']]]-TOWER_DATA[[#This Row],[D, top '[m']]])/(TOWER_DATA[[#This Row],[Bottom '[m']]]-TOWER_DATA[[#This Row],[Top '[m']]]),"")</f>
        <v/>
      </c>
      <c r="CK664" s="476" t="str">
        <f t="shared" si="20"/>
        <v/>
      </c>
      <c r="CL664" s="438" t="str">
        <f>IFERROR((TOWER_DATA[[#This Row],[D, bottom '[m']]]+TOWER_DATA[[#This Row],[D, top '[m']]])/(2*TOWER_DATA[[#This Row],[t '[mm']]]/1000),"")</f>
        <v/>
      </c>
      <c r="CM664" s="440"/>
      <c r="CN664" s="478"/>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H665" s="438"/>
      <c r="CI665" s="432" t="str">
        <f>IFERROR(TOWER_DATA[[#This Row],[Top '[m']]]-TOWER_DATA[[#This Row],[Bottom '[m']]], "")</f>
        <v/>
      </c>
      <c r="CJ665" s="475" t="str">
        <f>IFERROR(-(TOWER_DATA[[#This Row],[D, bottom '[m']]]-TOWER_DATA[[#This Row],[D, top '[m']]])/(TOWER_DATA[[#This Row],[Bottom '[m']]]-TOWER_DATA[[#This Row],[Top '[m']]]),"")</f>
        <v/>
      </c>
      <c r="CK665" s="476" t="str">
        <f t="shared" si="20"/>
        <v/>
      </c>
      <c r="CL665" s="438" t="str">
        <f>IFERROR((TOWER_DATA[[#This Row],[D, bottom '[m']]]+TOWER_DATA[[#This Row],[D, top '[m']]])/(2*TOWER_DATA[[#This Row],[t '[mm']]]/1000),"")</f>
        <v/>
      </c>
      <c r="CM665" s="440"/>
      <c r="CN665" s="478"/>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H666" s="438"/>
      <c r="CI666" s="432" t="str">
        <f>IFERROR(TOWER_DATA[[#This Row],[Top '[m']]]-TOWER_DATA[[#This Row],[Bottom '[m']]], "")</f>
        <v/>
      </c>
      <c r="CJ666" s="475" t="str">
        <f>IFERROR(-(TOWER_DATA[[#This Row],[D, bottom '[m']]]-TOWER_DATA[[#This Row],[D, top '[m']]])/(TOWER_DATA[[#This Row],[Bottom '[m']]]-TOWER_DATA[[#This Row],[Top '[m']]]),"")</f>
        <v/>
      </c>
      <c r="CK666" s="476" t="str">
        <f t="shared" si="20"/>
        <v/>
      </c>
      <c r="CL666" s="438" t="str">
        <f>IFERROR((TOWER_DATA[[#This Row],[D, bottom '[m']]]+TOWER_DATA[[#This Row],[D, top '[m']]])/(2*TOWER_DATA[[#This Row],[t '[mm']]]/1000),"")</f>
        <v/>
      </c>
      <c r="CM666" s="440"/>
      <c r="CN666" s="478"/>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H667" s="438"/>
      <c r="CI667" s="432" t="str">
        <f>IFERROR(TOWER_DATA[[#This Row],[Top '[m']]]-TOWER_DATA[[#This Row],[Bottom '[m']]], "")</f>
        <v/>
      </c>
      <c r="CJ667" s="475" t="str">
        <f>IFERROR(-(TOWER_DATA[[#This Row],[D, bottom '[m']]]-TOWER_DATA[[#This Row],[D, top '[m']]])/(TOWER_DATA[[#This Row],[Bottom '[m']]]-TOWER_DATA[[#This Row],[Top '[m']]]),"")</f>
        <v/>
      </c>
      <c r="CK667" s="476" t="str">
        <f t="shared" si="20"/>
        <v/>
      </c>
      <c r="CL667" s="438" t="str">
        <f>IFERROR((TOWER_DATA[[#This Row],[D, bottom '[m']]]+TOWER_DATA[[#This Row],[D, top '[m']]])/(2*TOWER_DATA[[#This Row],[t '[mm']]]/1000),"")</f>
        <v/>
      </c>
      <c r="CM667" s="440"/>
      <c r="CN667" s="478"/>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H668" s="438"/>
      <c r="CI668" s="432" t="str">
        <f>IFERROR(TOWER_DATA[[#This Row],[Top '[m']]]-TOWER_DATA[[#This Row],[Bottom '[m']]], "")</f>
        <v/>
      </c>
      <c r="CJ668" s="475" t="str">
        <f>IFERROR(-(TOWER_DATA[[#This Row],[D, bottom '[m']]]-TOWER_DATA[[#This Row],[D, top '[m']]])/(TOWER_DATA[[#This Row],[Bottom '[m']]]-TOWER_DATA[[#This Row],[Top '[m']]]),"")</f>
        <v/>
      </c>
      <c r="CK668" s="476" t="str">
        <f t="shared" si="20"/>
        <v/>
      </c>
      <c r="CL668" s="438" t="str">
        <f>IFERROR((TOWER_DATA[[#This Row],[D, bottom '[m']]]+TOWER_DATA[[#This Row],[D, top '[m']]])/(2*TOWER_DATA[[#This Row],[t '[mm']]]/1000),"")</f>
        <v/>
      </c>
      <c r="CM668" s="440"/>
      <c r="CN668" s="478"/>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H669" s="438"/>
      <c r="CI669" s="432" t="str">
        <f>IFERROR(TOWER_DATA[[#This Row],[Top '[m']]]-TOWER_DATA[[#This Row],[Bottom '[m']]], "")</f>
        <v/>
      </c>
      <c r="CJ669" s="475" t="str">
        <f>IFERROR(-(TOWER_DATA[[#This Row],[D, bottom '[m']]]-TOWER_DATA[[#This Row],[D, top '[m']]])/(TOWER_DATA[[#This Row],[Bottom '[m']]]-TOWER_DATA[[#This Row],[Top '[m']]]),"")</f>
        <v/>
      </c>
      <c r="CK669" s="476" t="str">
        <f t="shared" si="20"/>
        <v/>
      </c>
      <c r="CL669" s="438" t="str">
        <f>IFERROR((TOWER_DATA[[#This Row],[D, bottom '[m']]]+TOWER_DATA[[#This Row],[D, top '[m']]])/(2*TOWER_DATA[[#This Row],[t '[mm']]]/1000),"")</f>
        <v/>
      </c>
      <c r="CM669" s="440"/>
      <c r="CN669" s="478"/>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H670" s="438"/>
      <c r="CI670" s="432" t="str">
        <f>IFERROR(TOWER_DATA[[#This Row],[Top '[m']]]-TOWER_DATA[[#This Row],[Bottom '[m']]], "")</f>
        <v/>
      </c>
      <c r="CJ670" s="475" t="str">
        <f>IFERROR(-(TOWER_DATA[[#This Row],[D, bottom '[m']]]-TOWER_DATA[[#This Row],[D, top '[m']]])/(TOWER_DATA[[#This Row],[Bottom '[m']]]-TOWER_DATA[[#This Row],[Top '[m']]]),"")</f>
        <v/>
      </c>
      <c r="CK670" s="476" t="str">
        <f t="shared" si="20"/>
        <v/>
      </c>
      <c r="CL670" s="438" t="str">
        <f>IFERROR((TOWER_DATA[[#This Row],[D, bottom '[m']]]+TOWER_DATA[[#This Row],[D, top '[m']]])/(2*TOWER_DATA[[#This Row],[t '[mm']]]/1000),"")</f>
        <v/>
      </c>
      <c r="CM670" s="440"/>
      <c r="CN670" s="478"/>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H671" s="438"/>
      <c r="CI671" s="432" t="str">
        <f>IFERROR(TOWER_DATA[[#This Row],[Top '[m']]]-TOWER_DATA[[#This Row],[Bottom '[m']]], "")</f>
        <v/>
      </c>
      <c r="CJ671" s="475" t="str">
        <f>IFERROR(-(TOWER_DATA[[#This Row],[D, bottom '[m']]]-TOWER_DATA[[#This Row],[D, top '[m']]])/(TOWER_DATA[[#This Row],[Bottom '[m']]]-TOWER_DATA[[#This Row],[Top '[m']]]),"")</f>
        <v/>
      </c>
      <c r="CK671" s="476" t="str">
        <f t="shared" si="20"/>
        <v/>
      </c>
      <c r="CL671" s="438" t="str">
        <f>IFERROR((TOWER_DATA[[#This Row],[D, bottom '[m']]]+TOWER_DATA[[#This Row],[D, top '[m']]])/(2*TOWER_DATA[[#This Row],[t '[mm']]]/1000),"")</f>
        <v/>
      </c>
      <c r="CM671" s="440"/>
      <c r="CN671" s="478"/>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H672" s="438"/>
      <c r="CI672" s="432" t="str">
        <f>IFERROR(TOWER_DATA[[#This Row],[Top '[m']]]-TOWER_DATA[[#This Row],[Bottom '[m']]], "")</f>
        <v/>
      </c>
      <c r="CJ672" s="475" t="str">
        <f>IFERROR(-(TOWER_DATA[[#This Row],[D, bottom '[m']]]-TOWER_DATA[[#This Row],[D, top '[m']]])/(TOWER_DATA[[#This Row],[Bottom '[m']]]-TOWER_DATA[[#This Row],[Top '[m']]]),"")</f>
        <v/>
      </c>
      <c r="CK672" s="476" t="str">
        <f t="shared" si="20"/>
        <v/>
      </c>
      <c r="CL672" s="438" t="str">
        <f>IFERROR((TOWER_DATA[[#This Row],[D, bottom '[m']]]+TOWER_DATA[[#This Row],[D, top '[m']]])/(2*TOWER_DATA[[#This Row],[t '[mm']]]/1000),"")</f>
        <v/>
      </c>
      <c r="CM672" s="440"/>
      <c r="CN672" s="478"/>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H673" s="438"/>
      <c r="CI673" s="432" t="str">
        <f>IFERROR(TOWER_DATA[[#This Row],[Top '[m']]]-TOWER_DATA[[#This Row],[Bottom '[m']]], "")</f>
        <v/>
      </c>
      <c r="CJ673" s="475" t="str">
        <f>IFERROR(-(TOWER_DATA[[#This Row],[D, bottom '[m']]]-TOWER_DATA[[#This Row],[D, top '[m']]])/(TOWER_DATA[[#This Row],[Bottom '[m']]]-TOWER_DATA[[#This Row],[Top '[m']]]),"")</f>
        <v/>
      </c>
      <c r="CK673" s="476" t="str">
        <f t="shared" si="20"/>
        <v/>
      </c>
      <c r="CL673" s="438" t="str">
        <f>IFERROR((TOWER_DATA[[#This Row],[D, bottom '[m']]]+TOWER_DATA[[#This Row],[D, top '[m']]])/(2*TOWER_DATA[[#This Row],[t '[mm']]]/1000),"")</f>
        <v/>
      </c>
      <c r="CM673" s="440"/>
      <c r="CN673" s="478"/>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H674" s="438"/>
      <c r="CI674" s="432" t="str">
        <f>IFERROR(TOWER_DATA[[#This Row],[Top '[m']]]-TOWER_DATA[[#This Row],[Bottom '[m']]], "")</f>
        <v/>
      </c>
      <c r="CJ674" s="475" t="str">
        <f>IFERROR(-(TOWER_DATA[[#This Row],[D, bottom '[m']]]-TOWER_DATA[[#This Row],[D, top '[m']]])/(TOWER_DATA[[#This Row],[Bottom '[m']]]-TOWER_DATA[[#This Row],[Top '[m']]]),"")</f>
        <v/>
      </c>
      <c r="CK674" s="476" t="str">
        <f t="shared" si="20"/>
        <v/>
      </c>
      <c r="CL674" s="438" t="str">
        <f>IFERROR((TOWER_DATA[[#This Row],[D, bottom '[m']]]+TOWER_DATA[[#This Row],[D, top '[m']]])/(2*TOWER_DATA[[#This Row],[t '[mm']]]/1000),"")</f>
        <v/>
      </c>
      <c r="CM674" s="440"/>
      <c r="CN674" s="478"/>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H675" s="438"/>
      <c r="CI675" s="432" t="str">
        <f>IFERROR(TOWER_DATA[[#This Row],[Top '[m']]]-TOWER_DATA[[#This Row],[Bottom '[m']]], "")</f>
        <v/>
      </c>
      <c r="CJ675" s="475" t="str">
        <f>IFERROR(-(TOWER_DATA[[#This Row],[D, bottom '[m']]]-TOWER_DATA[[#This Row],[D, top '[m']]])/(TOWER_DATA[[#This Row],[Bottom '[m']]]-TOWER_DATA[[#This Row],[Top '[m']]]),"")</f>
        <v/>
      </c>
      <c r="CK675" s="476" t="str">
        <f t="shared" si="20"/>
        <v/>
      </c>
      <c r="CL675" s="438" t="str">
        <f>IFERROR((TOWER_DATA[[#This Row],[D, bottom '[m']]]+TOWER_DATA[[#This Row],[D, top '[m']]])/(2*TOWER_DATA[[#This Row],[t '[mm']]]/1000),"")</f>
        <v/>
      </c>
      <c r="CM675" s="440"/>
      <c r="CN675" s="478"/>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H676" s="438"/>
      <c r="CI676" s="432" t="str">
        <f>IFERROR(TOWER_DATA[[#This Row],[Top '[m']]]-TOWER_DATA[[#This Row],[Bottom '[m']]], "")</f>
        <v/>
      </c>
      <c r="CJ676" s="475" t="str">
        <f>IFERROR(-(TOWER_DATA[[#This Row],[D, bottom '[m']]]-TOWER_DATA[[#This Row],[D, top '[m']]])/(TOWER_DATA[[#This Row],[Bottom '[m']]]-TOWER_DATA[[#This Row],[Top '[m']]]),"")</f>
        <v/>
      </c>
      <c r="CK676" s="476" t="str">
        <f t="shared" si="20"/>
        <v/>
      </c>
      <c r="CL676" s="438" t="str">
        <f>IFERROR((TOWER_DATA[[#This Row],[D, bottom '[m']]]+TOWER_DATA[[#This Row],[D, top '[m']]])/(2*TOWER_DATA[[#This Row],[t '[mm']]]/1000),"")</f>
        <v/>
      </c>
      <c r="CM676" s="440"/>
      <c r="CN676" s="478"/>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H677" s="438"/>
      <c r="CI677" s="432" t="str">
        <f>IFERROR(TOWER_DATA[[#This Row],[Top '[m']]]-TOWER_DATA[[#This Row],[Bottom '[m']]], "")</f>
        <v/>
      </c>
      <c r="CJ677" s="475" t="str">
        <f>IFERROR(-(TOWER_DATA[[#This Row],[D, bottom '[m']]]-TOWER_DATA[[#This Row],[D, top '[m']]])/(TOWER_DATA[[#This Row],[Bottom '[m']]]-TOWER_DATA[[#This Row],[Top '[m']]]),"")</f>
        <v/>
      </c>
      <c r="CK677" s="476" t="str">
        <f t="shared" si="20"/>
        <v/>
      </c>
      <c r="CL677" s="438" t="str">
        <f>IFERROR((TOWER_DATA[[#This Row],[D, bottom '[m']]]+TOWER_DATA[[#This Row],[D, top '[m']]])/(2*TOWER_DATA[[#This Row],[t '[mm']]]/1000),"")</f>
        <v/>
      </c>
      <c r="CM677" s="440"/>
      <c r="CN677" s="478"/>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H678" s="438"/>
      <c r="CI678" s="432" t="str">
        <f>IFERROR(TOWER_DATA[[#This Row],[Top '[m']]]-TOWER_DATA[[#This Row],[Bottom '[m']]], "")</f>
        <v/>
      </c>
      <c r="CJ678" s="475" t="str">
        <f>IFERROR(-(TOWER_DATA[[#This Row],[D, bottom '[m']]]-TOWER_DATA[[#This Row],[D, top '[m']]])/(TOWER_DATA[[#This Row],[Bottom '[m']]]-TOWER_DATA[[#This Row],[Top '[m']]]),"")</f>
        <v/>
      </c>
      <c r="CK678" s="476" t="str">
        <f t="shared" si="20"/>
        <v/>
      </c>
      <c r="CL678" s="438" t="str">
        <f>IFERROR((TOWER_DATA[[#This Row],[D, bottom '[m']]]+TOWER_DATA[[#This Row],[D, top '[m']]])/(2*TOWER_DATA[[#This Row],[t '[mm']]]/1000),"")</f>
        <v/>
      </c>
      <c r="CM678" s="440"/>
      <c r="CN678" s="478"/>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H679" s="438"/>
      <c r="CI679" s="432" t="str">
        <f>IFERROR(TOWER_DATA[[#This Row],[Top '[m']]]-TOWER_DATA[[#This Row],[Bottom '[m']]], "")</f>
        <v/>
      </c>
      <c r="CJ679" s="475" t="str">
        <f>IFERROR(-(TOWER_DATA[[#This Row],[D, bottom '[m']]]-TOWER_DATA[[#This Row],[D, top '[m']]])/(TOWER_DATA[[#This Row],[Bottom '[m']]]-TOWER_DATA[[#This Row],[Top '[m']]]),"")</f>
        <v/>
      </c>
      <c r="CK679" s="476" t="str">
        <f t="shared" si="20"/>
        <v/>
      </c>
      <c r="CL679" s="438" t="str">
        <f>IFERROR((TOWER_DATA[[#This Row],[D, bottom '[m']]]+TOWER_DATA[[#This Row],[D, top '[m']]])/(2*TOWER_DATA[[#This Row],[t '[mm']]]/1000),"")</f>
        <v/>
      </c>
      <c r="CM679" s="440"/>
      <c r="CN679" s="478"/>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H680" s="438"/>
      <c r="CI680" s="432" t="str">
        <f>IFERROR(TOWER_DATA[[#This Row],[Top '[m']]]-TOWER_DATA[[#This Row],[Bottom '[m']]], "")</f>
        <v/>
      </c>
      <c r="CJ680" s="475" t="str">
        <f>IFERROR(-(TOWER_DATA[[#This Row],[D, bottom '[m']]]-TOWER_DATA[[#This Row],[D, top '[m']]])/(TOWER_DATA[[#This Row],[Bottom '[m']]]-TOWER_DATA[[#This Row],[Top '[m']]]),"")</f>
        <v/>
      </c>
      <c r="CK680" s="476" t="str">
        <f t="shared" si="20"/>
        <v/>
      </c>
      <c r="CL680" s="438" t="str">
        <f>IFERROR((TOWER_DATA[[#This Row],[D, bottom '[m']]]+TOWER_DATA[[#This Row],[D, top '[m']]])/(2*TOWER_DATA[[#This Row],[t '[mm']]]/1000),"")</f>
        <v/>
      </c>
      <c r="CM680" s="440"/>
      <c r="CN680" s="478"/>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H681" s="438"/>
      <c r="CI681" s="432" t="str">
        <f>IFERROR(TOWER_DATA[[#This Row],[Top '[m']]]-TOWER_DATA[[#This Row],[Bottom '[m']]], "")</f>
        <v/>
      </c>
      <c r="CJ681" s="475" t="str">
        <f>IFERROR(-(TOWER_DATA[[#This Row],[D, bottom '[m']]]-TOWER_DATA[[#This Row],[D, top '[m']]])/(TOWER_DATA[[#This Row],[Bottom '[m']]]-TOWER_DATA[[#This Row],[Top '[m']]]),"")</f>
        <v/>
      </c>
      <c r="CK681" s="476" t="str">
        <f t="shared" si="20"/>
        <v/>
      </c>
      <c r="CL681" s="438" t="str">
        <f>IFERROR((TOWER_DATA[[#This Row],[D, bottom '[m']]]+TOWER_DATA[[#This Row],[D, top '[m']]])/(2*TOWER_DATA[[#This Row],[t '[mm']]]/1000),"")</f>
        <v/>
      </c>
      <c r="CM681" s="440"/>
      <c r="CN681" s="478"/>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H682" s="438"/>
      <c r="CI682" s="432" t="str">
        <f>IFERROR(TOWER_DATA[[#This Row],[Top '[m']]]-TOWER_DATA[[#This Row],[Bottom '[m']]], "")</f>
        <v/>
      </c>
      <c r="CJ682" s="475" t="str">
        <f>IFERROR(-(TOWER_DATA[[#This Row],[D, bottom '[m']]]-TOWER_DATA[[#This Row],[D, top '[m']]])/(TOWER_DATA[[#This Row],[Bottom '[m']]]-TOWER_DATA[[#This Row],[Top '[m']]]),"")</f>
        <v/>
      </c>
      <c r="CK682" s="476" t="str">
        <f t="shared" si="20"/>
        <v/>
      </c>
      <c r="CL682" s="438" t="str">
        <f>IFERROR((TOWER_DATA[[#This Row],[D, bottom '[m']]]+TOWER_DATA[[#This Row],[D, top '[m']]])/(2*TOWER_DATA[[#This Row],[t '[mm']]]/1000),"")</f>
        <v/>
      </c>
      <c r="CM682" s="440"/>
      <c r="CN682" s="478"/>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H683" s="438"/>
      <c r="CI683" s="432" t="str">
        <f>IFERROR(TOWER_DATA[[#This Row],[Top '[m']]]-TOWER_DATA[[#This Row],[Bottom '[m']]], "")</f>
        <v/>
      </c>
      <c r="CJ683" s="475" t="str">
        <f>IFERROR(-(TOWER_DATA[[#This Row],[D, bottom '[m']]]-TOWER_DATA[[#This Row],[D, top '[m']]])/(TOWER_DATA[[#This Row],[Bottom '[m']]]-TOWER_DATA[[#This Row],[Top '[m']]]),"")</f>
        <v/>
      </c>
      <c r="CK683" s="476" t="str">
        <f t="shared" si="20"/>
        <v/>
      </c>
      <c r="CL683" s="438" t="str">
        <f>IFERROR((TOWER_DATA[[#This Row],[D, bottom '[m']]]+TOWER_DATA[[#This Row],[D, top '[m']]])/(2*TOWER_DATA[[#This Row],[t '[mm']]]/1000),"")</f>
        <v/>
      </c>
      <c r="CM683" s="440"/>
      <c r="CN683" s="478"/>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H684" s="438"/>
      <c r="CI684" s="432" t="str">
        <f>IFERROR(TOWER_DATA[[#This Row],[Top '[m']]]-TOWER_DATA[[#This Row],[Bottom '[m']]], "")</f>
        <v/>
      </c>
      <c r="CJ684" s="475" t="str">
        <f>IFERROR(-(TOWER_DATA[[#This Row],[D, bottom '[m']]]-TOWER_DATA[[#This Row],[D, top '[m']]])/(TOWER_DATA[[#This Row],[Bottom '[m']]]-TOWER_DATA[[#This Row],[Top '[m']]]),"")</f>
        <v/>
      </c>
      <c r="CK684" s="476" t="str">
        <f t="shared" si="20"/>
        <v/>
      </c>
      <c r="CL684" s="438" t="str">
        <f>IFERROR((TOWER_DATA[[#This Row],[D, bottom '[m']]]+TOWER_DATA[[#This Row],[D, top '[m']]])/(2*TOWER_DATA[[#This Row],[t '[mm']]]/1000),"")</f>
        <v/>
      </c>
      <c r="CM684" s="440"/>
      <c r="CN684" s="478"/>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H685" s="438"/>
      <c r="CI685" s="432" t="str">
        <f>IFERROR(TOWER_DATA[[#This Row],[Top '[m']]]-TOWER_DATA[[#This Row],[Bottom '[m']]], "")</f>
        <v/>
      </c>
      <c r="CJ685" s="475" t="str">
        <f>IFERROR(-(TOWER_DATA[[#This Row],[D, bottom '[m']]]-TOWER_DATA[[#This Row],[D, top '[m']]])/(TOWER_DATA[[#This Row],[Bottom '[m']]]-TOWER_DATA[[#This Row],[Top '[m']]]),"")</f>
        <v/>
      </c>
      <c r="CK685" s="476" t="str">
        <f t="shared" si="20"/>
        <v/>
      </c>
      <c r="CL685" s="438" t="str">
        <f>IFERROR((TOWER_DATA[[#This Row],[D, bottom '[m']]]+TOWER_DATA[[#This Row],[D, top '[m']]])/(2*TOWER_DATA[[#This Row],[t '[mm']]]/1000),"")</f>
        <v/>
      </c>
      <c r="CM685" s="440"/>
      <c r="CN685" s="478"/>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H686" s="438"/>
      <c r="CI686" s="432" t="str">
        <f>IFERROR(TOWER_DATA[[#This Row],[Top '[m']]]-TOWER_DATA[[#This Row],[Bottom '[m']]], "")</f>
        <v/>
      </c>
      <c r="CJ686" s="475" t="str">
        <f>IFERROR(-(TOWER_DATA[[#This Row],[D, bottom '[m']]]-TOWER_DATA[[#This Row],[D, top '[m']]])/(TOWER_DATA[[#This Row],[Bottom '[m']]]-TOWER_DATA[[#This Row],[Top '[m']]]),"")</f>
        <v/>
      </c>
      <c r="CK686" s="476" t="str">
        <f t="shared" si="20"/>
        <v/>
      </c>
      <c r="CL686" s="438" t="str">
        <f>IFERROR((TOWER_DATA[[#This Row],[D, bottom '[m']]]+TOWER_DATA[[#This Row],[D, top '[m']]])/(2*TOWER_DATA[[#This Row],[t '[mm']]]/1000),"")</f>
        <v/>
      </c>
      <c r="CM686" s="440"/>
      <c r="CN686" s="478"/>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H687" s="438"/>
      <c r="CI687" s="432" t="str">
        <f>IFERROR(TOWER_DATA[[#This Row],[Top '[m']]]-TOWER_DATA[[#This Row],[Bottom '[m']]], "")</f>
        <v/>
      </c>
      <c r="CJ687" s="475" t="str">
        <f>IFERROR(-(TOWER_DATA[[#This Row],[D, bottom '[m']]]-TOWER_DATA[[#This Row],[D, top '[m']]])/(TOWER_DATA[[#This Row],[Bottom '[m']]]-TOWER_DATA[[#This Row],[Top '[m']]]),"")</f>
        <v/>
      </c>
      <c r="CK687" s="476" t="str">
        <f t="shared" si="20"/>
        <v/>
      </c>
      <c r="CL687" s="438" t="str">
        <f>IFERROR((TOWER_DATA[[#This Row],[D, bottom '[m']]]+TOWER_DATA[[#This Row],[D, top '[m']]])/(2*TOWER_DATA[[#This Row],[t '[mm']]]/1000),"")</f>
        <v/>
      </c>
      <c r="CM687" s="440"/>
      <c r="CN687" s="478"/>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H688" s="438"/>
      <c r="CI688" s="432" t="str">
        <f>IFERROR(TOWER_DATA[[#This Row],[Top '[m']]]-TOWER_DATA[[#This Row],[Bottom '[m']]], "")</f>
        <v/>
      </c>
      <c r="CJ688" s="475" t="str">
        <f>IFERROR(-(TOWER_DATA[[#This Row],[D, bottom '[m']]]-TOWER_DATA[[#This Row],[D, top '[m']]])/(TOWER_DATA[[#This Row],[Bottom '[m']]]-TOWER_DATA[[#This Row],[Top '[m']]]),"")</f>
        <v/>
      </c>
      <c r="CK688" s="476" t="str">
        <f t="shared" si="20"/>
        <v/>
      </c>
      <c r="CL688" s="438" t="str">
        <f>IFERROR((TOWER_DATA[[#This Row],[D, bottom '[m']]]+TOWER_DATA[[#This Row],[D, top '[m']]])/(2*TOWER_DATA[[#This Row],[t '[mm']]]/1000),"")</f>
        <v/>
      </c>
      <c r="CM688" s="440"/>
      <c r="CN688" s="478"/>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H689" s="438"/>
      <c r="CI689" s="432" t="str">
        <f>IFERROR(TOWER_DATA[[#This Row],[Top '[m']]]-TOWER_DATA[[#This Row],[Bottom '[m']]], "")</f>
        <v/>
      </c>
      <c r="CJ689" s="475" t="str">
        <f>IFERROR(-(TOWER_DATA[[#This Row],[D, bottom '[m']]]-TOWER_DATA[[#This Row],[D, top '[m']]])/(TOWER_DATA[[#This Row],[Bottom '[m']]]-TOWER_DATA[[#This Row],[Top '[m']]]),"")</f>
        <v/>
      </c>
      <c r="CK689" s="476" t="str">
        <f t="shared" ref="CK689:CK752" si="21">IF(7850/1000*(1/3)*PI()*ABS(CD731-CE731)*((CF731/2)^2+(CF731/2)*(CG731/2)+(CG731/2)^2-(CF731/2-CH731/1000)^2-(CF731/2-CH731/1000)*(CG731/2-CH731/1000)-(CG731/2-CH731/1000)^2)=0,"",7850/1000*(1/3)*PI()*ABS(CD731-CE731)*((CF731/2)^2+(CF731/2)*(CG731/2)+(CG731/2)^2-(CF731/2-CH731/1000)^2-(CF731/2-CH731/1000)*(CG731/2-CH731/1000)-(CG731/2-CH731/1000)^2))</f>
        <v/>
      </c>
      <c r="CL689" s="438" t="str">
        <f>IFERROR((TOWER_DATA[[#This Row],[D, bottom '[m']]]+TOWER_DATA[[#This Row],[D, top '[m']]])/(2*TOWER_DATA[[#This Row],[t '[mm']]]/1000),"")</f>
        <v/>
      </c>
      <c r="CM689" s="440"/>
      <c r="CN689" s="478"/>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H690" s="438"/>
      <c r="CI690" s="432" t="str">
        <f>IFERROR(TOWER_DATA[[#This Row],[Top '[m']]]-TOWER_DATA[[#This Row],[Bottom '[m']]], "")</f>
        <v/>
      </c>
      <c r="CJ690" s="475" t="str">
        <f>IFERROR(-(TOWER_DATA[[#This Row],[D, bottom '[m']]]-TOWER_DATA[[#This Row],[D, top '[m']]])/(TOWER_DATA[[#This Row],[Bottom '[m']]]-TOWER_DATA[[#This Row],[Top '[m']]]),"")</f>
        <v/>
      </c>
      <c r="CK690" s="476" t="str">
        <f t="shared" si="21"/>
        <v/>
      </c>
      <c r="CL690" s="438" t="str">
        <f>IFERROR((TOWER_DATA[[#This Row],[D, bottom '[m']]]+TOWER_DATA[[#This Row],[D, top '[m']]])/(2*TOWER_DATA[[#This Row],[t '[mm']]]/1000),"")</f>
        <v/>
      </c>
      <c r="CM690" s="440"/>
      <c r="CN690" s="478"/>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H691" s="438"/>
      <c r="CI691" s="432" t="str">
        <f>IFERROR(TOWER_DATA[[#This Row],[Top '[m']]]-TOWER_DATA[[#This Row],[Bottom '[m']]], "")</f>
        <v/>
      </c>
      <c r="CJ691" s="475" t="str">
        <f>IFERROR(-(TOWER_DATA[[#This Row],[D, bottom '[m']]]-TOWER_DATA[[#This Row],[D, top '[m']]])/(TOWER_DATA[[#This Row],[Bottom '[m']]]-TOWER_DATA[[#This Row],[Top '[m']]]),"")</f>
        <v/>
      </c>
      <c r="CK691" s="476" t="str">
        <f t="shared" si="21"/>
        <v/>
      </c>
      <c r="CL691" s="438" t="str">
        <f>IFERROR((TOWER_DATA[[#This Row],[D, bottom '[m']]]+TOWER_DATA[[#This Row],[D, top '[m']]])/(2*TOWER_DATA[[#This Row],[t '[mm']]]/1000),"")</f>
        <v/>
      </c>
      <c r="CM691" s="440"/>
      <c r="CN691" s="478"/>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H692" s="438"/>
      <c r="CI692" s="432" t="str">
        <f>IFERROR(TOWER_DATA[[#This Row],[Top '[m']]]-TOWER_DATA[[#This Row],[Bottom '[m']]], "")</f>
        <v/>
      </c>
      <c r="CJ692" s="475" t="str">
        <f>IFERROR(-(TOWER_DATA[[#This Row],[D, bottom '[m']]]-TOWER_DATA[[#This Row],[D, top '[m']]])/(TOWER_DATA[[#This Row],[Bottom '[m']]]-TOWER_DATA[[#This Row],[Top '[m']]]),"")</f>
        <v/>
      </c>
      <c r="CK692" s="476" t="str">
        <f t="shared" si="21"/>
        <v/>
      </c>
      <c r="CL692" s="438" t="str">
        <f>IFERROR((TOWER_DATA[[#This Row],[D, bottom '[m']]]+TOWER_DATA[[#This Row],[D, top '[m']]])/(2*TOWER_DATA[[#This Row],[t '[mm']]]/1000),"")</f>
        <v/>
      </c>
      <c r="CM692" s="440"/>
      <c r="CN692" s="478"/>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H693" s="438"/>
      <c r="CI693" s="432" t="str">
        <f>IFERROR(TOWER_DATA[[#This Row],[Top '[m']]]-TOWER_DATA[[#This Row],[Bottom '[m']]], "")</f>
        <v/>
      </c>
      <c r="CJ693" s="475" t="str">
        <f>IFERROR(-(TOWER_DATA[[#This Row],[D, bottom '[m']]]-TOWER_DATA[[#This Row],[D, top '[m']]])/(TOWER_DATA[[#This Row],[Bottom '[m']]]-TOWER_DATA[[#This Row],[Top '[m']]]),"")</f>
        <v/>
      </c>
      <c r="CK693" s="476" t="str">
        <f t="shared" si="21"/>
        <v/>
      </c>
      <c r="CL693" s="438" t="str">
        <f>IFERROR((TOWER_DATA[[#This Row],[D, bottom '[m']]]+TOWER_DATA[[#This Row],[D, top '[m']]])/(2*TOWER_DATA[[#This Row],[t '[mm']]]/1000),"")</f>
        <v/>
      </c>
      <c r="CM693" s="440"/>
      <c r="CN693" s="478"/>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H694" s="438"/>
      <c r="CI694" s="432" t="str">
        <f>IFERROR(TOWER_DATA[[#This Row],[Top '[m']]]-TOWER_DATA[[#This Row],[Bottom '[m']]], "")</f>
        <v/>
      </c>
      <c r="CJ694" s="475" t="str">
        <f>IFERROR(-(TOWER_DATA[[#This Row],[D, bottom '[m']]]-TOWER_DATA[[#This Row],[D, top '[m']]])/(TOWER_DATA[[#This Row],[Bottom '[m']]]-TOWER_DATA[[#This Row],[Top '[m']]]),"")</f>
        <v/>
      </c>
      <c r="CK694" s="476" t="str">
        <f t="shared" si="21"/>
        <v/>
      </c>
      <c r="CL694" s="438" t="str">
        <f>IFERROR((TOWER_DATA[[#This Row],[D, bottom '[m']]]+TOWER_DATA[[#This Row],[D, top '[m']]])/(2*TOWER_DATA[[#This Row],[t '[mm']]]/1000),"")</f>
        <v/>
      </c>
      <c r="CM694" s="440"/>
      <c r="CN694" s="478"/>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H695" s="438"/>
      <c r="CI695" s="432" t="str">
        <f>IFERROR(TOWER_DATA[[#This Row],[Top '[m']]]-TOWER_DATA[[#This Row],[Bottom '[m']]], "")</f>
        <v/>
      </c>
      <c r="CJ695" s="475" t="str">
        <f>IFERROR(-(TOWER_DATA[[#This Row],[D, bottom '[m']]]-TOWER_DATA[[#This Row],[D, top '[m']]])/(TOWER_DATA[[#This Row],[Bottom '[m']]]-TOWER_DATA[[#This Row],[Top '[m']]]),"")</f>
        <v/>
      </c>
      <c r="CK695" s="476" t="str">
        <f t="shared" si="21"/>
        <v/>
      </c>
      <c r="CL695" s="438" t="str">
        <f>IFERROR((TOWER_DATA[[#This Row],[D, bottom '[m']]]+TOWER_DATA[[#This Row],[D, top '[m']]])/(2*TOWER_DATA[[#This Row],[t '[mm']]]/1000),"")</f>
        <v/>
      </c>
      <c r="CM695" s="440"/>
      <c r="CN695" s="478"/>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H696" s="438"/>
      <c r="CI696" s="432" t="str">
        <f>IFERROR(TOWER_DATA[[#This Row],[Top '[m']]]-TOWER_DATA[[#This Row],[Bottom '[m']]], "")</f>
        <v/>
      </c>
      <c r="CJ696" s="475" t="str">
        <f>IFERROR(-(TOWER_DATA[[#This Row],[D, bottom '[m']]]-TOWER_DATA[[#This Row],[D, top '[m']]])/(TOWER_DATA[[#This Row],[Bottom '[m']]]-TOWER_DATA[[#This Row],[Top '[m']]]),"")</f>
        <v/>
      </c>
      <c r="CK696" s="476" t="str">
        <f t="shared" si="21"/>
        <v/>
      </c>
      <c r="CL696" s="438" t="str">
        <f>IFERROR((TOWER_DATA[[#This Row],[D, bottom '[m']]]+TOWER_DATA[[#This Row],[D, top '[m']]])/(2*TOWER_DATA[[#This Row],[t '[mm']]]/1000),"")</f>
        <v/>
      </c>
      <c r="CM696" s="440"/>
      <c r="CN696" s="478"/>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H697" s="438"/>
      <c r="CI697" s="432" t="str">
        <f>IFERROR(TOWER_DATA[[#This Row],[Top '[m']]]-TOWER_DATA[[#This Row],[Bottom '[m']]], "")</f>
        <v/>
      </c>
      <c r="CJ697" s="475" t="str">
        <f>IFERROR(-(TOWER_DATA[[#This Row],[D, bottom '[m']]]-TOWER_DATA[[#This Row],[D, top '[m']]])/(TOWER_DATA[[#This Row],[Bottom '[m']]]-TOWER_DATA[[#This Row],[Top '[m']]]),"")</f>
        <v/>
      </c>
      <c r="CK697" s="476" t="str">
        <f t="shared" si="21"/>
        <v/>
      </c>
      <c r="CL697" s="438" t="str">
        <f>IFERROR((TOWER_DATA[[#This Row],[D, bottom '[m']]]+TOWER_DATA[[#This Row],[D, top '[m']]])/(2*TOWER_DATA[[#This Row],[t '[mm']]]/1000),"")</f>
        <v/>
      </c>
      <c r="CM697" s="440"/>
      <c r="CN697" s="478"/>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H698" s="438"/>
      <c r="CI698" s="432" t="str">
        <f>IFERROR(TOWER_DATA[[#This Row],[Top '[m']]]-TOWER_DATA[[#This Row],[Bottom '[m']]], "")</f>
        <v/>
      </c>
      <c r="CJ698" s="475" t="str">
        <f>IFERROR(-(TOWER_DATA[[#This Row],[D, bottom '[m']]]-TOWER_DATA[[#This Row],[D, top '[m']]])/(TOWER_DATA[[#This Row],[Bottom '[m']]]-TOWER_DATA[[#This Row],[Top '[m']]]),"")</f>
        <v/>
      </c>
      <c r="CK698" s="476" t="str">
        <f t="shared" si="21"/>
        <v/>
      </c>
      <c r="CL698" s="438" t="str">
        <f>IFERROR((TOWER_DATA[[#This Row],[D, bottom '[m']]]+TOWER_DATA[[#This Row],[D, top '[m']]])/(2*TOWER_DATA[[#This Row],[t '[mm']]]/1000),"")</f>
        <v/>
      </c>
      <c r="CM698" s="440"/>
      <c r="CN698" s="478"/>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H699" s="438"/>
      <c r="CI699" s="432" t="str">
        <f>IFERROR(TOWER_DATA[[#This Row],[Top '[m']]]-TOWER_DATA[[#This Row],[Bottom '[m']]], "")</f>
        <v/>
      </c>
      <c r="CJ699" s="475" t="str">
        <f>IFERROR(-(TOWER_DATA[[#This Row],[D, bottom '[m']]]-TOWER_DATA[[#This Row],[D, top '[m']]])/(TOWER_DATA[[#This Row],[Bottom '[m']]]-TOWER_DATA[[#This Row],[Top '[m']]]),"")</f>
        <v/>
      </c>
      <c r="CK699" s="476" t="str">
        <f t="shared" si="21"/>
        <v/>
      </c>
      <c r="CL699" s="438" t="str">
        <f>IFERROR((TOWER_DATA[[#This Row],[D, bottom '[m']]]+TOWER_DATA[[#This Row],[D, top '[m']]])/(2*TOWER_DATA[[#This Row],[t '[mm']]]/1000),"")</f>
        <v/>
      </c>
      <c r="CM699" s="440"/>
      <c r="CN699" s="478"/>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H700" s="438"/>
      <c r="CI700" s="432" t="str">
        <f>IFERROR(TOWER_DATA[[#This Row],[Top '[m']]]-TOWER_DATA[[#This Row],[Bottom '[m']]], "")</f>
        <v/>
      </c>
      <c r="CJ700" s="475" t="str">
        <f>IFERROR(-(TOWER_DATA[[#This Row],[D, bottom '[m']]]-TOWER_DATA[[#This Row],[D, top '[m']]])/(TOWER_DATA[[#This Row],[Bottom '[m']]]-TOWER_DATA[[#This Row],[Top '[m']]]),"")</f>
        <v/>
      </c>
      <c r="CK700" s="476" t="str">
        <f t="shared" si="21"/>
        <v/>
      </c>
      <c r="CL700" s="438" t="str">
        <f>IFERROR((TOWER_DATA[[#This Row],[D, bottom '[m']]]+TOWER_DATA[[#This Row],[D, top '[m']]])/(2*TOWER_DATA[[#This Row],[t '[mm']]]/1000),"")</f>
        <v/>
      </c>
      <c r="CM700" s="440"/>
      <c r="CN700" s="478"/>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H701" s="438"/>
      <c r="CI701" s="432" t="str">
        <f>IFERROR(TOWER_DATA[[#This Row],[Top '[m']]]-TOWER_DATA[[#This Row],[Bottom '[m']]], "")</f>
        <v/>
      </c>
      <c r="CJ701" s="475" t="str">
        <f>IFERROR(-(TOWER_DATA[[#This Row],[D, bottom '[m']]]-TOWER_DATA[[#This Row],[D, top '[m']]])/(TOWER_DATA[[#This Row],[Bottom '[m']]]-TOWER_DATA[[#This Row],[Top '[m']]]),"")</f>
        <v/>
      </c>
      <c r="CK701" s="476" t="str">
        <f t="shared" si="21"/>
        <v/>
      </c>
      <c r="CL701" s="438" t="str">
        <f>IFERROR((TOWER_DATA[[#This Row],[D, bottom '[m']]]+TOWER_DATA[[#This Row],[D, top '[m']]])/(2*TOWER_DATA[[#This Row],[t '[mm']]]/1000),"")</f>
        <v/>
      </c>
      <c r="CM701" s="440"/>
      <c r="CN701" s="478"/>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H702" s="438"/>
      <c r="CI702" s="432" t="str">
        <f>IFERROR(TOWER_DATA[[#This Row],[Top '[m']]]-TOWER_DATA[[#This Row],[Bottom '[m']]], "")</f>
        <v/>
      </c>
      <c r="CJ702" s="475" t="str">
        <f>IFERROR(-(TOWER_DATA[[#This Row],[D, bottom '[m']]]-TOWER_DATA[[#This Row],[D, top '[m']]])/(TOWER_DATA[[#This Row],[Bottom '[m']]]-TOWER_DATA[[#This Row],[Top '[m']]]),"")</f>
        <v/>
      </c>
      <c r="CK702" s="476" t="str">
        <f t="shared" si="21"/>
        <v/>
      </c>
      <c r="CL702" s="438" t="str">
        <f>IFERROR((TOWER_DATA[[#This Row],[D, bottom '[m']]]+TOWER_DATA[[#This Row],[D, top '[m']]])/(2*TOWER_DATA[[#This Row],[t '[mm']]]/1000),"")</f>
        <v/>
      </c>
      <c r="CM702" s="440"/>
      <c r="CN702" s="478"/>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H703" s="438"/>
      <c r="CI703" s="432" t="str">
        <f>IFERROR(TOWER_DATA[[#This Row],[Top '[m']]]-TOWER_DATA[[#This Row],[Bottom '[m']]], "")</f>
        <v/>
      </c>
      <c r="CJ703" s="475" t="str">
        <f>IFERROR(-(TOWER_DATA[[#This Row],[D, bottom '[m']]]-TOWER_DATA[[#This Row],[D, top '[m']]])/(TOWER_DATA[[#This Row],[Bottom '[m']]]-TOWER_DATA[[#This Row],[Top '[m']]]),"")</f>
        <v/>
      </c>
      <c r="CK703" s="476" t="str">
        <f t="shared" si="21"/>
        <v/>
      </c>
      <c r="CL703" s="438" t="str">
        <f>IFERROR((TOWER_DATA[[#This Row],[D, bottom '[m']]]+TOWER_DATA[[#This Row],[D, top '[m']]])/(2*TOWER_DATA[[#This Row],[t '[mm']]]/1000),"")</f>
        <v/>
      </c>
      <c r="CM703" s="440"/>
      <c r="CN703" s="478"/>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H704" s="438"/>
      <c r="CI704" s="432" t="str">
        <f>IFERROR(TOWER_DATA[[#This Row],[Top '[m']]]-TOWER_DATA[[#This Row],[Bottom '[m']]], "")</f>
        <v/>
      </c>
      <c r="CJ704" s="475" t="str">
        <f>IFERROR(-(TOWER_DATA[[#This Row],[D, bottom '[m']]]-TOWER_DATA[[#This Row],[D, top '[m']]])/(TOWER_DATA[[#This Row],[Bottom '[m']]]-TOWER_DATA[[#This Row],[Top '[m']]]),"")</f>
        <v/>
      </c>
      <c r="CK704" s="476" t="str">
        <f t="shared" si="21"/>
        <v/>
      </c>
      <c r="CL704" s="438" t="str">
        <f>IFERROR((TOWER_DATA[[#This Row],[D, bottom '[m']]]+TOWER_DATA[[#This Row],[D, top '[m']]])/(2*TOWER_DATA[[#This Row],[t '[mm']]]/1000),"")</f>
        <v/>
      </c>
      <c r="CM704" s="440"/>
      <c r="CN704" s="478"/>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H705" s="438"/>
      <c r="CI705" s="432" t="str">
        <f>IFERROR(TOWER_DATA[[#This Row],[Top '[m']]]-TOWER_DATA[[#This Row],[Bottom '[m']]], "")</f>
        <v/>
      </c>
      <c r="CJ705" s="475" t="str">
        <f>IFERROR(-(TOWER_DATA[[#This Row],[D, bottom '[m']]]-TOWER_DATA[[#This Row],[D, top '[m']]])/(TOWER_DATA[[#This Row],[Bottom '[m']]]-TOWER_DATA[[#This Row],[Top '[m']]]),"")</f>
        <v/>
      </c>
      <c r="CK705" s="476" t="str">
        <f t="shared" si="21"/>
        <v/>
      </c>
      <c r="CL705" s="438" t="str">
        <f>IFERROR((TOWER_DATA[[#This Row],[D, bottom '[m']]]+TOWER_DATA[[#This Row],[D, top '[m']]])/(2*TOWER_DATA[[#This Row],[t '[mm']]]/1000),"")</f>
        <v/>
      </c>
      <c r="CM705" s="440"/>
      <c r="CN705" s="478"/>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H706" s="438"/>
      <c r="CI706" s="432" t="str">
        <f>IFERROR(TOWER_DATA[[#This Row],[Top '[m']]]-TOWER_DATA[[#This Row],[Bottom '[m']]], "")</f>
        <v/>
      </c>
      <c r="CJ706" s="475" t="str">
        <f>IFERROR(-(TOWER_DATA[[#This Row],[D, bottom '[m']]]-TOWER_DATA[[#This Row],[D, top '[m']]])/(TOWER_DATA[[#This Row],[Bottom '[m']]]-TOWER_DATA[[#This Row],[Top '[m']]]),"")</f>
        <v/>
      </c>
      <c r="CK706" s="476" t="str">
        <f t="shared" si="21"/>
        <v/>
      </c>
      <c r="CL706" s="438" t="str">
        <f>IFERROR((TOWER_DATA[[#This Row],[D, bottom '[m']]]+TOWER_DATA[[#This Row],[D, top '[m']]])/(2*TOWER_DATA[[#This Row],[t '[mm']]]/1000),"")</f>
        <v/>
      </c>
      <c r="CM706" s="440"/>
      <c r="CN706" s="478"/>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H707" s="438"/>
      <c r="CI707" s="432" t="str">
        <f>IFERROR(TOWER_DATA[[#This Row],[Top '[m']]]-TOWER_DATA[[#This Row],[Bottom '[m']]], "")</f>
        <v/>
      </c>
      <c r="CJ707" s="475" t="str">
        <f>IFERROR(-(TOWER_DATA[[#This Row],[D, bottom '[m']]]-TOWER_DATA[[#This Row],[D, top '[m']]])/(TOWER_DATA[[#This Row],[Bottom '[m']]]-TOWER_DATA[[#This Row],[Top '[m']]]),"")</f>
        <v/>
      </c>
      <c r="CK707" s="476" t="str">
        <f t="shared" si="21"/>
        <v/>
      </c>
      <c r="CL707" s="438" t="str">
        <f>IFERROR((TOWER_DATA[[#This Row],[D, bottom '[m']]]+TOWER_DATA[[#This Row],[D, top '[m']]])/(2*TOWER_DATA[[#This Row],[t '[mm']]]/1000),"")</f>
        <v/>
      </c>
      <c r="CM707" s="440"/>
      <c r="CN707" s="478"/>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H708" s="438"/>
      <c r="CI708" s="432" t="str">
        <f>IFERROR(TOWER_DATA[[#This Row],[Top '[m']]]-TOWER_DATA[[#This Row],[Bottom '[m']]], "")</f>
        <v/>
      </c>
      <c r="CJ708" s="475" t="str">
        <f>IFERROR(-(TOWER_DATA[[#This Row],[D, bottom '[m']]]-TOWER_DATA[[#This Row],[D, top '[m']]])/(TOWER_DATA[[#This Row],[Bottom '[m']]]-TOWER_DATA[[#This Row],[Top '[m']]]),"")</f>
        <v/>
      </c>
      <c r="CK708" s="476" t="str">
        <f t="shared" si="21"/>
        <v/>
      </c>
      <c r="CL708" s="438" t="str">
        <f>IFERROR((TOWER_DATA[[#This Row],[D, bottom '[m']]]+TOWER_DATA[[#This Row],[D, top '[m']]])/(2*TOWER_DATA[[#This Row],[t '[mm']]]/1000),"")</f>
        <v/>
      </c>
      <c r="CM708" s="440"/>
      <c r="CN708" s="478"/>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H709" s="438"/>
      <c r="CI709" s="432" t="str">
        <f>IFERROR(TOWER_DATA[[#This Row],[Top '[m']]]-TOWER_DATA[[#This Row],[Bottom '[m']]], "")</f>
        <v/>
      </c>
      <c r="CJ709" s="475" t="str">
        <f>IFERROR(-(TOWER_DATA[[#This Row],[D, bottom '[m']]]-TOWER_DATA[[#This Row],[D, top '[m']]])/(TOWER_DATA[[#This Row],[Bottom '[m']]]-TOWER_DATA[[#This Row],[Top '[m']]]),"")</f>
        <v/>
      </c>
      <c r="CK709" s="476" t="str">
        <f t="shared" si="21"/>
        <v/>
      </c>
      <c r="CL709" s="438" t="str">
        <f>IFERROR((TOWER_DATA[[#This Row],[D, bottom '[m']]]+TOWER_DATA[[#This Row],[D, top '[m']]])/(2*TOWER_DATA[[#This Row],[t '[mm']]]/1000),"")</f>
        <v/>
      </c>
      <c r="CM709" s="440"/>
      <c r="CN709" s="478"/>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H710" s="438"/>
      <c r="CI710" s="432" t="str">
        <f>IFERROR(TOWER_DATA[[#This Row],[Top '[m']]]-TOWER_DATA[[#This Row],[Bottom '[m']]], "")</f>
        <v/>
      </c>
      <c r="CJ710" s="475" t="str">
        <f>IFERROR(-(TOWER_DATA[[#This Row],[D, bottom '[m']]]-TOWER_DATA[[#This Row],[D, top '[m']]])/(TOWER_DATA[[#This Row],[Bottom '[m']]]-TOWER_DATA[[#This Row],[Top '[m']]]),"")</f>
        <v/>
      </c>
      <c r="CK710" s="476" t="str">
        <f t="shared" si="21"/>
        <v/>
      </c>
      <c r="CL710" s="438" t="str">
        <f>IFERROR((TOWER_DATA[[#This Row],[D, bottom '[m']]]+TOWER_DATA[[#This Row],[D, top '[m']]])/(2*TOWER_DATA[[#This Row],[t '[mm']]]/1000),"")</f>
        <v/>
      </c>
      <c r="CM710" s="440"/>
      <c r="CN710" s="478"/>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H711" s="438"/>
      <c r="CI711" s="432" t="str">
        <f>IFERROR(TOWER_DATA[[#This Row],[Top '[m']]]-TOWER_DATA[[#This Row],[Bottom '[m']]], "")</f>
        <v/>
      </c>
      <c r="CJ711" s="475" t="str">
        <f>IFERROR(-(TOWER_DATA[[#This Row],[D, bottom '[m']]]-TOWER_DATA[[#This Row],[D, top '[m']]])/(TOWER_DATA[[#This Row],[Bottom '[m']]]-TOWER_DATA[[#This Row],[Top '[m']]]),"")</f>
        <v/>
      </c>
      <c r="CK711" s="476" t="str">
        <f t="shared" si="21"/>
        <v/>
      </c>
      <c r="CL711" s="438" t="str">
        <f>IFERROR((TOWER_DATA[[#This Row],[D, bottom '[m']]]+TOWER_DATA[[#This Row],[D, top '[m']]])/(2*TOWER_DATA[[#This Row],[t '[mm']]]/1000),"")</f>
        <v/>
      </c>
      <c r="CM711" s="440"/>
      <c r="CN711" s="478"/>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H712" s="438"/>
      <c r="CI712" s="432" t="str">
        <f>IFERROR(TOWER_DATA[[#This Row],[Top '[m']]]-TOWER_DATA[[#This Row],[Bottom '[m']]], "")</f>
        <v/>
      </c>
      <c r="CJ712" s="475" t="str">
        <f>IFERROR(-(TOWER_DATA[[#This Row],[D, bottom '[m']]]-TOWER_DATA[[#This Row],[D, top '[m']]])/(TOWER_DATA[[#This Row],[Bottom '[m']]]-TOWER_DATA[[#This Row],[Top '[m']]]),"")</f>
        <v/>
      </c>
      <c r="CK712" s="476" t="str">
        <f t="shared" si="21"/>
        <v/>
      </c>
      <c r="CL712" s="438" t="str">
        <f>IFERROR((TOWER_DATA[[#This Row],[D, bottom '[m']]]+TOWER_DATA[[#This Row],[D, top '[m']]])/(2*TOWER_DATA[[#This Row],[t '[mm']]]/1000),"")</f>
        <v/>
      </c>
      <c r="CM712" s="440"/>
      <c r="CN712" s="478"/>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H713" s="438"/>
      <c r="CI713" s="432" t="str">
        <f>IFERROR(TOWER_DATA[[#This Row],[Top '[m']]]-TOWER_DATA[[#This Row],[Bottom '[m']]], "")</f>
        <v/>
      </c>
      <c r="CJ713" s="475" t="str">
        <f>IFERROR(-(TOWER_DATA[[#This Row],[D, bottom '[m']]]-TOWER_DATA[[#This Row],[D, top '[m']]])/(TOWER_DATA[[#This Row],[Bottom '[m']]]-TOWER_DATA[[#This Row],[Top '[m']]]),"")</f>
        <v/>
      </c>
      <c r="CK713" s="476" t="str">
        <f t="shared" si="21"/>
        <v/>
      </c>
      <c r="CL713" s="438" t="str">
        <f>IFERROR((TOWER_DATA[[#This Row],[D, bottom '[m']]]+TOWER_DATA[[#This Row],[D, top '[m']]])/(2*TOWER_DATA[[#This Row],[t '[mm']]]/1000),"")</f>
        <v/>
      </c>
      <c r="CM713" s="440"/>
      <c r="CN713" s="478"/>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H714" s="438"/>
      <c r="CI714" s="432" t="str">
        <f>IFERROR(TOWER_DATA[[#This Row],[Top '[m']]]-TOWER_DATA[[#This Row],[Bottom '[m']]], "")</f>
        <v/>
      </c>
      <c r="CJ714" s="475" t="str">
        <f>IFERROR(-(TOWER_DATA[[#This Row],[D, bottom '[m']]]-TOWER_DATA[[#This Row],[D, top '[m']]])/(TOWER_DATA[[#This Row],[Bottom '[m']]]-TOWER_DATA[[#This Row],[Top '[m']]]),"")</f>
        <v/>
      </c>
      <c r="CK714" s="476" t="str">
        <f t="shared" si="21"/>
        <v/>
      </c>
      <c r="CL714" s="438" t="str">
        <f>IFERROR((TOWER_DATA[[#This Row],[D, bottom '[m']]]+TOWER_DATA[[#This Row],[D, top '[m']]])/(2*TOWER_DATA[[#This Row],[t '[mm']]]/1000),"")</f>
        <v/>
      </c>
      <c r="CM714" s="440"/>
      <c r="CN714" s="478"/>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H715" s="438"/>
      <c r="CI715" s="432" t="str">
        <f>IFERROR(TOWER_DATA[[#This Row],[Top '[m']]]-TOWER_DATA[[#This Row],[Bottom '[m']]], "")</f>
        <v/>
      </c>
      <c r="CJ715" s="475" t="str">
        <f>IFERROR(-(TOWER_DATA[[#This Row],[D, bottom '[m']]]-TOWER_DATA[[#This Row],[D, top '[m']]])/(TOWER_DATA[[#This Row],[Bottom '[m']]]-TOWER_DATA[[#This Row],[Top '[m']]]),"")</f>
        <v/>
      </c>
      <c r="CK715" s="476" t="str">
        <f t="shared" si="21"/>
        <v/>
      </c>
      <c r="CL715" s="438" t="str">
        <f>IFERROR((TOWER_DATA[[#This Row],[D, bottom '[m']]]+TOWER_DATA[[#This Row],[D, top '[m']]])/(2*TOWER_DATA[[#This Row],[t '[mm']]]/1000),"")</f>
        <v/>
      </c>
      <c r="CM715" s="440"/>
      <c r="CN715" s="478"/>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H716" s="438"/>
      <c r="CI716" s="432" t="str">
        <f>IFERROR(TOWER_DATA[[#This Row],[Top '[m']]]-TOWER_DATA[[#This Row],[Bottom '[m']]], "")</f>
        <v/>
      </c>
      <c r="CJ716" s="475" t="str">
        <f>IFERROR(-(TOWER_DATA[[#This Row],[D, bottom '[m']]]-TOWER_DATA[[#This Row],[D, top '[m']]])/(TOWER_DATA[[#This Row],[Bottom '[m']]]-TOWER_DATA[[#This Row],[Top '[m']]]),"")</f>
        <v/>
      </c>
      <c r="CK716" s="476" t="str">
        <f t="shared" si="21"/>
        <v/>
      </c>
      <c r="CL716" s="438" t="str">
        <f>IFERROR((TOWER_DATA[[#This Row],[D, bottom '[m']]]+TOWER_DATA[[#This Row],[D, top '[m']]])/(2*TOWER_DATA[[#This Row],[t '[mm']]]/1000),"")</f>
        <v/>
      </c>
      <c r="CM716" s="440"/>
      <c r="CN716" s="478"/>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H717" s="438"/>
      <c r="CI717" s="432" t="str">
        <f>IFERROR(TOWER_DATA[[#This Row],[Top '[m']]]-TOWER_DATA[[#This Row],[Bottom '[m']]], "")</f>
        <v/>
      </c>
      <c r="CJ717" s="475" t="str">
        <f>IFERROR(-(TOWER_DATA[[#This Row],[D, bottom '[m']]]-TOWER_DATA[[#This Row],[D, top '[m']]])/(TOWER_DATA[[#This Row],[Bottom '[m']]]-TOWER_DATA[[#This Row],[Top '[m']]]),"")</f>
        <v/>
      </c>
      <c r="CK717" s="476" t="str">
        <f t="shared" si="21"/>
        <v/>
      </c>
      <c r="CL717" s="438" t="str">
        <f>IFERROR((TOWER_DATA[[#This Row],[D, bottom '[m']]]+TOWER_DATA[[#This Row],[D, top '[m']]])/(2*TOWER_DATA[[#This Row],[t '[mm']]]/1000),"")</f>
        <v/>
      </c>
      <c r="CM717" s="440"/>
      <c r="CN717" s="478"/>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H718" s="438"/>
      <c r="CI718" s="432" t="str">
        <f>IFERROR(TOWER_DATA[[#This Row],[Top '[m']]]-TOWER_DATA[[#This Row],[Bottom '[m']]], "")</f>
        <v/>
      </c>
      <c r="CJ718" s="475" t="str">
        <f>IFERROR(-(TOWER_DATA[[#This Row],[D, bottom '[m']]]-TOWER_DATA[[#This Row],[D, top '[m']]])/(TOWER_DATA[[#This Row],[Bottom '[m']]]-TOWER_DATA[[#This Row],[Top '[m']]]),"")</f>
        <v/>
      </c>
      <c r="CK718" s="476" t="str">
        <f t="shared" si="21"/>
        <v/>
      </c>
      <c r="CL718" s="438" t="str">
        <f>IFERROR((TOWER_DATA[[#This Row],[D, bottom '[m']]]+TOWER_DATA[[#This Row],[D, top '[m']]])/(2*TOWER_DATA[[#This Row],[t '[mm']]]/1000),"")</f>
        <v/>
      </c>
      <c r="CM718" s="440"/>
      <c r="CN718" s="478"/>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H719" s="438"/>
      <c r="CI719" s="432" t="str">
        <f>IFERROR(TOWER_DATA[[#This Row],[Top '[m']]]-TOWER_DATA[[#This Row],[Bottom '[m']]], "")</f>
        <v/>
      </c>
      <c r="CJ719" s="475" t="str">
        <f>IFERROR(-(TOWER_DATA[[#This Row],[D, bottom '[m']]]-TOWER_DATA[[#This Row],[D, top '[m']]])/(TOWER_DATA[[#This Row],[Bottom '[m']]]-TOWER_DATA[[#This Row],[Top '[m']]]),"")</f>
        <v/>
      </c>
      <c r="CK719" s="476" t="str">
        <f t="shared" si="21"/>
        <v/>
      </c>
      <c r="CL719" s="438" t="str">
        <f>IFERROR((TOWER_DATA[[#This Row],[D, bottom '[m']]]+TOWER_DATA[[#This Row],[D, top '[m']]])/(2*TOWER_DATA[[#This Row],[t '[mm']]]/1000),"")</f>
        <v/>
      </c>
      <c r="CM719" s="440"/>
      <c r="CN719" s="478"/>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H720" s="438"/>
      <c r="CI720" s="432" t="str">
        <f>IFERROR(TOWER_DATA[[#This Row],[Top '[m']]]-TOWER_DATA[[#This Row],[Bottom '[m']]], "")</f>
        <v/>
      </c>
      <c r="CJ720" s="475" t="str">
        <f>IFERROR(-(TOWER_DATA[[#This Row],[D, bottom '[m']]]-TOWER_DATA[[#This Row],[D, top '[m']]])/(TOWER_DATA[[#This Row],[Bottom '[m']]]-TOWER_DATA[[#This Row],[Top '[m']]]),"")</f>
        <v/>
      </c>
      <c r="CK720" s="476" t="str">
        <f t="shared" si="21"/>
        <v/>
      </c>
      <c r="CL720" s="438" t="str">
        <f>IFERROR((TOWER_DATA[[#This Row],[D, bottom '[m']]]+TOWER_DATA[[#This Row],[D, top '[m']]])/(2*TOWER_DATA[[#This Row],[t '[mm']]]/1000),"")</f>
        <v/>
      </c>
      <c r="CM720" s="440"/>
      <c r="CN720" s="478"/>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H721" s="438"/>
      <c r="CI721" s="432" t="str">
        <f>IFERROR(TOWER_DATA[[#This Row],[Top '[m']]]-TOWER_DATA[[#This Row],[Bottom '[m']]], "")</f>
        <v/>
      </c>
      <c r="CJ721" s="475" t="str">
        <f>IFERROR(-(TOWER_DATA[[#This Row],[D, bottom '[m']]]-TOWER_DATA[[#This Row],[D, top '[m']]])/(TOWER_DATA[[#This Row],[Bottom '[m']]]-TOWER_DATA[[#This Row],[Top '[m']]]),"")</f>
        <v/>
      </c>
      <c r="CK721" s="476" t="str">
        <f t="shared" si="21"/>
        <v/>
      </c>
      <c r="CL721" s="438" t="str">
        <f>IFERROR((TOWER_DATA[[#This Row],[D, bottom '[m']]]+TOWER_DATA[[#This Row],[D, top '[m']]])/(2*TOWER_DATA[[#This Row],[t '[mm']]]/1000),"")</f>
        <v/>
      </c>
      <c r="CM721" s="440"/>
      <c r="CN721" s="478"/>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H722" s="438"/>
      <c r="CI722" s="432" t="str">
        <f>IFERROR(TOWER_DATA[[#This Row],[Top '[m']]]-TOWER_DATA[[#This Row],[Bottom '[m']]], "")</f>
        <v/>
      </c>
      <c r="CJ722" s="475" t="str">
        <f>IFERROR(-(TOWER_DATA[[#This Row],[D, bottom '[m']]]-TOWER_DATA[[#This Row],[D, top '[m']]])/(TOWER_DATA[[#This Row],[Bottom '[m']]]-TOWER_DATA[[#This Row],[Top '[m']]]),"")</f>
        <v/>
      </c>
      <c r="CK722" s="476" t="str">
        <f t="shared" si="21"/>
        <v/>
      </c>
      <c r="CL722" s="438" t="str">
        <f>IFERROR((TOWER_DATA[[#This Row],[D, bottom '[m']]]+TOWER_DATA[[#This Row],[D, top '[m']]])/(2*TOWER_DATA[[#This Row],[t '[mm']]]/1000),"")</f>
        <v/>
      </c>
      <c r="CM722" s="440"/>
      <c r="CN722" s="478"/>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H723" s="438"/>
      <c r="CI723" s="432" t="str">
        <f>IFERROR(TOWER_DATA[[#This Row],[Top '[m']]]-TOWER_DATA[[#This Row],[Bottom '[m']]], "")</f>
        <v/>
      </c>
      <c r="CJ723" s="475" t="str">
        <f>IFERROR(-(TOWER_DATA[[#This Row],[D, bottom '[m']]]-TOWER_DATA[[#This Row],[D, top '[m']]])/(TOWER_DATA[[#This Row],[Bottom '[m']]]-TOWER_DATA[[#This Row],[Top '[m']]]),"")</f>
        <v/>
      </c>
      <c r="CK723" s="476" t="str">
        <f t="shared" si="21"/>
        <v/>
      </c>
      <c r="CL723" s="438" t="str">
        <f>IFERROR((TOWER_DATA[[#This Row],[D, bottom '[m']]]+TOWER_DATA[[#This Row],[D, top '[m']]])/(2*TOWER_DATA[[#This Row],[t '[mm']]]/1000),"")</f>
        <v/>
      </c>
      <c r="CM723" s="440"/>
      <c r="CN723" s="478"/>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H724" s="438"/>
      <c r="CI724" s="432" t="str">
        <f>IFERROR(TOWER_DATA[[#This Row],[Top '[m']]]-TOWER_DATA[[#This Row],[Bottom '[m']]], "")</f>
        <v/>
      </c>
      <c r="CJ724" s="475" t="str">
        <f>IFERROR(-(TOWER_DATA[[#This Row],[D, bottom '[m']]]-TOWER_DATA[[#This Row],[D, top '[m']]])/(TOWER_DATA[[#This Row],[Bottom '[m']]]-TOWER_DATA[[#This Row],[Top '[m']]]),"")</f>
        <v/>
      </c>
      <c r="CK724" s="476" t="str">
        <f t="shared" si="21"/>
        <v/>
      </c>
      <c r="CL724" s="438" t="str">
        <f>IFERROR((TOWER_DATA[[#This Row],[D, bottom '[m']]]+TOWER_DATA[[#This Row],[D, top '[m']]])/(2*TOWER_DATA[[#This Row],[t '[mm']]]/1000),"")</f>
        <v/>
      </c>
      <c r="CM724" s="440"/>
      <c r="CN724" s="478"/>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H725" s="438"/>
      <c r="CI725" s="432" t="str">
        <f>IFERROR(TOWER_DATA[[#This Row],[Top '[m']]]-TOWER_DATA[[#This Row],[Bottom '[m']]], "")</f>
        <v/>
      </c>
      <c r="CJ725" s="475" t="str">
        <f>IFERROR(-(TOWER_DATA[[#This Row],[D, bottom '[m']]]-TOWER_DATA[[#This Row],[D, top '[m']]])/(TOWER_DATA[[#This Row],[Bottom '[m']]]-TOWER_DATA[[#This Row],[Top '[m']]]),"")</f>
        <v/>
      </c>
      <c r="CK725" s="476" t="str">
        <f t="shared" si="21"/>
        <v/>
      </c>
      <c r="CL725" s="438" t="str">
        <f>IFERROR((TOWER_DATA[[#This Row],[D, bottom '[m']]]+TOWER_DATA[[#This Row],[D, top '[m']]])/(2*TOWER_DATA[[#This Row],[t '[mm']]]/1000),"")</f>
        <v/>
      </c>
      <c r="CM725" s="440"/>
      <c r="CN725" s="478"/>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H726" s="438"/>
      <c r="CI726" s="432" t="str">
        <f>IFERROR(TOWER_DATA[[#This Row],[Top '[m']]]-TOWER_DATA[[#This Row],[Bottom '[m']]], "")</f>
        <v/>
      </c>
      <c r="CJ726" s="475" t="str">
        <f>IFERROR(-(TOWER_DATA[[#This Row],[D, bottom '[m']]]-TOWER_DATA[[#This Row],[D, top '[m']]])/(TOWER_DATA[[#This Row],[Bottom '[m']]]-TOWER_DATA[[#This Row],[Top '[m']]]),"")</f>
        <v/>
      </c>
      <c r="CK726" s="476" t="str">
        <f t="shared" si="21"/>
        <v/>
      </c>
      <c r="CL726" s="438" t="str">
        <f>IFERROR((TOWER_DATA[[#This Row],[D, bottom '[m']]]+TOWER_DATA[[#This Row],[D, top '[m']]])/(2*TOWER_DATA[[#This Row],[t '[mm']]]/1000),"")</f>
        <v/>
      </c>
      <c r="CM726" s="440"/>
      <c r="CN726" s="478"/>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H727" s="438"/>
      <c r="CI727" s="432" t="str">
        <f>IFERROR(TOWER_DATA[[#This Row],[Top '[m']]]-TOWER_DATA[[#This Row],[Bottom '[m']]], "")</f>
        <v/>
      </c>
      <c r="CJ727" s="475" t="str">
        <f>IFERROR(-(TOWER_DATA[[#This Row],[D, bottom '[m']]]-TOWER_DATA[[#This Row],[D, top '[m']]])/(TOWER_DATA[[#This Row],[Bottom '[m']]]-TOWER_DATA[[#This Row],[Top '[m']]]),"")</f>
        <v/>
      </c>
      <c r="CK727" s="476" t="str">
        <f t="shared" si="21"/>
        <v/>
      </c>
      <c r="CL727" s="438" t="str">
        <f>IFERROR((TOWER_DATA[[#This Row],[D, bottom '[m']]]+TOWER_DATA[[#This Row],[D, top '[m']]])/(2*TOWER_DATA[[#This Row],[t '[mm']]]/1000),"")</f>
        <v/>
      </c>
      <c r="CM727" s="440"/>
      <c r="CN727" s="478"/>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H728" s="438"/>
      <c r="CI728" s="432" t="str">
        <f>IFERROR(TOWER_DATA[[#This Row],[Top '[m']]]-TOWER_DATA[[#This Row],[Bottom '[m']]], "")</f>
        <v/>
      </c>
      <c r="CJ728" s="475" t="str">
        <f>IFERROR(-(TOWER_DATA[[#This Row],[D, bottom '[m']]]-TOWER_DATA[[#This Row],[D, top '[m']]])/(TOWER_DATA[[#This Row],[Bottom '[m']]]-TOWER_DATA[[#This Row],[Top '[m']]]),"")</f>
        <v/>
      </c>
      <c r="CK728" s="476" t="str">
        <f t="shared" si="21"/>
        <v/>
      </c>
      <c r="CL728" s="438" t="str">
        <f>IFERROR((TOWER_DATA[[#This Row],[D, bottom '[m']]]+TOWER_DATA[[#This Row],[D, top '[m']]])/(2*TOWER_DATA[[#This Row],[t '[mm']]]/1000),"")</f>
        <v/>
      </c>
      <c r="CM728" s="440"/>
      <c r="CN728" s="478"/>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H729" s="438"/>
      <c r="CI729" s="432" t="str">
        <f>IFERROR(TOWER_DATA[[#This Row],[Top '[m']]]-TOWER_DATA[[#This Row],[Bottom '[m']]], "")</f>
        <v/>
      </c>
      <c r="CJ729" s="475" t="str">
        <f>IFERROR(-(TOWER_DATA[[#This Row],[D, bottom '[m']]]-TOWER_DATA[[#This Row],[D, top '[m']]])/(TOWER_DATA[[#This Row],[Bottom '[m']]]-TOWER_DATA[[#This Row],[Top '[m']]]),"")</f>
        <v/>
      </c>
      <c r="CK729" s="476" t="str">
        <f t="shared" si="21"/>
        <v/>
      </c>
      <c r="CL729" s="438" t="str">
        <f>IFERROR((TOWER_DATA[[#This Row],[D, bottom '[m']]]+TOWER_DATA[[#This Row],[D, top '[m']]])/(2*TOWER_DATA[[#This Row],[t '[mm']]]/1000),"")</f>
        <v/>
      </c>
      <c r="CM729" s="440"/>
      <c r="CN729" s="478"/>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H730" s="438"/>
      <c r="CI730" s="432" t="str">
        <f>IFERROR(TOWER_DATA[[#This Row],[Top '[m']]]-TOWER_DATA[[#This Row],[Bottom '[m']]], "")</f>
        <v/>
      </c>
      <c r="CJ730" s="475" t="str">
        <f>IFERROR(-(TOWER_DATA[[#This Row],[D, bottom '[m']]]-TOWER_DATA[[#This Row],[D, top '[m']]])/(TOWER_DATA[[#This Row],[Bottom '[m']]]-TOWER_DATA[[#This Row],[Top '[m']]]),"")</f>
        <v/>
      </c>
      <c r="CK730" s="476" t="str">
        <f t="shared" si="21"/>
        <v/>
      </c>
      <c r="CL730" s="438" t="str">
        <f>IFERROR((TOWER_DATA[[#This Row],[D, bottom '[m']]]+TOWER_DATA[[#This Row],[D, top '[m']]])/(2*TOWER_DATA[[#This Row],[t '[mm']]]/1000),"")</f>
        <v/>
      </c>
      <c r="CM730" s="440"/>
      <c r="CN730" s="478"/>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H731" s="438"/>
      <c r="CI731" s="432" t="str">
        <f>IFERROR(TOWER_DATA[[#This Row],[Top '[m']]]-TOWER_DATA[[#This Row],[Bottom '[m']]], "")</f>
        <v/>
      </c>
      <c r="CJ731" s="475" t="str">
        <f>IFERROR(-(TOWER_DATA[[#This Row],[D, bottom '[m']]]-TOWER_DATA[[#This Row],[D, top '[m']]])/(TOWER_DATA[[#This Row],[Bottom '[m']]]-TOWER_DATA[[#This Row],[Top '[m']]]),"")</f>
        <v/>
      </c>
      <c r="CK731" s="476" t="str">
        <f t="shared" si="21"/>
        <v/>
      </c>
      <c r="CL731" s="438" t="str">
        <f>IFERROR((TOWER_DATA[[#This Row],[D, bottom '[m']]]+TOWER_DATA[[#This Row],[D, top '[m']]])/(2*TOWER_DATA[[#This Row],[t '[mm']]]/1000),"")</f>
        <v/>
      </c>
      <c r="CM731" s="440"/>
      <c r="CN731" s="478"/>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H732" s="438"/>
      <c r="CI732" s="432" t="str">
        <f>IFERROR(TOWER_DATA[[#This Row],[Top '[m']]]-TOWER_DATA[[#This Row],[Bottom '[m']]], "")</f>
        <v/>
      </c>
      <c r="CJ732" s="475" t="str">
        <f>IFERROR(-(TOWER_DATA[[#This Row],[D, bottom '[m']]]-TOWER_DATA[[#This Row],[D, top '[m']]])/(TOWER_DATA[[#This Row],[Bottom '[m']]]-TOWER_DATA[[#This Row],[Top '[m']]]),"")</f>
        <v/>
      </c>
      <c r="CK732" s="476" t="str">
        <f t="shared" si="21"/>
        <v/>
      </c>
      <c r="CL732" s="438" t="str">
        <f>IFERROR((TOWER_DATA[[#This Row],[D, bottom '[m']]]+TOWER_DATA[[#This Row],[D, top '[m']]])/(2*TOWER_DATA[[#This Row],[t '[mm']]]/1000),"")</f>
        <v/>
      </c>
      <c r="CM732" s="440"/>
      <c r="CN732" s="478"/>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H733" s="438"/>
      <c r="CI733" s="432" t="str">
        <f>IFERROR(TOWER_DATA[[#This Row],[Top '[m']]]-TOWER_DATA[[#This Row],[Bottom '[m']]], "")</f>
        <v/>
      </c>
      <c r="CJ733" s="475" t="str">
        <f>IFERROR(-(TOWER_DATA[[#This Row],[D, bottom '[m']]]-TOWER_DATA[[#This Row],[D, top '[m']]])/(TOWER_DATA[[#This Row],[Bottom '[m']]]-TOWER_DATA[[#This Row],[Top '[m']]]),"")</f>
        <v/>
      </c>
      <c r="CK733" s="476" t="str">
        <f t="shared" si="21"/>
        <v/>
      </c>
      <c r="CL733" s="438" t="str">
        <f>IFERROR((TOWER_DATA[[#This Row],[D, bottom '[m']]]+TOWER_DATA[[#This Row],[D, top '[m']]])/(2*TOWER_DATA[[#This Row],[t '[mm']]]/1000),"")</f>
        <v/>
      </c>
      <c r="CM733" s="440"/>
      <c r="CN733" s="478"/>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H734" s="438"/>
      <c r="CI734" s="432" t="str">
        <f>IFERROR(TOWER_DATA[[#This Row],[Top '[m']]]-TOWER_DATA[[#This Row],[Bottom '[m']]], "")</f>
        <v/>
      </c>
      <c r="CJ734" s="475" t="str">
        <f>IFERROR(-(TOWER_DATA[[#This Row],[D, bottom '[m']]]-TOWER_DATA[[#This Row],[D, top '[m']]])/(TOWER_DATA[[#This Row],[Bottom '[m']]]-TOWER_DATA[[#This Row],[Top '[m']]]),"")</f>
        <v/>
      </c>
      <c r="CK734" s="476" t="str">
        <f t="shared" si="21"/>
        <v/>
      </c>
      <c r="CL734" s="438" t="str">
        <f>IFERROR((TOWER_DATA[[#This Row],[D, bottom '[m']]]+TOWER_DATA[[#This Row],[D, top '[m']]])/(2*TOWER_DATA[[#This Row],[t '[mm']]]/1000),"")</f>
        <v/>
      </c>
      <c r="CM734" s="440"/>
      <c r="CN734" s="478"/>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H735" s="438"/>
      <c r="CI735" s="432" t="str">
        <f>IFERROR(TOWER_DATA[[#This Row],[Top '[m']]]-TOWER_DATA[[#This Row],[Bottom '[m']]], "")</f>
        <v/>
      </c>
      <c r="CJ735" s="475" t="str">
        <f>IFERROR(-(TOWER_DATA[[#This Row],[D, bottom '[m']]]-TOWER_DATA[[#This Row],[D, top '[m']]])/(TOWER_DATA[[#This Row],[Bottom '[m']]]-TOWER_DATA[[#This Row],[Top '[m']]]),"")</f>
        <v/>
      </c>
      <c r="CK735" s="476" t="str">
        <f t="shared" si="21"/>
        <v/>
      </c>
      <c r="CL735" s="438" t="str">
        <f>IFERROR((TOWER_DATA[[#This Row],[D, bottom '[m']]]+TOWER_DATA[[#This Row],[D, top '[m']]])/(2*TOWER_DATA[[#This Row],[t '[mm']]]/1000),"")</f>
        <v/>
      </c>
      <c r="CM735" s="440"/>
      <c r="CN735" s="478"/>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H736" s="438"/>
      <c r="CI736" s="432" t="str">
        <f>IFERROR(TOWER_DATA[[#This Row],[Top '[m']]]-TOWER_DATA[[#This Row],[Bottom '[m']]], "")</f>
        <v/>
      </c>
      <c r="CJ736" s="475" t="str">
        <f>IFERROR(-(TOWER_DATA[[#This Row],[D, bottom '[m']]]-TOWER_DATA[[#This Row],[D, top '[m']]])/(TOWER_DATA[[#This Row],[Bottom '[m']]]-TOWER_DATA[[#This Row],[Top '[m']]]),"")</f>
        <v/>
      </c>
      <c r="CK736" s="476" t="str">
        <f t="shared" si="21"/>
        <v/>
      </c>
      <c r="CL736" s="438" t="str">
        <f>IFERROR((TOWER_DATA[[#This Row],[D, bottom '[m']]]+TOWER_DATA[[#This Row],[D, top '[m']]])/(2*TOWER_DATA[[#This Row],[t '[mm']]]/1000),"")</f>
        <v/>
      </c>
      <c r="CM736" s="440"/>
      <c r="CN736" s="478"/>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H737" s="438"/>
      <c r="CI737" s="432" t="str">
        <f>IFERROR(TOWER_DATA[[#This Row],[Top '[m']]]-TOWER_DATA[[#This Row],[Bottom '[m']]], "")</f>
        <v/>
      </c>
      <c r="CJ737" s="475" t="str">
        <f>IFERROR(-(TOWER_DATA[[#This Row],[D, bottom '[m']]]-TOWER_DATA[[#This Row],[D, top '[m']]])/(TOWER_DATA[[#This Row],[Bottom '[m']]]-TOWER_DATA[[#This Row],[Top '[m']]]),"")</f>
        <v/>
      </c>
      <c r="CK737" s="476" t="str">
        <f t="shared" si="21"/>
        <v/>
      </c>
      <c r="CL737" s="438" t="str">
        <f>IFERROR((TOWER_DATA[[#This Row],[D, bottom '[m']]]+TOWER_DATA[[#This Row],[D, top '[m']]])/(2*TOWER_DATA[[#This Row],[t '[mm']]]/1000),"")</f>
        <v/>
      </c>
      <c r="CM737" s="440"/>
      <c r="CN737" s="478"/>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H738" s="438"/>
      <c r="CI738" s="432" t="str">
        <f>IFERROR(TOWER_DATA[[#This Row],[Top '[m']]]-TOWER_DATA[[#This Row],[Bottom '[m']]], "")</f>
        <v/>
      </c>
      <c r="CJ738" s="475" t="str">
        <f>IFERROR(-(TOWER_DATA[[#This Row],[D, bottom '[m']]]-TOWER_DATA[[#This Row],[D, top '[m']]])/(TOWER_DATA[[#This Row],[Bottom '[m']]]-TOWER_DATA[[#This Row],[Top '[m']]]),"")</f>
        <v/>
      </c>
      <c r="CK738" s="476" t="str">
        <f t="shared" si="21"/>
        <v/>
      </c>
      <c r="CL738" s="438" t="str">
        <f>IFERROR((TOWER_DATA[[#This Row],[D, bottom '[m']]]+TOWER_DATA[[#This Row],[D, top '[m']]])/(2*TOWER_DATA[[#This Row],[t '[mm']]]/1000),"")</f>
        <v/>
      </c>
      <c r="CM738" s="440"/>
      <c r="CN738" s="478"/>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H739" s="438"/>
      <c r="CI739" s="432" t="str">
        <f>IFERROR(TOWER_DATA[[#This Row],[Top '[m']]]-TOWER_DATA[[#This Row],[Bottom '[m']]], "")</f>
        <v/>
      </c>
      <c r="CJ739" s="475" t="str">
        <f>IFERROR(-(TOWER_DATA[[#This Row],[D, bottom '[m']]]-TOWER_DATA[[#This Row],[D, top '[m']]])/(TOWER_DATA[[#This Row],[Bottom '[m']]]-TOWER_DATA[[#This Row],[Top '[m']]]),"")</f>
        <v/>
      </c>
      <c r="CK739" s="476" t="str">
        <f t="shared" si="21"/>
        <v/>
      </c>
      <c r="CL739" s="438" t="str">
        <f>IFERROR((TOWER_DATA[[#This Row],[D, bottom '[m']]]+TOWER_DATA[[#This Row],[D, top '[m']]])/(2*TOWER_DATA[[#This Row],[t '[mm']]]/1000),"")</f>
        <v/>
      </c>
      <c r="CM739" s="440"/>
      <c r="CN739" s="478"/>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H740" s="438"/>
      <c r="CI740" s="432" t="str">
        <f>IFERROR(TOWER_DATA[[#This Row],[Top '[m']]]-TOWER_DATA[[#This Row],[Bottom '[m']]], "")</f>
        <v/>
      </c>
      <c r="CJ740" s="475" t="str">
        <f>IFERROR(-(TOWER_DATA[[#This Row],[D, bottom '[m']]]-TOWER_DATA[[#This Row],[D, top '[m']]])/(TOWER_DATA[[#This Row],[Bottom '[m']]]-TOWER_DATA[[#This Row],[Top '[m']]]),"")</f>
        <v/>
      </c>
      <c r="CK740" s="476" t="str">
        <f t="shared" si="21"/>
        <v/>
      </c>
      <c r="CL740" s="438" t="str">
        <f>IFERROR((TOWER_DATA[[#This Row],[D, bottom '[m']]]+TOWER_DATA[[#This Row],[D, top '[m']]])/(2*TOWER_DATA[[#This Row],[t '[mm']]]/1000),"")</f>
        <v/>
      </c>
      <c r="CM740" s="440"/>
      <c r="CN740" s="478"/>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H741" s="438"/>
      <c r="CI741" s="432" t="str">
        <f>IFERROR(TOWER_DATA[[#This Row],[Top '[m']]]-TOWER_DATA[[#This Row],[Bottom '[m']]], "")</f>
        <v/>
      </c>
      <c r="CJ741" s="475" t="str">
        <f>IFERROR(-(TOWER_DATA[[#This Row],[D, bottom '[m']]]-TOWER_DATA[[#This Row],[D, top '[m']]])/(TOWER_DATA[[#This Row],[Bottom '[m']]]-TOWER_DATA[[#This Row],[Top '[m']]]),"")</f>
        <v/>
      </c>
      <c r="CK741" s="476" t="str">
        <f t="shared" si="21"/>
        <v/>
      </c>
      <c r="CL741" s="438" t="str">
        <f>IFERROR((TOWER_DATA[[#This Row],[D, bottom '[m']]]+TOWER_DATA[[#This Row],[D, top '[m']]])/(2*TOWER_DATA[[#This Row],[t '[mm']]]/1000),"")</f>
        <v/>
      </c>
      <c r="CM741" s="440"/>
      <c r="CN741" s="478"/>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H742" s="438"/>
      <c r="CI742" s="432" t="str">
        <f>IFERROR(TOWER_DATA[[#This Row],[Top '[m']]]-TOWER_DATA[[#This Row],[Bottom '[m']]], "")</f>
        <v/>
      </c>
      <c r="CJ742" s="475" t="str">
        <f>IFERROR(-(TOWER_DATA[[#This Row],[D, bottom '[m']]]-TOWER_DATA[[#This Row],[D, top '[m']]])/(TOWER_DATA[[#This Row],[Bottom '[m']]]-TOWER_DATA[[#This Row],[Top '[m']]]),"")</f>
        <v/>
      </c>
      <c r="CK742" s="476" t="str">
        <f t="shared" si="21"/>
        <v/>
      </c>
      <c r="CL742" s="438" t="str">
        <f>IFERROR((TOWER_DATA[[#This Row],[D, bottom '[m']]]+TOWER_DATA[[#This Row],[D, top '[m']]])/(2*TOWER_DATA[[#This Row],[t '[mm']]]/1000),"")</f>
        <v/>
      </c>
      <c r="CM742" s="440"/>
      <c r="CN742" s="478"/>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H743" s="438"/>
      <c r="CI743" s="432" t="str">
        <f>IFERROR(TOWER_DATA[[#This Row],[Top '[m']]]-TOWER_DATA[[#This Row],[Bottom '[m']]], "")</f>
        <v/>
      </c>
      <c r="CJ743" s="475" t="str">
        <f>IFERROR(-(TOWER_DATA[[#This Row],[D, bottom '[m']]]-TOWER_DATA[[#This Row],[D, top '[m']]])/(TOWER_DATA[[#This Row],[Bottom '[m']]]-TOWER_DATA[[#This Row],[Top '[m']]]),"")</f>
        <v/>
      </c>
      <c r="CK743" s="476" t="str">
        <f t="shared" si="21"/>
        <v/>
      </c>
      <c r="CL743" s="438" t="str">
        <f>IFERROR((TOWER_DATA[[#This Row],[D, bottom '[m']]]+TOWER_DATA[[#This Row],[D, top '[m']]])/(2*TOWER_DATA[[#This Row],[t '[mm']]]/1000),"")</f>
        <v/>
      </c>
      <c r="CM743" s="440"/>
      <c r="CN743" s="478"/>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H744" s="438"/>
      <c r="CI744" s="432" t="str">
        <f>IFERROR(TOWER_DATA[[#This Row],[Top '[m']]]-TOWER_DATA[[#This Row],[Bottom '[m']]], "")</f>
        <v/>
      </c>
      <c r="CJ744" s="475" t="str">
        <f>IFERROR(-(TOWER_DATA[[#This Row],[D, bottom '[m']]]-TOWER_DATA[[#This Row],[D, top '[m']]])/(TOWER_DATA[[#This Row],[Bottom '[m']]]-TOWER_DATA[[#This Row],[Top '[m']]]),"")</f>
        <v/>
      </c>
      <c r="CK744" s="476" t="str">
        <f t="shared" si="21"/>
        <v/>
      </c>
      <c r="CL744" s="438" t="str">
        <f>IFERROR((TOWER_DATA[[#This Row],[D, bottom '[m']]]+TOWER_DATA[[#This Row],[D, top '[m']]])/(2*TOWER_DATA[[#This Row],[t '[mm']]]/1000),"")</f>
        <v/>
      </c>
      <c r="CM744" s="440"/>
      <c r="CN744" s="478"/>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H745" s="438"/>
      <c r="CI745" s="432" t="str">
        <f>IFERROR(TOWER_DATA[[#This Row],[Top '[m']]]-TOWER_DATA[[#This Row],[Bottom '[m']]], "")</f>
        <v/>
      </c>
      <c r="CJ745" s="475" t="str">
        <f>IFERROR(-(TOWER_DATA[[#This Row],[D, bottom '[m']]]-TOWER_DATA[[#This Row],[D, top '[m']]])/(TOWER_DATA[[#This Row],[Bottom '[m']]]-TOWER_DATA[[#This Row],[Top '[m']]]),"")</f>
        <v/>
      </c>
      <c r="CK745" s="476" t="str">
        <f t="shared" si="21"/>
        <v/>
      </c>
      <c r="CL745" s="438" t="str">
        <f>IFERROR((TOWER_DATA[[#This Row],[D, bottom '[m']]]+TOWER_DATA[[#This Row],[D, top '[m']]])/(2*TOWER_DATA[[#This Row],[t '[mm']]]/1000),"")</f>
        <v/>
      </c>
      <c r="CM745" s="440"/>
      <c r="CN745" s="478"/>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H746" s="438"/>
      <c r="CI746" s="432" t="str">
        <f>IFERROR(TOWER_DATA[[#This Row],[Top '[m']]]-TOWER_DATA[[#This Row],[Bottom '[m']]], "")</f>
        <v/>
      </c>
      <c r="CJ746" s="475" t="str">
        <f>IFERROR(-(TOWER_DATA[[#This Row],[D, bottom '[m']]]-TOWER_DATA[[#This Row],[D, top '[m']]])/(TOWER_DATA[[#This Row],[Bottom '[m']]]-TOWER_DATA[[#This Row],[Top '[m']]]),"")</f>
        <v/>
      </c>
      <c r="CK746" s="476" t="str">
        <f t="shared" si="21"/>
        <v/>
      </c>
      <c r="CL746" s="438" t="str">
        <f>IFERROR((TOWER_DATA[[#This Row],[D, bottom '[m']]]+TOWER_DATA[[#This Row],[D, top '[m']]])/(2*TOWER_DATA[[#This Row],[t '[mm']]]/1000),"")</f>
        <v/>
      </c>
      <c r="CM746" s="440"/>
      <c r="CN746" s="478"/>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H747" s="438"/>
      <c r="CI747" s="432" t="str">
        <f>IFERROR(TOWER_DATA[[#This Row],[Top '[m']]]-TOWER_DATA[[#This Row],[Bottom '[m']]], "")</f>
        <v/>
      </c>
      <c r="CJ747" s="475" t="str">
        <f>IFERROR(-(TOWER_DATA[[#This Row],[D, bottom '[m']]]-TOWER_DATA[[#This Row],[D, top '[m']]])/(TOWER_DATA[[#This Row],[Bottom '[m']]]-TOWER_DATA[[#This Row],[Top '[m']]]),"")</f>
        <v/>
      </c>
      <c r="CK747" s="476" t="str">
        <f t="shared" si="21"/>
        <v/>
      </c>
      <c r="CL747" s="438" t="str">
        <f>IFERROR((TOWER_DATA[[#This Row],[D, bottom '[m']]]+TOWER_DATA[[#This Row],[D, top '[m']]])/(2*TOWER_DATA[[#This Row],[t '[mm']]]/1000),"")</f>
        <v/>
      </c>
      <c r="CM747" s="440"/>
      <c r="CN747" s="478"/>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H748" s="438"/>
      <c r="CI748" s="432" t="str">
        <f>IFERROR(TOWER_DATA[[#This Row],[Top '[m']]]-TOWER_DATA[[#This Row],[Bottom '[m']]], "")</f>
        <v/>
      </c>
      <c r="CJ748" s="475" t="str">
        <f>IFERROR(-(TOWER_DATA[[#This Row],[D, bottom '[m']]]-TOWER_DATA[[#This Row],[D, top '[m']]])/(TOWER_DATA[[#This Row],[Bottom '[m']]]-TOWER_DATA[[#This Row],[Top '[m']]]),"")</f>
        <v/>
      </c>
      <c r="CK748" s="476" t="str">
        <f t="shared" si="21"/>
        <v/>
      </c>
      <c r="CL748" s="438" t="str">
        <f>IFERROR((TOWER_DATA[[#This Row],[D, bottom '[m']]]+TOWER_DATA[[#This Row],[D, top '[m']]])/(2*TOWER_DATA[[#This Row],[t '[mm']]]/1000),"")</f>
        <v/>
      </c>
      <c r="CM748" s="440"/>
      <c r="CN748" s="478"/>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H749" s="438"/>
      <c r="CI749" s="432" t="str">
        <f>IFERROR(TOWER_DATA[[#This Row],[Top '[m']]]-TOWER_DATA[[#This Row],[Bottom '[m']]], "")</f>
        <v/>
      </c>
      <c r="CJ749" s="475" t="str">
        <f>IFERROR(-(TOWER_DATA[[#This Row],[D, bottom '[m']]]-TOWER_DATA[[#This Row],[D, top '[m']]])/(TOWER_DATA[[#This Row],[Bottom '[m']]]-TOWER_DATA[[#This Row],[Top '[m']]]),"")</f>
        <v/>
      </c>
      <c r="CK749" s="476" t="str">
        <f t="shared" si="21"/>
        <v/>
      </c>
      <c r="CL749" s="438" t="str">
        <f>IFERROR((TOWER_DATA[[#This Row],[D, bottom '[m']]]+TOWER_DATA[[#This Row],[D, top '[m']]])/(2*TOWER_DATA[[#This Row],[t '[mm']]]/1000),"")</f>
        <v/>
      </c>
      <c r="CM749" s="440"/>
      <c r="CN749" s="478"/>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H750" s="438"/>
      <c r="CI750" s="432" t="str">
        <f>IFERROR(TOWER_DATA[[#This Row],[Top '[m']]]-TOWER_DATA[[#This Row],[Bottom '[m']]], "")</f>
        <v/>
      </c>
      <c r="CJ750" s="475" t="str">
        <f>IFERROR(-(TOWER_DATA[[#This Row],[D, bottom '[m']]]-TOWER_DATA[[#This Row],[D, top '[m']]])/(TOWER_DATA[[#This Row],[Bottom '[m']]]-TOWER_DATA[[#This Row],[Top '[m']]]),"")</f>
        <v/>
      </c>
      <c r="CK750" s="476" t="str">
        <f t="shared" si="21"/>
        <v/>
      </c>
      <c r="CL750" s="438" t="str">
        <f>IFERROR((TOWER_DATA[[#This Row],[D, bottom '[m']]]+TOWER_DATA[[#This Row],[D, top '[m']]])/(2*TOWER_DATA[[#This Row],[t '[mm']]]/1000),"")</f>
        <v/>
      </c>
      <c r="CM750" s="440"/>
      <c r="CN750" s="478"/>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H751" s="438"/>
      <c r="CI751" s="432" t="str">
        <f>IFERROR(TOWER_DATA[[#This Row],[Top '[m']]]-TOWER_DATA[[#This Row],[Bottom '[m']]], "")</f>
        <v/>
      </c>
      <c r="CJ751" s="475" t="str">
        <f>IFERROR(-(TOWER_DATA[[#This Row],[D, bottom '[m']]]-TOWER_DATA[[#This Row],[D, top '[m']]])/(TOWER_DATA[[#This Row],[Bottom '[m']]]-TOWER_DATA[[#This Row],[Top '[m']]]),"")</f>
        <v/>
      </c>
      <c r="CK751" s="476" t="str">
        <f t="shared" si="21"/>
        <v/>
      </c>
      <c r="CL751" s="438" t="str">
        <f>IFERROR((TOWER_DATA[[#This Row],[D, bottom '[m']]]+TOWER_DATA[[#This Row],[D, top '[m']]])/(2*TOWER_DATA[[#This Row],[t '[mm']]]/1000),"")</f>
        <v/>
      </c>
      <c r="CM751" s="440"/>
      <c r="CN751" s="478"/>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H752" s="438"/>
      <c r="CI752" s="432" t="str">
        <f>IFERROR(TOWER_DATA[[#This Row],[Top '[m']]]-TOWER_DATA[[#This Row],[Bottom '[m']]], "")</f>
        <v/>
      </c>
      <c r="CJ752" s="475" t="str">
        <f>IFERROR(-(TOWER_DATA[[#This Row],[D, bottom '[m']]]-TOWER_DATA[[#This Row],[D, top '[m']]])/(TOWER_DATA[[#This Row],[Bottom '[m']]]-TOWER_DATA[[#This Row],[Top '[m']]]),"")</f>
        <v/>
      </c>
      <c r="CK752" s="476" t="str">
        <f t="shared" si="21"/>
        <v/>
      </c>
      <c r="CL752" s="438" t="str">
        <f>IFERROR((TOWER_DATA[[#This Row],[D, bottom '[m']]]+TOWER_DATA[[#This Row],[D, top '[m']]])/(2*TOWER_DATA[[#This Row],[t '[mm']]]/1000),"")</f>
        <v/>
      </c>
      <c r="CM752" s="440"/>
      <c r="CN752" s="478"/>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H753" s="438"/>
      <c r="CI753" s="432" t="str">
        <f>IFERROR(TOWER_DATA[[#This Row],[Top '[m']]]-TOWER_DATA[[#This Row],[Bottom '[m']]], "")</f>
        <v/>
      </c>
      <c r="CJ753" s="475" t="str">
        <f>IFERROR(-(TOWER_DATA[[#This Row],[D, bottom '[m']]]-TOWER_DATA[[#This Row],[D, top '[m']]])/(TOWER_DATA[[#This Row],[Bottom '[m']]]-TOWER_DATA[[#This Row],[Top '[m']]]),"")</f>
        <v/>
      </c>
      <c r="CK753" s="476" t="str">
        <f t="shared" ref="CK753:CK816" si="22">IF(7850/1000*(1/3)*PI()*ABS(CD795-CE795)*((CF795/2)^2+(CF795/2)*(CG795/2)+(CG795/2)^2-(CF795/2-CH795/1000)^2-(CF795/2-CH795/1000)*(CG795/2-CH795/1000)-(CG795/2-CH795/1000)^2)=0,"",7850/1000*(1/3)*PI()*ABS(CD795-CE795)*((CF795/2)^2+(CF795/2)*(CG795/2)+(CG795/2)^2-(CF795/2-CH795/1000)^2-(CF795/2-CH795/1000)*(CG795/2-CH795/1000)-(CG795/2-CH795/1000)^2))</f>
        <v/>
      </c>
      <c r="CL753" s="438" t="str">
        <f>IFERROR((TOWER_DATA[[#This Row],[D, bottom '[m']]]+TOWER_DATA[[#This Row],[D, top '[m']]])/(2*TOWER_DATA[[#This Row],[t '[mm']]]/1000),"")</f>
        <v/>
      </c>
      <c r="CM753" s="440"/>
      <c r="CN753" s="478"/>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H754" s="438"/>
      <c r="CI754" s="432" t="str">
        <f>IFERROR(TOWER_DATA[[#This Row],[Top '[m']]]-TOWER_DATA[[#This Row],[Bottom '[m']]], "")</f>
        <v/>
      </c>
      <c r="CJ754" s="475" t="str">
        <f>IFERROR(-(TOWER_DATA[[#This Row],[D, bottom '[m']]]-TOWER_DATA[[#This Row],[D, top '[m']]])/(TOWER_DATA[[#This Row],[Bottom '[m']]]-TOWER_DATA[[#This Row],[Top '[m']]]),"")</f>
        <v/>
      </c>
      <c r="CK754" s="476" t="str">
        <f t="shared" si="22"/>
        <v/>
      </c>
      <c r="CL754" s="438" t="str">
        <f>IFERROR((TOWER_DATA[[#This Row],[D, bottom '[m']]]+TOWER_DATA[[#This Row],[D, top '[m']]])/(2*TOWER_DATA[[#This Row],[t '[mm']]]/1000),"")</f>
        <v/>
      </c>
      <c r="CM754" s="440"/>
      <c r="CN754" s="478"/>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H755" s="438"/>
      <c r="CI755" s="432" t="str">
        <f>IFERROR(TOWER_DATA[[#This Row],[Top '[m']]]-TOWER_DATA[[#This Row],[Bottom '[m']]], "")</f>
        <v/>
      </c>
      <c r="CJ755" s="475" t="str">
        <f>IFERROR(-(TOWER_DATA[[#This Row],[D, bottom '[m']]]-TOWER_DATA[[#This Row],[D, top '[m']]])/(TOWER_DATA[[#This Row],[Bottom '[m']]]-TOWER_DATA[[#This Row],[Top '[m']]]),"")</f>
        <v/>
      </c>
      <c r="CK755" s="476" t="str">
        <f t="shared" si="22"/>
        <v/>
      </c>
      <c r="CL755" s="438" t="str">
        <f>IFERROR((TOWER_DATA[[#This Row],[D, bottom '[m']]]+TOWER_DATA[[#This Row],[D, top '[m']]])/(2*TOWER_DATA[[#This Row],[t '[mm']]]/1000),"")</f>
        <v/>
      </c>
      <c r="CM755" s="440"/>
      <c r="CN755" s="478"/>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H756" s="438"/>
      <c r="CI756" s="432" t="str">
        <f>IFERROR(TOWER_DATA[[#This Row],[Top '[m']]]-TOWER_DATA[[#This Row],[Bottom '[m']]], "")</f>
        <v/>
      </c>
      <c r="CJ756" s="475" t="str">
        <f>IFERROR(-(TOWER_DATA[[#This Row],[D, bottom '[m']]]-TOWER_DATA[[#This Row],[D, top '[m']]])/(TOWER_DATA[[#This Row],[Bottom '[m']]]-TOWER_DATA[[#This Row],[Top '[m']]]),"")</f>
        <v/>
      </c>
      <c r="CK756" s="476" t="str">
        <f t="shared" si="22"/>
        <v/>
      </c>
      <c r="CL756" s="438" t="str">
        <f>IFERROR((TOWER_DATA[[#This Row],[D, bottom '[m']]]+TOWER_DATA[[#This Row],[D, top '[m']]])/(2*TOWER_DATA[[#This Row],[t '[mm']]]/1000),"")</f>
        <v/>
      </c>
      <c r="CM756" s="440"/>
      <c r="CN756" s="478"/>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H757" s="438"/>
      <c r="CI757" s="432" t="str">
        <f>IFERROR(TOWER_DATA[[#This Row],[Top '[m']]]-TOWER_DATA[[#This Row],[Bottom '[m']]], "")</f>
        <v/>
      </c>
      <c r="CJ757" s="475" t="str">
        <f>IFERROR(-(TOWER_DATA[[#This Row],[D, bottom '[m']]]-TOWER_DATA[[#This Row],[D, top '[m']]])/(TOWER_DATA[[#This Row],[Bottom '[m']]]-TOWER_DATA[[#This Row],[Top '[m']]]),"")</f>
        <v/>
      </c>
      <c r="CK757" s="476" t="str">
        <f t="shared" si="22"/>
        <v/>
      </c>
      <c r="CL757" s="438" t="str">
        <f>IFERROR((TOWER_DATA[[#This Row],[D, bottom '[m']]]+TOWER_DATA[[#This Row],[D, top '[m']]])/(2*TOWER_DATA[[#This Row],[t '[mm']]]/1000),"")</f>
        <v/>
      </c>
      <c r="CM757" s="440"/>
      <c r="CN757" s="478"/>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H758" s="438"/>
      <c r="CI758" s="432" t="str">
        <f>IFERROR(TOWER_DATA[[#This Row],[Top '[m']]]-TOWER_DATA[[#This Row],[Bottom '[m']]], "")</f>
        <v/>
      </c>
      <c r="CJ758" s="475" t="str">
        <f>IFERROR(-(TOWER_DATA[[#This Row],[D, bottom '[m']]]-TOWER_DATA[[#This Row],[D, top '[m']]])/(TOWER_DATA[[#This Row],[Bottom '[m']]]-TOWER_DATA[[#This Row],[Top '[m']]]),"")</f>
        <v/>
      </c>
      <c r="CK758" s="476" t="str">
        <f t="shared" si="22"/>
        <v/>
      </c>
      <c r="CL758" s="438" t="str">
        <f>IFERROR((TOWER_DATA[[#This Row],[D, bottom '[m']]]+TOWER_DATA[[#This Row],[D, top '[m']]])/(2*TOWER_DATA[[#This Row],[t '[mm']]]/1000),"")</f>
        <v/>
      </c>
      <c r="CM758" s="440"/>
      <c r="CN758" s="478"/>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H759" s="438"/>
      <c r="CI759" s="432" t="str">
        <f>IFERROR(TOWER_DATA[[#This Row],[Top '[m']]]-TOWER_DATA[[#This Row],[Bottom '[m']]], "")</f>
        <v/>
      </c>
      <c r="CJ759" s="475" t="str">
        <f>IFERROR(-(TOWER_DATA[[#This Row],[D, bottom '[m']]]-TOWER_DATA[[#This Row],[D, top '[m']]])/(TOWER_DATA[[#This Row],[Bottom '[m']]]-TOWER_DATA[[#This Row],[Top '[m']]]),"")</f>
        <v/>
      </c>
      <c r="CK759" s="476" t="str">
        <f t="shared" si="22"/>
        <v/>
      </c>
      <c r="CL759" s="438" t="str">
        <f>IFERROR((TOWER_DATA[[#This Row],[D, bottom '[m']]]+TOWER_DATA[[#This Row],[D, top '[m']]])/(2*TOWER_DATA[[#This Row],[t '[mm']]]/1000),"")</f>
        <v/>
      </c>
      <c r="CM759" s="440"/>
      <c r="CN759" s="478"/>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H760" s="438"/>
      <c r="CI760" s="432" t="str">
        <f>IFERROR(TOWER_DATA[[#This Row],[Top '[m']]]-TOWER_DATA[[#This Row],[Bottom '[m']]], "")</f>
        <v/>
      </c>
      <c r="CJ760" s="475" t="str">
        <f>IFERROR(-(TOWER_DATA[[#This Row],[D, bottom '[m']]]-TOWER_DATA[[#This Row],[D, top '[m']]])/(TOWER_DATA[[#This Row],[Bottom '[m']]]-TOWER_DATA[[#This Row],[Top '[m']]]),"")</f>
        <v/>
      </c>
      <c r="CK760" s="476" t="str">
        <f t="shared" si="22"/>
        <v/>
      </c>
      <c r="CL760" s="438" t="str">
        <f>IFERROR((TOWER_DATA[[#This Row],[D, bottom '[m']]]+TOWER_DATA[[#This Row],[D, top '[m']]])/(2*TOWER_DATA[[#This Row],[t '[mm']]]/1000),"")</f>
        <v/>
      </c>
      <c r="CM760" s="440"/>
      <c r="CN760" s="478"/>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H761" s="438"/>
      <c r="CI761" s="432" t="str">
        <f>IFERROR(TOWER_DATA[[#This Row],[Top '[m']]]-TOWER_DATA[[#This Row],[Bottom '[m']]], "")</f>
        <v/>
      </c>
      <c r="CJ761" s="475" t="str">
        <f>IFERROR(-(TOWER_DATA[[#This Row],[D, bottom '[m']]]-TOWER_DATA[[#This Row],[D, top '[m']]])/(TOWER_DATA[[#This Row],[Bottom '[m']]]-TOWER_DATA[[#This Row],[Top '[m']]]),"")</f>
        <v/>
      </c>
      <c r="CK761" s="476" t="str">
        <f t="shared" si="22"/>
        <v/>
      </c>
      <c r="CL761" s="438" t="str">
        <f>IFERROR((TOWER_DATA[[#This Row],[D, bottom '[m']]]+TOWER_DATA[[#This Row],[D, top '[m']]])/(2*TOWER_DATA[[#This Row],[t '[mm']]]/1000),"")</f>
        <v/>
      </c>
      <c r="CM761" s="440"/>
      <c r="CN761" s="478"/>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H762" s="438"/>
      <c r="CI762" s="432" t="str">
        <f>IFERROR(TOWER_DATA[[#This Row],[Top '[m']]]-TOWER_DATA[[#This Row],[Bottom '[m']]], "")</f>
        <v/>
      </c>
      <c r="CJ762" s="475" t="str">
        <f>IFERROR(-(TOWER_DATA[[#This Row],[D, bottom '[m']]]-TOWER_DATA[[#This Row],[D, top '[m']]])/(TOWER_DATA[[#This Row],[Bottom '[m']]]-TOWER_DATA[[#This Row],[Top '[m']]]),"")</f>
        <v/>
      </c>
      <c r="CK762" s="476" t="str">
        <f t="shared" si="22"/>
        <v/>
      </c>
      <c r="CL762" s="438" t="str">
        <f>IFERROR((TOWER_DATA[[#This Row],[D, bottom '[m']]]+TOWER_DATA[[#This Row],[D, top '[m']]])/(2*TOWER_DATA[[#This Row],[t '[mm']]]/1000),"")</f>
        <v/>
      </c>
      <c r="CM762" s="440"/>
      <c r="CN762" s="478"/>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H763" s="438"/>
      <c r="CI763" s="432" t="str">
        <f>IFERROR(TOWER_DATA[[#This Row],[Top '[m']]]-TOWER_DATA[[#This Row],[Bottom '[m']]], "")</f>
        <v/>
      </c>
      <c r="CJ763" s="475" t="str">
        <f>IFERROR(-(TOWER_DATA[[#This Row],[D, bottom '[m']]]-TOWER_DATA[[#This Row],[D, top '[m']]])/(TOWER_DATA[[#This Row],[Bottom '[m']]]-TOWER_DATA[[#This Row],[Top '[m']]]),"")</f>
        <v/>
      </c>
      <c r="CK763" s="476" t="str">
        <f t="shared" si="22"/>
        <v/>
      </c>
      <c r="CL763" s="438" t="str">
        <f>IFERROR((TOWER_DATA[[#This Row],[D, bottom '[m']]]+TOWER_DATA[[#This Row],[D, top '[m']]])/(2*TOWER_DATA[[#This Row],[t '[mm']]]/1000),"")</f>
        <v/>
      </c>
      <c r="CM763" s="440"/>
      <c r="CN763" s="478"/>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H764" s="438"/>
      <c r="CI764" s="432" t="str">
        <f>IFERROR(TOWER_DATA[[#This Row],[Top '[m']]]-TOWER_DATA[[#This Row],[Bottom '[m']]], "")</f>
        <v/>
      </c>
      <c r="CJ764" s="475" t="str">
        <f>IFERROR(-(TOWER_DATA[[#This Row],[D, bottom '[m']]]-TOWER_DATA[[#This Row],[D, top '[m']]])/(TOWER_DATA[[#This Row],[Bottom '[m']]]-TOWER_DATA[[#This Row],[Top '[m']]]),"")</f>
        <v/>
      </c>
      <c r="CK764" s="476" t="str">
        <f t="shared" si="22"/>
        <v/>
      </c>
      <c r="CL764" s="438" t="str">
        <f>IFERROR((TOWER_DATA[[#This Row],[D, bottom '[m']]]+TOWER_DATA[[#This Row],[D, top '[m']]])/(2*TOWER_DATA[[#This Row],[t '[mm']]]/1000),"")</f>
        <v/>
      </c>
      <c r="CM764" s="440"/>
      <c r="CN764" s="478"/>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H765" s="438"/>
      <c r="CI765" s="432" t="str">
        <f>IFERROR(TOWER_DATA[[#This Row],[Top '[m']]]-TOWER_DATA[[#This Row],[Bottom '[m']]], "")</f>
        <v/>
      </c>
      <c r="CJ765" s="475" t="str">
        <f>IFERROR(-(TOWER_DATA[[#This Row],[D, bottom '[m']]]-TOWER_DATA[[#This Row],[D, top '[m']]])/(TOWER_DATA[[#This Row],[Bottom '[m']]]-TOWER_DATA[[#This Row],[Top '[m']]]),"")</f>
        <v/>
      </c>
      <c r="CK765" s="476" t="str">
        <f t="shared" si="22"/>
        <v/>
      </c>
      <c r="CL765" s="438" t="str">
        <f>IFERROR((TOWER_DATA[[#This Row],[D, bottom '[m']]]+TOWER_DATA[[#This Row],[D, top '[m']]])/(2*TOWER_DATA[[#This Row],[t '[mm']]]/1000),"")</f>
        <v/>
      </c>
      <c r="CM765" s="440"/>
      <c r="CN765" s="478"/>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H766" s="438"/>
      <c r="CI766" s="432" t="str">
        <f>IFERROR(TOWER_DATA[[#This Row],[Top '[m']]]-TOWER_DATA[[#This Row],[Bottom '[m']]], "")</f>
        <v/>
      </c>
      <c r="CJ766" s="475" t="str">
        <f>IFERROR(-(TOWER_DATA[[#This Row],[D, bottom '[m']]]-TOWER_DATA[[#This Row],[D, top '[m']]])/(TOWER_DATA[[#This Row],[Bottom '[m']]]-TOWER_DATA[[#This Row],[Top '[m']]]),"")</f>
        <v/>
      </c>
      <c r="CK766" s="476" t="str">
        <f t="shared" si="22"/>
        <v/>
      </c>
      <c r="CL766" s="438" t="str">
        <f>IFERROR((TOWER_DATA[[#This Row],[D, bottom '[m']]]+TOWER_DATA[[#This Row],[D, top '[m']]])/(2*TOWER_DATA[[#This Row],[t '[mm']]]/1000),"")</f>
        <v/>
      </c>
      <c r="CM766" s="440"/>
      <c r="CN766" s="478"/>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H767" s="438"/>
      <c r="CI767" s="432" t="str">
        <f>IFERROR(TOWER_DATA[[#This Row],[Top '[m']]]-TOWER_DATA[[#This Row],[Bottom '[m']]], "")</f>
        <v/>
      </c>
      <c r="CJ767" s="475" t="str">
        <f>IFERROR(-(TOWER_DATA[[#This Row],[D, bottom '[m']]]-TOWER_DATA[[#This Row],[D, top '[m']]])/(TOWER_DATA[[#This Row],[Bottom '[m']]]-TOWER_DATA[[#This Row],[Top '[m']]]),"")</f>
        <v/>
      </c>
      <c r="CK767" s="476" t="str">
        <f t="shared" si="22"/>
        <v/>
      </c>
      <c r="CL767" s="438" t="str">
        <f>IFERROR((TOWER_DATA[[#This Row],[D, bottom '[m']]]+TOWER_DATA[[#This Row],[D, top '[m']]])/(2*TOWER_DATA[[#This Row],[t '[mm']]]/1000),"")</f>
        <v/>
      </c>
      <c r="CM767" s="440"/>
      <c r="CN767" s="478"/>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H768" s="438"/>
      <c r="CI768" s="432" t="str">
        <f>IFERROR(TOWER_DATA[[#This Row],[Top '[m']]]-TOWER_DATA[[#This Row],[Bottom '[m']]], "")</f>
        <v/>
      </c>
      <c r="CJ768" s="475" t="str">
        <f>IFERROR(-(TOWER_DATA[[#This Row],[D, bottom '[m']]]-TOWER_DATA[[#This Row],[D, top '[m']]])/(TOWER_DATA[[#This Row],[Bottom '[m']]]-TOWER_DATA[[#This Row],[Top '[m']]]),"")</f>
        <v/>
      </c>
      <c r="CK768" s="476" t="str">
        <f t="shared" si="22"/>
        <v/>
      </c>
      <c r="CL768" s="438" t="str">
        <f>IFERROR((TOWER_DATA[[#This Row],[D, bottom '[m']]]+TOWER_DATA[[#This Row],[D, top '[m']]])/(2*TOWER_DATA[[#This Row],[t '[mm']]]/1000),"")</f>
        <v/>
      </c>
      <c r="CM768" s="440"/>
      <c r="CN768" s="478"/>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H769" s="438"/>
      <c r="CI769" s="432" t="str">
        <f>IFERROR(TOWER_DATA[[#This Row],[Top '[m']]]-TOWER_DATA[[#This Row],[Bottom '[m']]], "")</f>
        <v/>
      </c>
      <c r="CJ769" s="475" t="str">
        <f>IFERROR(-(TOWER_DATA[[#This Row],[D, bottom '[m']]]-TOWER_DATA[[#This Row],[D, top '[m']]])/(TOWER_DATA[[#This Row],[Bottom '[m']]]-TOWER_DATA[[#This Row],[Top '[m']]]),"")</f>
        <v/>
      </c>
      <c r="CK769" s="476" t="str">
        <f t="shared" si="22"/>
        <v/>
      </c>
      <c r="CL769" s="438" t="str">
        <f>IFERROR((TOWER_DATA[[#This Row],[D, bottom '[m']]]+TOWER_DATA[[#This Row],[D, top '[m']]])/(2*TOWER_DATA[[#This Row],[t '[mm']]]/1000),"")</f>
        <v/>
      </c>
      <c r="CM769" s="440"/>
      <c r="CN769" s="478"/>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H770" s="438"/>
      <c r="CI770" s="432" t="str">
        <f>IFERROR(TOWER_DATA[[#This Row],[Top '[m']]]-TOWER_DATA[[#This Row],[Bottom '[m']]], "")</f>
        <v/>
      </c>
      <c r="CJ770" s="475" t="str">
        <f>IFERROR(-(TOWER_DATA[[#This Row],[D, bottom '[m']]]-TOWER_DATA[[#This Row],[D, top '[m']]])/(TOWER_DATA[[#This Row],[Bottom '[m']]]-TOWER_DATA[[#This Row],[Top '[m']]]),"")</f>
        <v/>
      </c>
      <c r="CK770" s="476" t="str">
        <f t="shared" si="22"/>
        <v/>
      </c>
      <c r="CL770" s="438" t="str">
        <f>IFERROR((TOWER_DATA[[#This Row],[D, bottom '[m']]]+TOWER_DATA[[#This Row],[D, top '[m']]])/(2*TOWER_DATA[[#This Row],[t '[mm']]]/1000),"")</f>
        <v/>
      </c>
      <c r="CM770" s="440"/>
      <c r="CN770" s="478"/>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H771" s="438"/>
      <c r="CI771" s="432" t="str">
        <f>IFERROR(TOWER_DATA[[#This Row],[Top '[m']]]-TOWER_DATA[[#This Row],[Bottom '[m']]], "")</f>
        <v/>
      </c>
      <c r="CJ771" s="475" t="str">
        <f>IFERROR(-(TOWER_DATA[[#This Row],[D, bottom '[m']]]-TOWER_DATA[[#This Row],[D, top '[m']]])/(TOWER_DATA[[#This Row],[Bottom '[m']]]-TOWER_DATA[[#This Row],[Top '[m']]]),"")</f>
        <v/>
      </c>
      <c r="CK771" s="476" t="str">
        <f t="shared" si="22"/>
        <v/>
      </c>
      <c r="CL771" s="438" t="str">
        <f>IFERROR((TOWER_DATA[[#This Row],[D, bottom '[m']]]+TOWER_DATA[[#This Row],[D, top '[m']]])/(2*TOWER_DATA[[#This Row],[t '[mm']]]/1000),"")</f>
        <v/>
      </c>
      <c r="CM771" s="440"/>
      <c r="CN771" s="478"/>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H772" s="438"/>
      <c r="CI772" s="432" t="str">
        <f>IFERROR(TOWER_DATA[[#This Row],[Top '[m']]]-TOWER_DATA[[#This Row],[Bottom '[m']]], "")</f>
        <v/>
      </c>
      <c r="CJ772" s="475" t="str">
        <f>IFERROR(-(TOWER_DATA[[#This Row],[D, bottom '[m']]]-TOWER_DATA[[#This Row],[D, top '[m']]])/(TOWER_DATA[[#This Row],[Bottom '[m']]]-TOWER_DATA[[#This Row],[Top '[m']]]),"")</f>
        <v/>
      </c>
      <c r="CK772" s="476" t="str">
        <f t="shared" si="22"/>
        <v/>
      </c>
      <c r="CL772" s="438" t="str">
        <f>IFERROR((TOWER_DATA[[#This Row],[D, bottom '[m']]]+TOWER_DATA[[#This Row],[D, top '[m']]])/(2*TOWER_DATA[[#This Row],[t '[mm']]]/1000),"")</f>
        <v/>
      </c>
      <c r="CM772" s="440"/>
      <c r="CN772" s="478"/>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H773" s="438"/>
      <c r="CI773" s="432" t="str">
        <f>IFERROR(TOWER_DATA[[#This Row],[Top '[m']]]-TOWER_DATA[[#This Row],[Bottom '[m']]], "")</f>
        <v/>
      </c>
      <c r="CJ773" s="475" t="str">
        <f>IFERROR(-(TOWER_DATA[[#This Row],[D, bottom '[m']]]-TOWER_DATA[[#This Row],[D, top '[m']]])/(TOWER_DATA[[#This Row],[Bottom '[m']]]-TOWER_DATA[[#This Row],[Top '[m']]]),"")</f>
        <v/>
      </c>
      <c r="CK773" s="476" t="str">
        <f t="shared" si="22"/>
        <v/>
      </c>
      <c r="CL773" s="438" t="str">
        <f>IFERROR((TOWER_DATA[[#This Row],[D, bottom '[m']]]+TOWER_DATA[[#This Row],[D, top '[m']]])/(2*TOWER_DATA[[#This Row],[t '[mm']]]/1000),"")</f>
        <v/>
      </c>
      <c r="CM773" s="440"/>
      <c r="CN773" s="478"/>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H774" s="438"/>
      <c r="CI774" s="432" t="str">
        <f>IFERROR(TOWER_DATA[[#This Row],[Top '[m']]]-TOWER_DATA[[#This Row],[Bottom '[m']]], "")</f>
        <v/>
      </c>
      <c r="CJ774" s="475" t="str">
        <f>IFERROR(-(TOWER_DATA[[#This Row],[D, bottom '[m']]]-TOWER_DATA[[#This Row],[D, top '[m']]])/(TOWER_DATA[[#This Row],[Bottom '[m']]]-TOWER_DATA[[#This Row],[Top '[m']]]),"")</f>
        <v/>
      </c>
      <c r="CK774" s="476" t="str">
        <f t="shared" si="22"/>
        <v/>
      </c>
      <c r="CL774" s="438" t="str">
        <f>IFERROR((TOWER_DATA[[#This Row],[D, bottom '[m']]]+TOWER_DATA[[#This Row],[D, top '[m']]])/(2*TOWER_DATA[[#This Row],[t '[mm']]]/1000),"")</f>
        <v/>
      </c>
      <c r="CM774" s="440"/>
      <c r="CN774" s="478"/>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H775" s="438"/>
      <c r="CI775" s="432" t="str">
        <f>IFERROR(TOWER_DATA[[#This Row],[Top '[m']]]-TOWER_DATA[[#This Row],[Bottom '[m']]], "")</f>
        <v/>
      </c>
      <c r="CJ775" s="475" t="str">
        <f>IFERROR(-(TOWER_DATA[[#This Row],[D, bottom '[m']]]-TOWER_DATA[[#This Row],[D, top '[m']]])/(TOWER_DATA[[#This Row],[Bottom '[m']]]-TOWER_DATA[[#This Row],[Top '[m']]]),"")</f>
        <v/>
      </c>
      <c r="CK775" s="476" t="str">
        <f t="shared" si="22"/>
        <v/>
      </c>
      <c r="CL775" s="438" t="str">
        <f>IFERROR((TOWER_DATA[[#This Row],[D, bottom '[m']]]+TOWER_DATA[[#This Row],[D, top '[m']]])/(2*TOWER_DATA[[#This Row],[t '[mm']]]/1000),"")</f>
        <v/>
      </c>
      <c r="CM775" s="440"/>
      <c r="CN775" s="478"/>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H776" s="438"/>
      <c r="CI776" s="432" t="str">
        <f>IFERROR(TOWER_DATA[[#This Row],[Top '[m']]]-TOWER_DATA[[#This Row],[Bottom '[m']]], "")</f>
        <v/>
      </c>
      <c r="CJ776" s="475" t="str">
        <f>IFERROR(-(TOWER_DATA[[#This Row],[D, bottom '[m']]]-TOWER_DATA[[#This Row],[D, top '[m']]])/(TOWER_DATA[[#This Row],[Bottom '[m']]]-TOWER_DATA[[#This Row],[Top '[m']]]),"")</f>
        <v/>
      </c>
      <c r="CK776" s="476" t="str">
        <f t="shared" si="22"/>
        <v/>
      </c>
      <c r="CL776" s="438" t="str">
        <f>IFERROR((TOWER_DATA[[#This Row],[D, bottom '[m']]]+TOWER_DATA[[#This Row],[D, top '[m']]])/(2*TOWER_DATA[[#This Row],[t '[mm']]]/1000),"")</f>
        <v/>
      </c>
      <c r="CM776" s="440"/>
      <c r="CN776" s="478"/>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H777" s="438"/>
      <c r="CI777" s="432" t="str">
        <f>IFERROR(TOWER_DATA[[#This Row],[Top '[m']]]-TOWER_DATA[[#This Row],[Bottom '[m']]], "")</f>
        <v/>
      </c>
      <c r="CJ777" s="475" t="str">
        <f>IFERROR(-(TOWER_DATA[[#This Row],[D, bottom '[m']]]-TOWER_DATA[[#This Row],[D, top '[m']]])/(TOWER_DATA[[#This Row],[Bottom '[m']]]-TOWER_DATA[[#This Row],[Top '[m']]]),"")</f>
        <v/>
      </c>
      <c r="CK777" s="476" t="str">
        <f t="shared" si="22"/>
        <v/>
      </c>
      <c r="CL777" s="438" t="str">
        <f>IFERROR((TOWER_DATA[[#This Row],[D, bottom '[m']]]+TOWER_DATA[[#This Row],[D, top '[m']]])/(2*TOWER_DATA[[#This Row],[t '[mm']]]/1000),"")</f>
        <v/>
      </c>
      <c r="CM777" s="440"/>
      <c r="CN777" s="478"/>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H778" s="438"/>
      <c r="CI778" s="432" t="str">
        <f>IFERROR(TOWER_DATA[[#This Row],[Top '[m']]]-TOWER_DATA[[#This Row],[Bottom '[m']]], "")</f>
        <v/>
      </c>
      <c r="CJ778" s="475" t="str">
        <f>IFERROR(-(TOWER_DATA[[#This Row],[D, bottom '[m']]]-TOWER_DATA[[#This Row],[D, top '[m']]])/(TOWER_DATA[[#This Row],[Bottom '[m']]]-TOWER_DATA[[#This Row],[Top '[m']]]),"")</f>
        <v/>
      </c>
      <c r="CK778" s="476" t="str">
        <f t="shared" si="22"/>
        <v/>
      </c>
      <c r="CL778" s="438" t="str">
        <f>IFERROR((TOWER_DATA[[#This Row],[D, bottom '[m']]]+TOWER_DATA[[#This Row],[D, top '[m']]])/(2*TOWER_DATA[[#This Row],[t '[mm']]]/1000),"")</f>
        <v/>
      </c>
      <c r="CM778" s="440"/>
      <c r="CN778" s="478"/>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H779" s="438"/>
      <c r="CI779" s="432" t="str">
        <f>IFERROR(TOWER_DATA[[#This Row],[Top '[m']]]-TOWER_DATA[[#This Row],[Bottom '[m']]], "")</f>
        <v/>
      </c>
      <c r="CJ779" s="475" t="str">
        <f>IFERROR(-(TOWER_DATA[[#This Row],[D, bottom '[m']]]-TOWER_DATA[[#This Row],[D, top '[m']]])/(TOWER_DATA[[#This Row],[Bottom '[m']]]-TOWER_DATA[[#This Row],[Top '[m']]]),"")</f>
        <v/>
      </c>
      <c r="CK779" s="476" t="str">
        <f t="shared" si="22"/>
        <v/>
      </c>
      <c r="CL779" s="438" t="str">
        <f>IFERROR((TOWER_DATA[[#This Row],[D, bottom '[m']]]+TOWER_DATA[[#This Row],[D, top '[m']]])/(2*TOWER_DATA[[#This Row],[t '[mm']]]/1000),"")</f>
        <v/>
      </c>
      <c r="CM779" s="440"/>
      <c r="CN779" s="478"/>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H780" s="438"/>
      <c r="CI780" s="432" t="str">
        <f>IFERROR(TOWER_DATA[[#This Row],[Top '[m']]]-TOWER_DATA[[#This Row],[Bottom '[m']]], "")</f>
        <v/>
      </c>
      <c r="CJ780" s="475" t="str">
        <f>IFERROR(-(TOWER_DATA[[#This Row],[D, bottom '[m']]]-TOWER_DATA[[#This Row],[D, top '[m']]])/(TOWER_DATA[[#This Row],[Bottom '[m']]]-TOWER_DATA[[#This Row],[Top '[m']]]),"")</f>
        <v/>
      </c>
      <c r="CK780" s="476" t="str">
        <f t="shared" si="22"/>
        <v/>
      </c>
      <c r="CL780" s="438" t="str">
        <f>IFERROR((TOWER_DATA[[#This Row],[D, bottom '[m']]]+TOWER_DATA[[#This Row],[D, top '[m']]])/(2*TOWER_DATA[[#This Row],[t '[mm']]]/1000),"")</f>
        <v/>
      </c>
      <c r="CM780" s="440"/>
      <c r="CN780" s="478"/>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H781" s="438"/>
      <c r="CI781" s="432" t="str">
        <f>IFERROR(TOWER_DATA[[#This Row],[Top '[m']]]-TOWER_DATA[[#This Row],[Bottom '[m']]], "")</f>
        <v/>
      </c>
      <c r="CJ781" s="475" t="str">
        <f>IFERROR(-(TOWER_DATA[[#This Row],[D, bottom '[m']]]-TOWER_DATA[[#This Row],[D, top '[m']]])/(TOWER_DATA[[#This Row],[Bottom '[m']]]-TOWER_DATA[[#This Row],[Top '[m']]]),"")</f>
        <v/>
      </c>
      <c r="CK781" s="476" t="str">
        <f t="shared" si="22"/>
        <v/>
      </c>
      <c r="CL781" s="438" t="str">
        <f>IFERROR((TOWER_DATA[[#This Row],[D, bottom '[m']]]+TOWER_DATA[[#This Row],[D, top '[m']]])/(2*TOWER_DATA[[#This Row],[t '[mm']]]/1000),"")</f>
        <v/>
      </c>
      <c r="CM781" s="440"/>
      <c r="CN781" s="478"/>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H782" s="438"/>
      <c r="CI782" s="432" t="str">
        <f>IFERROR(TOWER_DATA[[#This Row],[Top '[m']]]-TOWER_DATA[[#This Row],[Bottom '[m']]], "")</f>
        <v/>
      </c>
      <c r="CJ782" s="475" t="str">
        <f>IFERROR(-(TOWER_DATA[[#This Row],[D, bottom '[m']]]-TOWER_DATA[[#This Row],[D, top '[m']]])/(TOWER_DATA[[#This Row],[Bottom '[m']]]-TOWER_DATA[[#This Row],[Top '[m']]]),"")</f>
        <v/>
      </c>
      <c r="CK782" s="476" t="str">
        <f t="shared" si="22"/>
        <v/>
      </c>
      <c r="CL782" s="438" t="str">
        <f>IFERROR((TOWER_DATA[[#This Row],[D, bottom '[m']]]+TOWER_DATA[[#This Row],[D, top '[m']]])/(2*TOWER_DATA[[#This Row],[t '[mm']]]/1000),"")</f>
        <v/>
      </c>
      <c r="CM782" s="440"/>
      <c r="CN782" s="478"/>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H783" s="438"/>
      <c r="CI783" s="432" t="str">
        <f>IFERROR(TOWER_DATA[[#This Row],[Top '[m']]]-TOWER_DATA[[#This Row],[Bottom '[m']]], "")</f>
        <v/>
      </c>
      <c r="CJ783" s="475" t="str">
        <f>IFERROR(-(TOWER_DATA[[#This Row],[D, bottom '[m']]]-TOWER_DATA[[#This Row],[D, top '[m']]])/(TOWER_DATA[[#This Row],[Bottom '[m']]]-TOWER_DATA[[#This Row],[Top '[m']]]),"")</f>
        <v/>
      </c>
      <c r="CK783" s="476" t="str">
        <f t="shared" si="22"/>
        <v/>
      </c>
      <c r="CL783" s="438" t="str">
        <f>IFERROR((TOWER_DATA[[#This Row],[D, bottom '[m']]]+TOWER_DATA[[#This Row],[D, top '[m']]])/(2*TOWER_DATA[[#This Row],[t '[mm']]]/1000),"")</f>
        <v/>
      </c>
      <c r="CM783" s="440"/>
      <c r="CN783" s="478"/>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H784" s="438"/>
      <c r="CI784" s="432" t="str">
        <f>IFERROR(TOWER_DATA[[#This Row],[Top '[m']]]-TOWER_DATA[[#This Row],[Bottom '[m']]], "")</f>
        <v/>
      </c>
      <c r="CJ784" s="475" t="str">
        <f>IFERROR(-(TOWER_DATA[[#This Row],[D, bottom '[m']]]-TOWER_DATA[[#This Row],[D, top '[m']]])/(TOWER_DATA[[#This Row],[Bottom '[m']]]-TOWER_DATA[[#This Row],[Top '[m']]]),"")</f>
        <v/>
      </c>
      <c r="CK784" s="476" t="str">
        <f t="shared" si="22"/>
        <v/>
      </c>
      <c r="CL784" s="438" t="str">
        <f>IFERROR((TOWER_DATA[[#This Row],[D, bottom '[m']]]+TOWER_DATA[[#This Row],[D, top '[m']]])/(2*TOWER_DATA[[#This Row],[t '[mm']]]/1000),"")</f>
        <v/>
      </c>
      <c r="CM784" s="440"/>
      <c r="CN784" s="478"/>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H785" s="438"/>
      <c r="CI785" s="432" t="str">
        <f>IFERROR(TOWER_DATA[[#This Row],[Top '[m']]]-TOWER_DATA[[#This Row],[Bottom '[m']]], "")</f>
        <v/>
      </c>
      <c r="CJ785" s="475" t="str">
        <f>IFERROR(-(TOWER_DATA[[#This Row],[D, bottom '[m']]]-TOWER_DATA[[#This Row],[D, top '[m']]])/(TOWER_DATA[[#This Row],[Bottom '[m']]]-TOWER_DATA[[#This Row],[Top '[m']]]),"")</f>
        <v/>
      </c>
      <c r="CK785" s="476" t="str">
        <f t="shared" si="22"/>
        <v/>
      </c>
      <c r="CL785" s="438" t="str">
        <f>IFERROR((TOWER_DATA[[#This Row],[D, bottom '[m']]]+TOWER_DATA[[#This Row],[D, top '[m']]])/(2*TOWER_DATA[[#This Row],[t '[mm']]]/1000),"")</f>
        <v/>
      </c>
      <c r="CM785" s="440"/>
      <c r="CN785" s="478"/>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H786" s="438"/>
      <c r="CI786" s="432" t="str">
        <f>IFERROR(TOWER_DATA[[#This Row],[Top '[m']]]-TOWER_DATA[[#This Row],[Bottom '[m']]], "")</f>
        <v/>
      </c>
      <c r="CJ786" s="475" t="str">
        <f>IFERROR(-(TOWER_DATA[[#This Row],[D, bottom '[m']]]-TOWER_DATA[[#This Row],[D, top '[m']]])/(TOWER_DATA[[#This Row],[Bottom '[m']]]-TOWER_DATA[[#This Row],[Top '[m']]]),"")</f>
        <v/>
      </c>
      <c r="CK786" s="476" t="str">
        <f t="shared" si="22"/>
        <v/>
      </c>
      <c r="CL786" s="438" t="str">
        <f>IFERROR((TOWER_DATA[[#This Row],[D, bottom '[m']]]+TOWER_DATA[[#This Row],[D, top '[m']]])/(2*TOWER_DATA[[#This Row],[t '[mm']]]/1000),"")</f>
        <v/>
      </c>
      <c r="CM786" s="440"/>
      <c r="CN786" s="478"/>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H787" s="438"/>
      <c r="CI787" s="432" t="str">
        <f>IFERROR(TOWER_DATA[[#This Row],[Top '[m']]]-TOWER_DATA[[#This Row],[Bottom '[m']]], "")</f>
        <v/>
      </c>
      <c r="CJ787" s="475" t="str">
        <f>IFERROR(-(TOWER_DATA[[#This Row],[D, bottom '[m']]]-TOWER_DATA[[#This Row],[D, top '[m']]])/(TOWER_DATA[[#This Row],[Bottom '[m']]]-TOWER_DATA[[#This Row],[Top '[m']]]),"")</f>
        <v/>
      </c>
      <c r="CK787" s="476" t="str">
        <f t="shared" si="22"/>
        <v/>
      </c>
      <c r="CL787" s="438" t="str">
        <f>IFERROR((TOWER_DATA[[#This Row],[D, bottom '[m']]]+TOWER_DATA[[#This Row],[D, top '[m']]])/(2*TOWER_DATA[[#This Row],[t '[mm']]]/1000),"")</f>
        <v/>
      </c>
      <c r="CM787" s="440"/>
      <c r="CN787" s="478"/>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H788" s="438"/>
      <c r="CI788" s="432" t="str">
        <f>IFERROR(TOWER_DATA[[#This Row],[Top '[m']]]-TOWER_DATA[[#This Row],[Bottom '[m']]], "")</f>
        <v/>
      </c>
      <c r="CJ788" s="475" t="str">
        <f>IFERROR(-(TOWER_DATA[[#This Row],[D, bottom '[m']]]-TOWER_DATA[[#This Row],[D, top '[m']]])/(TOWER_DATA[[#This Row],[Bottom '[m']]]-TOWER_DATA[[#This Row],[Top '[m']]]),"")</f>
        <v/>
      </c>
      <c r="CK788" s="476" t="str">
        <f t="shared" si="22"/>
        <v/>
      </c>
      <c r="CL788" s="438" t="str">
        <f>IFERROR((TOWER_DATA[[#This Row],[D, bottom '[m']]]+TOWER_DATA[[#This Row],[D, top '[m']]])/(2*TOWER_DATA[[#This Row],[t '[mm']]]/1000),"")</f>
        <v/>
      </c>
      <c r="CM788" s="440"/>
      <c r="CN788" s="478"/>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H789" s="438"/>
      <c r="CI789" s="432" t="str">
        <f>IFERROR(TOWER_DATA[[#This Row],[Top '[m']]]-TOWER_DATA[[#This Row],[Bottom '[m']]], "")</f>
        <v/>
      </c>
      <c r="CJ789" s="475" t="str">
        <f>IFERROR(-(TOWER_DATA[[#This Row],[D, bottom '[m']]]-TOWER_DATA[[#This Row],[D, top '[m']]])/(TOWER_DATA[[#This Row],[Bottom '[m']]]-TOWER_DATA[[#This Row],[Top '[m']]]),"")</f>
        <v/>
      </c>
      <c r="CK789" s="476" t="str">
        <f t="shared" si="22"/>
        <v/>
      </c>
      <c r="CL789" s="438" t="str">
        <f>IFERROR((TOWER_DATA[[#This Row],[D, bottom '[m']]]+TOWER_DATA[[#This Row],[D, top '[m']]])/(2*TOWER_DATA[[#This Row],[t '[mm']]]/1000),"")</f>
        <v/>
      </c>
      <c r="CM789" s="440"/>
      <c r="CN789" s="478"/>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H790" s="438"/>
      <c r="CI790" s="432" t="str">
        <f>IFERROR(TOWER_DATA[[#This Row],[Top '[m']]]-TOWER_DATA[[#This Row],[Bottom '[m']]], "")</f>
        <v/>
      </c>
      <c r="CJ790" s="475" t="str">
        <f>IFERROR(-(TOWER_DATA[[#This Row],[D, bottom '[m']]]-TOWER_DATA[[#This Row],[D, top '[m']]])/(TOWER_DATA[[#This Row],[Bottom '[m']]]-TOWER_DATA[[#This Row],[Top '[m']]]),"")</f>
        <v/>
      </c>
      <c r="CK790" s="476" t="str">
        <f t="shared" si="22"/>
        <v/>
      </c>
      <c r="CL790" s="438" t="str">
        <f>IFERROR((TOWER_DATA[[#This Row],[D, bottom '[m']]]+TOWER_DATA[[#This Row],[D, top '[m']]])/(2*TOWER_DATA[[#This Row],[t '[mm']]]/1000),"")</f>
        <v/>
      </c>
      <c r="CM790" s="440"/>
      <c r="CN790" s="478"/>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H791" s="438"/>
      <c r="CI791" s="432" t="str">
        <f>IFERROR(TOWER_DATA[[#This Row],[Top '[m']]]-TOWER_DATA[[#This Row],[Bottom '[m']]], "")</f>
        <v/>
      </c>
      <c r="CJ791" s="475" t="str">
        <f>IFERROR(-(TOWER_DATA[[#This Row],[D, bottom '[m']]]-TOWER_DATA[[#This Row],[D, top '[m']]])/(TOWER_DATA[[#This Row],[Bottom '[m']]]-TOWER_DATA[[#This Row],[Top '[m']]]),"")</f>
        <v/>
      </c>
      <c r="CK791" s="476" t="str">
        <f t="shared" si="22"/>
        <v/>
      </c>
      <c r="CL791" s="438" t="str">
        <f>IFERROR((TOWER_DATA[[#This Row],[D, bottom '[m']]]+TOWER_DATA[[#This Row],[D, top '[m']]])/(2*TOWER_DATA[[#This Row],[t '[mm']]]/1000),"")</f>
        <v/>
      </c>
      <c r="CM791" s="440"/>
      <c r="CN791" s="478"/>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H792" s="438"/>
      <c r="CI792" s="432" t="str">
        <f>IFERROR(TOWER_DATA[[#This Row],[Top '[m']]]-TOWER_DATA[[#This Row],[Bottom '[m']]], "")</f>
        <v/>
      </c>
      <c r="CJ792" s="475" t="str">
        <f>IFERROR(-(TOWER_DATA[[#This Row],[D, bottom '[m']]]-TOWER_DATA[[#This Row],[D, top '[m']]])/(TOWER_DATA[[#This Row],[Bottom '[m']]]-TOWER_DATA[[#This Row],[Top '[m']]]),"")</f>
        <v/>
      </c>
      <c r="CK792" s="476" t="str">
        <f t="shared" si="22"/>
        <v/>
      </c>
      <c r="CL792" s="438" t="str">
        <f>IFERROR((TOWER_DATA[[#This Row],[D, bottom '[m']]]+TOWER_DATA[[#This Row],[D, top '[m']]])/(2*TOWER_DATA[[#This Row],[t '[mm']]]/1000),"")</f>
        <v/>
      </c>
      <c r="CM792" s="440"/>
      <c r="CN792" s="478"/>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H793" s="438"/>
      <c r="CI793" s="432" t="str">
        <f>IFERROR(TOWER_DATA[[#This Row],[Top '[m']]]-TOWER_DATA[[#This Row],[Bottom '[m']]], "")</f>
        <v/>
      </c>
      <c r="CJ793" s="475" t="str">
        <f>IFERROR(-(TOWER_DATA[[#This Row],[D, bottom '[m']]]-TOWER_DATA[[#This Row],[D, top '[m']]])/(TOWER_DATA[[#This Row],[Bottom '[m']]]-TOWER_DATA[[#This Row],[Top '[m']]]),"")</f>
        <v/>
      </c>
      <c r="CK793" s="476" t="str">
        <f t="shared" si="22"/>
        <v/>
      </c>
      <c r="CL793" s="438" t="str">
        <f>IFERROR((TOWER_DATA[[#This Row],[D, bottom '[m']]]+TOWER_DATA[[#This Row],[D, top '[m']]])/(2*TOWER_DATA[[#This Row],[t '[mm']]]/1000),"")</f>
        <v/>
      </c>
      <c r="CM793" s="440"/>
      <c r="CN793" s="478"/>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H794" s="438"/>
      <c r="CI794" s="432" t="str">
        <f>IFERROR(TOWER_DATA[[#This Row],[Top '[m']]]-TOWER_DATA[[#This Row],[Bottom '[m']]], "")</f>
        <v/>
      </c>
      <c r="CJ794" s="475" t="str">
        <f>IFERROR(-(TOWER_DATA[[#This Row],[D, bottom '[m']]]-TOWER_DATA[[#This Row],[D, top '[m']]])/(TOWER_DATA[[#This Row],[Bottom '[m']]]-TOWER_DATA[[#This Row],[Top '[m']]]),"")</f>
        <v/>
      </c>
      <c r="CK794" s="476" t="str">
        <f t="shared" si="22"/>
        <v/>
      </c>
      <c r="CL794" s="438" t="str">
        <f>IFERROR((TOWER_DATA[[#This Row],[D, bottom '[m']]]+TOWER_DATA[[#This Row],[D, top '[m']]])/(2*TOWER_DATA[[#This Row],[t '[mm']]]/1000),"")</f>
        <v/>
      </c>
      <c r="CM794" s="440"/>
      <c r="CN794" s="478"/>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H795" s="438"/>
      <c r="CI795" s="432" t="str">
        <f>IFERROR(TOWER_DATA[[#This Row],[Top '[m']]]-TOWER_DATA[[#This Row],[Bottom '[m']]], "")</f>
        <v/>
      </c>
      <c r="CJ795" s="475" t="str">
        <f>IFERROR(-(TOWER_DATA[[#This Row],[D, bottom '[m']]]-TOWER_DATA[[#This Row],[D, top '[m']]])/(TOWER_DATA[[#This Row],[Bottom '[m']]]-TOWER_DATA[[#This Row],[Top '[m']]]),"")</f>
        <v/>
      </c>
      <c r="CK795" s="476" t="str">
        <f t="shared" si="22"/>
        <v/>
      </c>
      <c r="CL795" s="438" t="str">
        <f>IFERROR((TOWER_DATA[[#This Row],[D, bottom '[m']]]+TOWER_DATA[[#This Row],[D, top '[m']]])/(2*TOWER_DATA[[#This Row],[t '[mm']]]/1000),"")</f>
        <v/>
      </c>
      <c r="CM795" s="440"/>
      <c r="CN795" s="478"/>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H796" s="438"/>
      <c r="CI796" s="432" t="str">
        <f>IFERROR(TOWER_DATA[[#This Row],[Top '[m']]]-TOWER_DATA[[#This Row],[Bottom '[m']]], "")</f>
        <v/>
      </c>
      <c r="CJ796" s="475" t="str">
        <f>IFERROR(-(TOWER_DATA[[#This Row],[D, bottom '[m']]]-TOWER_DATA[[#This Row],[D, top '[m']]])/(TOWER_DATA[[#This Row],[Bottom '[m']]]-TOWER_DATA[[#This Row],[Top '[m']]]),"")</f>
        <v/>
      </c>
      <c r="CK796" s="476" t="str">
        <f t="shared" si="22"/>
        <v/>
      </c>
      <c r="CL796" s="438" t="str">
        <f>IFERROR((TOWER_DATA[[#This Row],[D, bottom '[m']]]+TOWER_DATA[[#This Row],[D, top '[m']]])/(2*TOWER_DATA[[#This Row],[t '[mm']]]/1000),"")</f>
        <v/>
      </c>
      <c r="CM796" s="440"/>
      <c r="CN796" s="478"/>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H797" s="438"/>
      <c r="CI797" s="432" t="str">
        <f>IFERROR(TOWER_DATA[[#This Row],[Top '[m']]]-TOWER_DATA[[#This Row],[Bottom '[m']]], "")</f>
        <v/>
      </c>
      <c r="CJ797" s="475" t="str">
        <f>IFERROR(-(TOWER_DATA[[#This Row],[D, bottom '[m']]]-TOWER_DATA[[#This Row],[D, top '[m']]])/(TOWER_DATA[[#This Row],[Bottom '[m']]]-TOWER_DATA[[#This Row],[Top '[m']]]),"")</f>
        <v/>
      </c>
      <c r="CK797" s="476" t="str">
        <f t="shared" si="22"/>
        <v/>
      </c>
      <c r="CL797" s="438" t="str">
        <f>IFERROR((TOWER_DATA[[#This Row],[D, bottom '[m']]]+TOWER_DATA[[#This Row],[D, top '[m']]])/(2*TOWER_DATA[[#This Row],[t '[mm']]]/1000),"")</f>
        <v/>
      </c>
      <c r="CM797" s="440"/>
      <c r="CN797" s="478"/>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H798" s="438"/>
      <c r="CI798" s="432" t="str">
        <f>IFERROR(TOWER_DATA[[#This Row],[Top '[m']]]-TOWER_DATA[[#This Row],[Bottom '[m']]], "")</f>
        <v/>
      </c>
      <c r="CJ798" s="475" t="str">
        <f>IFERROR(-(TOWER_DATA[[#This Row],[D, bottom '[m']]]-TOWER_DATA[[#This Row],[D, top '[m']]])/(TOWER_DATA[[#This Row],[Bottom '[m']]]-TOWER_DATA[[#This Row],[Top '[m']]]),"")</f>
        <v/>
      </c>
      <c r="CK798" s="476" t="str">
        <f t="shared" si="22"/>
        <v/>
      </c>
      <c r="CL798" s="438" t="str">
        <f>IFERROR((TOWER_DATA[[#This Row],[D, bottom '[m']]]+TOWER_DATA[[#This Row],[D, top '[m']]])/(2*TOWER_DATA[[#This Row],[t '[mm']]]/1000),"")</f>
        <v/>
      </c>
      <c r="CM798" s="440"/>
      <c r="CN798" s="478"/>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H799" s="438"/>
      <c r="CI799" s="432" t="str">
        <f>IFERROR(TOWER_DATA[[#This Row],[Top '[m']]]-TOWER_DATA[[#This Row],[Bottom '[m']]], "")</f>
        <v/>
      </c>
      <c r="CJ799" s="475" t="str">
        <f>IFERROR(-(TOWER_DATA[[#This Row],[D, bottom '[m']]]-TOWER_DATA[[#This Row],[D, top '[m']]])/(TOWER_DATA[[#This Row],[Bottom '[m']]]-TOWER_DATA[[#This Row],[Top '[m']]]),"")</f>
        <v/>
      </c>
      <c r="CK799" s="476" t="str">
        <f t="shared" si="22"/>
        <v/>
      </c>
      <c r="CL799" s="438" t="str">
        <f>IFERROR((TOWER_DATA[[#This Row],[D, bottom '[m']]]+TOWER_DATA[[#This Row],[D, top '[m']]])/(2*TOWER_DATA[[#This Row],[t '[mm']]]/1000),"")</f>
        <v/>
      </c>
      <c r="CM799" s="440"/>
      <c r="CN799" s="478"/>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H800" s="438"/>
      <c r="CI800" s="432" t="str">
        <f>IFERROR(TOWER_DATA[[#This Row],[Top '[m']]]-TOWER_DATA[[#This Row],[Bottom '[m']]], "")</f>
        <v/>
      </c>
      <c r="CJ800" s="475" t="str">
        <f>IFERROR(-(TOWER_DATA[[#This Row],[D, bottom '[m']]]-TOWER_DATA[[#This Row],[D, top '[m']]])/(TOWER_DATA[[#This Row],[Bottom '[m']]]-TOWER_DATA[[#This Row],[Top '[m']]]),"")</f>
        <v/>
      </c>
      <c r="CK800" s="476" t="str">
        <f t="shared" si="22"/>
        <v/>
      </c>
      <c r="CL800" s="438" t="str">
        <f>IFERROR((TOWER_DATA[[#This Row],[D, bottom '[m']]]+TOWER_DATA[[#This Row],[D, top '[m']]])/(2*TOWER_DATA[[#This Row],[t '[mm']]]/1000),"")</f>
        <v/>
      </c>
      <c r="CM800" s="440"/>
      <c r="CN800" s="478"/>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H801" s="438"/>
      <c r="CI801" s="432" t="str">
        <f>IFERROR(TOWER_DATA[[#This Row],[Top '[m']]]-TOWER_DATA[[#This Row],[Bottom '[m']]], "")</f>
        <v/>
      </c>
      <c r="CJ801" s="475" t="str">
        <f>IFERROR(-(TOWER_DATA[[#This Row],[D, bottom '[m']]]-TOWER_DATA[[#This Row],[D, top '[m']]])/(TOWER_DATA[[#This Row],[Bottom '[m']]]-TOWER_DATA[[#This Row],[Top '[m']]]),"")</f>
        <v/>
      </c>
      <c r="CK801" s="476" t="str">
        <f t="shared" si="22"/>
        <v/>
      </c>
      <c r="CL801" s="438" t="str">
        <f>IFERROR((TOWER_DATA[[#This Row],[D, bottom '[m']]]+TOWER_DATA[[#This Row],[D, top '[m']]])/(2*TOWER_DATA[[#This Row],[t '[mm']]]/1000),"")</f>
        <v/>
      </c>
      <c r="CM801" s="440"/>
      <c r="CN801" s="478"/>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H802" s="438"/>
      <c r="CI802" s="432" t="str">
        <f>IFERROR(TOWER_DATA[[#This Row],[Top '[m']]]-TOWER_DATA[[#This Row],[Bottom '[m']]], "")</f>
        <v/>
      </c>
      <c r="CJ802" s="475" t="str">
        <f>IFERROR(-(TOWER_DATA[[#This Row],[D, bottom '[m']]]-TOWER_DATA[[#This Row],[D, top '[m']]])/(TOWER_DATA[[#This Row],[Bottom '[m']]]-TOWER_DATA[[#This Row],[Top '[m']]]),"")</f>
        <v/>
      </c>
      <c r="CK802" s="476" t="str">
        <f t="shared" si="22"/>
        <v/>
      </c>
      <c r="CL802" s="438" t="str">
        <f>IFERROR((TOWER_DATA[[#This Row],[D, bottom '[m']]]+TOWER_DATA[[#This Row],[D, top '[m']]])/(2*TOWER_DATA[[#This Row],[t '[mm']]]/1000),"")</f>
        <v/>
      </c>
      <c r="CM802" s="440"/>
      <c r="CN802" s="478"/>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H803" s="438"/>
      <c r="CI803" s="432" t="str">
        <f>IFERROR(TOWER_DATA[[#This Row],[Top '[m']]]-TOWER_DATA[[#This Row],[Bottom '[m']]], "")</f>
        <v/>
      </c>
      <c r="CJ803" s="475" t="str">
        <f>IFERROR(-(TOWER_DATA[[#This Row],[D, bottom '[m']]]-TOWER_DATA[[#This Row],[D, top '[m']]])/(TOWER_DATA[[#This Row],[Bottom '[m']]]-TOWER_DATA[[#This Row],[Top '[m']]]),"")</f>
        <v/>
      </c>
      <c r="CK803" s="476" t="str">
        <f t="shared" si="22"/>
        <v/>
      </c>
      <c r="CL803" s="438" t="str">
        <f>IFERROR((TOWER_DATA[[#This Row],[D, bottom '[m']]]+TOWER_DATA[[#This Row],[D, top '[m']]])/(2*TOWER_DATA[[#This Row],[t '[mm']]]/1000),"")</f>
        <v/>
      </c>
      <c r="CM803" s="440"/>
      <c r="CN803" s="478"/>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H804" s="438"/>
      <c r="CI804" s="432" t="str">
        <f>IFERROR(TOWER_DATA[[#This Row],[Top '[m']]]-TOWER_DATA[[#This Row],[Bottom '[m']]], "")</f>
        <v/>
      </c>
      <c r="CJ804" s="475" t="str">
        <f>IFERROR(-(TOWER_DATA[[#This Row],[D, bottom '[m']]]-TOWER_DATA[[#This Row],[D, top '[m']]])/(TOWER_DATA[[#This Row],[Bottom '[m']]]-TOWER_DATA[[#This Row],[Top '[m']]]),"")</f>
        <v/>
      </c>
      <c r="CK804" s="476" t="str">
        <f t="shared" si="22"/>
        <v/>
      </c>
      <c r="CL804" s="438" t="str">
        <f>IFERROR((TOWER_DATA[[#This Row],[D, bottom '[m']]]+TOWER_DATA[[#This Row],[D, top '[m']]])/(2*TOWER_DATA[[#This Row],[t '[mm']]]/1000),"")</f>
        <v/>
      </c>
      <c r="CM804" s="440"/>
      <c r="CN804" s="478"/>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H805" s="438"/>
      <c r="CI805" s="432" t="str">
        <f>IFERROR(TOWER_DATA[[#This Row],[Top '[m']]]-TOWER_DATA[[#This Row],[Bottom '[m']]], "")</f>
        <v/>
      </c>
      <c r="CJ805" s="475" t="str">
        <f>IFERROR(-(TOWER_DATA[[#This Row],[D, bottom '[m']]]-TOWER_DATA[[#This Row],[D, top '[m']]])/(TOWER_DATA[[#This Row],[Bottom '[m']]]-TOWER_DATA[[#This Row],[Top '[m']]]),"")</f>
        <v/>
      </c>
      <c r="CK805" s="476" t="str">
        <f t="shared" si="22"/>
        <v/>
      </c>
      <c r="CL805" s="438" t="str">
        <f>IFERROR((TOWER_DATA[[#This Row],[D, bottom '[m']]]+TOWER_DATA[[#This Row],[D, top '[m']]])/(2*TOWER_DATA[[#This Row],[t '[mm']]]/1000),"")</f>
        <v/>
      </c>
      <c r="CM805" s="440"/>
      <c r="CN805" s="478"/>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H806" s="438"/>
      <c r="CI806" s="432" t="str">
        <f>IFERROR(TOWER_DATA[[#This Row],[Top '[m']]]-TOWER_DATA[[#This Row],[Bottom '[m']]], "")</f>
        <v/>
      </c>
      <c r="CJ806" s="475" t="str">
        <f>IFERROR(-(TOWER_DATA[[#This Row],[D, bottom '[m']]]-TOWER_DATA[[#This Row],[D, top '[m']]])/(TOWER_DATA[[#This Row],[Bottom '[m']]]-TOWER_DATA[[#This Row],[Top '[m']]]),"")</f>
        <v/>
      </c>
      <c r="CK806" s="476" t="str">
        <f t="shared" si="22"/>
        <v/>
      </c>
      <c r="CL806" s="438" t="str">
        <f>IFERROR((TOWER_DATA[[#This Row],[D, bottom '[m']]]+TOWER_DATA[[#This Row],[D, top '[m']]])/(2*TOWER_DATA[[#This Row],[t '[mm']]]/1000),"")</f>
        <v/>
      </c>
      <c r="CM806" s="440"/>
      <c r="CN806" s="478"/>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H807" s="438"/>
      <c r="CI807" s="432" t="str">
        <f>IFERROR(TOWER_DATA[[#This Row],[Top '[m']]]-TOWER_DATA[[#This Row],[Bottom '[m']]], "")</f>
        <v/>
      </c>
      <c r="CJ807" s="475" t="str">
        <f>IFERROR(-(TOWER_DATA[[#This Row],[D, bottom '[m']]]-TOWER_DATA[[#This Row],[D, top '[m']]])/(TOWER_DATA[[#This Row],[Bottom '[m']]]-TOWER_DATA[[#This Row],[Top '[m']]]),"")</f>
        <v/>
      </c>
      <c r="CK807" s="476" t="str">
        <f t="shared" si="22"/>
        <v/>
      </c>
      <c r="CL807" s="438" t="str">
        <f>IFERROR((TOWER_DATA[[#This Row],[D, bottom '[m']]]+TOWER_DATA[[#This Row],[D, top '[m']]])/(2*TOWER_DATA[[#This Row],[t '[mm']]]/1000),"")</f>
        <v/>
      </c>
      <c r="CM807" s="440"/>
      <c r="CN807" s="478"/>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H808" s="438"/>
      <c r="CI808" s="432" t="str">
        <f>IFERROR(TOWER_DATA[[#This Row],[Top '[m']]]-TOWER_DATA[[#This Row],[Bottom '[m']]], "")</f>
        <v/>
      </c>
      <c r="CJ808" s="475" t="str">
        <f>IFERROR(-(TOWER_DATA[[#This Row],[D, bottom '[m']]]-TOWER_DATA[[#This Row],[D, top '[m']]])/(TOWER_DATA[[#This Row],[Bottom '[m']]]-TOWER_DATA[[#This Row],[Top '[m']]]),"")</f>
        <v/>
      </c>
      <c r="CK808" s="476" t="str">
        <f t="shared" si="22"/>
        <v/>
      </c>
      <c r="CL808" s="438" t="str">
        <f>IFERROR((TOWER_DATA[[#This Row],[D, bottom '[m']]]+TOWER_DATA[[#This Row],[D, top '[m']]])/(2*TOWER_DATA[[#This Row],[t '[mm']]]/1000),"")</f>
        <v/>
      </c>
      <c r="CM808" s="440"/>
      <c r="CN808" s="478"/>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H809" s="438"/>
      <c r="CI809" s="432" t="str">
        <f>IFERROR(TOWER_DATA[[#This Row],[Top '[m']]]-TOWER_DATA[[#This Row],[Bottom '[m']]], "")</f>
        <v/>
      </c>
      <c r="CJ809" s="475" t="str">
        <f>IFERROR(-(TOWER_DATA[[#This Row],[D, bottom '[m']]]-TOWER_DATA[[#This Row],[D, top '[m']]])/(TOWER_DATA[[#This Row],[Bottom '[m']]]-TOWER_DATA[[#This Row],[Top '[m']]]),"")</f>
        <v/>
      </c>
      <c r="CK809" s="476" t="str">
        <f t="shared" si="22"/>
        <v/>
      </c>
      <c r="CL809" s="438" t="str">
        <f>IFERROR((TOWER_DATA[[#This Row],[D, bottom '[m']]]+TOWER_DATA[[#This Row],[D, top '[m']]])/(2*TOWER_DATA[[#This Row],[t '[mm']]]/1000),"")</f>
        <v/>
      </c>
      <c r="CM809" s="440"/>
      <c r="CN809" s="478"/>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H810" s="438"/>
      <c r="CI810" s="432" t="str">
        <f>IFERROR(TOWER_DATA[[#This Row],[Top '[m']]]-TOWER_DATA[[#This Row],[Bottom '[m']]], "")</f>
        <v/>
      </c>
      <c r="CJ810" s="475" t="str">
        <f>IFERROR(-(TOWER_DATA[[#This Row],[D, bottom '[m']]]-TOWER_DATA[[#This Row],[D, top '[m']]])/(TOWER_DATA[[#This Row],[Bottom '[m']]]-TOWER_DATA[[#This Row],[Top '[m']]]),"")</f>
        <v/>
      </c>
      <c r="CK810" s="476" t="str">
        <f t="shared" si="22"/>
        <v/>
      </c>
      <c r="CL810" s="438" t="str">
        <f>IFERROR((TOWER_DATA[[#This Row],[D, bottom '[m']]]+TOWER_DATA[[#This Row],[D, top '[m']]])/(2*TOWER_DATA[[#This Row],[t '[mm']]]/1000),"")</f>
        <v/>
      </c>
      <c r="CM810" s="440"/>
      <c r="CN810" s="478"/>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H811" s="438"/>
      <c r="CI811" s="432" t="str">
        <f>IFERROR(TOWER_DATA[[#This Row],[Top '[m']]]-TOWER_DATA[[#This Row],[Bottom '[m']]], "")</f>
        <v/>
      </c>
      <c r="CJ811" s="475" t="str">
        <f>IFERROR(-(TOWER_DATA[[#This Row],[D, bottom '[m']]]-TOWER_DATA[[#This Row],[D, top '[m']]])/(TOWER_DATA[[#This Row],[Bottom '[m']]]-TOWER_DATA[[#This Row],[Top '[m']]]),"")</f>
        <v/>
      </c>
      <c r="CK811" s="476" t="str">
        <f t="shared" si="22"/>
        <v/>
      </c>
      <c r="CL811" s="438" t="str">
        <f>IFERROR((TOWER_DATA[[#This Row],[D, bottom '[m']]]+TOWER_DATA[[#This Row],[D, top '[m']]])/(2*TOWER_DATA[[#This Row],[t '[mm']]]/1000),"")</f>
        <v/>
      </c>
      <c r="CM811" s="440"/>
      <c r="CN811" s="478"/>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H812" s="438"/>
      <c r="CI812" s="432" t="str">
        <f>IFERROR(TOWER_DATA[[#This Row],[Top '[m']]]-TOWER_DATA[[#This Row],[Bottom '[m']]], "")</f>
        <v/>
      </c>
      <c r="CJ812" s="475" t="str">
        <f>IFERROR(-(TOWER_DATA[[#This Row],[D, bottom '[m']]]-TOWER_DATA[[#This Row],[D, top '[m']]])/(TOWER_DATA[[#This Row],[Bottom '[m']]]-TOWER_DATA[[#This Row],[Top '[m']]]),"")</f>
        <v/>
      </c>
      <c r="CK812" s="476" t="str">
        <f t="shared" si="22"/>
        <v/>
      </c>
      <c r="CL812" s="438" t="str">
        <f>IFERROR((TOWER_DATA[[#This Row],[D, bottom '[m']]]+TOWER_DATA[[#This Row],[D, top '[m']]])/(2*TOWER_DATA[[#This Row],[t '[mm']]]/1000),"")</f>
        <v/>
      </c>
      <c r="CM812" s="440"/>
      <c r="CN812" s="478"/>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H813" s="438"/>
      <c r="CI813" s="432" t="str">
        <f>IFERROR(TOWER_DATA[[#This Row],[Top '[m']]]-TOWER_DATA[[#This Row],[Bottom '[m']]], "")</f>
        <v/>
      </c>
      <c r="CJ813" s="475" t="str">
        <f>IFERROR(-(TOWER_DATA[[#This Row],[D, bottom '[m']]]-TOWER_DATA[[#This Row],[D, top '[m']]])/(TOWER_DATA[[#This Row],[Bottom '[m']]]-TOWER_DATA[[#This Row],[Top '[m']]]),"")</f>
        <v/>
      </c>
      <c r="CK813" s="476" t="str">
        <f t="shared" si="22"/>
        <v/>
      </c>
      <c r="CL813" s="438" t="str">
        <f>IFERROR((TOWER_DATA[[#This Row],[D, bottom '[m']]]+TOWER_DATA[[#This Row],[D, top '[m']]])/(2*TOWER_DATA[[#This Row],[t '[mm']]]/1000),"")</f>
        <v/>
      </c>
      <c r="CM813" s="440"/>
      <c r="CN813" s="478"/>
      <c r="DS813" s="145"/>
      <c r="DV813" s="93"/>
      <c r="DW813" s="93"/>
    </row>
    <row r="814" spans="14:127" ht="18" customHeight="1">
      <c r="N814" s="145"/>
      <c r="P814" s="53"/>
      <c r="S814" s="121"/>
      <c r="T814" s="121"/>
      <c r="U814" s="50"/>
      <c r="Y814"/>
      <c r="AW814"/>
      <c r="AX814" s="160"/>
      <c r="AY814" s="161"/>
      <c r="AZ814" s="145"/>
      <c r="BB814" s="169"/>
      <c r="BE814" s="50"/>
      <c r="BF814" s="121"/>
      <c r="BG814" s="50"/>
      <c r="BJ814" s="49"/>
      <c r="CH814" s="438"/>
      <c r="CI814" s="432" t="str">
        <f>IFERROR(TOWER_DATA[[#This Row],[Top '[m']]]-TOWER_DATA[[#This Row],[Bottom '[m']]], "")</f>
        <v/>
      </c>
      <c r="CJ814" s="475" t="str">
        <f>IFERROR(-(TOWER_DATA[[#This Row],[D, bottom '[m']]]-TOWER_DATA[[#This Row],[D, top '[m']]])/(TOWER_DATA[[#This Row],[Bottom '[m']]]-TOWER_DATA[[#This Row],[Top '[m']]]),"")</f>
        <v/>
      </c>
      <c r="CK814" s="476" t="str">
        <f t="shared" si="22"/>
        <v/>
      </c>
      <c r="CL814" s="438" t="str">
        <f>IFERROR((TOWER_DATA[[#This Row],[D, bottom '[m']]]+TOWER_DATA[[#This Row],[D, top '[m']]])/(2*TOWER_DATA[[#This Row],[t '[mm']]]/1000),"")</f>
        <v/>
      </c>
      <c r="CM814" s="440"/>
      <c r="CN814" s="478"/>
      <c r="DS814" s="145"/>
      <c r="DV814" s="93"/>
      <c r="DW814" s="93"/>
    </row>
    <row r="815" spans="14:127" ht="18" customHeight="1">
      <c r="N815" s="145"/>
      <c r="P815" s="53"/>
      <c r="S815" s="121"/>
      <c r="T815" s="121"/>
      <c r="U815" s="50"/>
      <c r="Y815"/>
      <c r="AW815"/>
      <c r="AX815" s="160"/>
      <c r="AY815" s="161"/>
      <c r="AZ815" s="145"/>
      <c r="BB815" s="169"/>
      <c r="BE815" s="50"/>
      <c r="BF815" s="121"/>
      <c r="BG815" s="50"/>
      <c r="BJ815" s="49"/>
      <c r="CH815" s="438"/>
      <c r="CI815" s="432" t="str">
        <f>IFERROR(TOWER_DATA[[#This Row],[Top '[m']]]-TOWER_DATA[[#This Row],[Bottom '[m']]], "")</f>
        <v/>
      </c>
      <c r="CJ815" s="475" t="str">
        <f>IFERROR(-(TOWER_DATA[[#This Row],[D, bottom '[m']]]-TOWER_DATA[[#This Row],[D, top '[m']]])/(TOWER_DATA[[#This Row],[Bottom '[m']]]-TOWER_DATA[[#This Row],[Top '[m']]]),"")</f>
        <v/>
      </c>
      <c r="CK815" s="476" t="str">
        <f t="shared" si="22"/>
        <v/>
      </c>
      <c r="CL815" s="438" t="str">
        <f>IFERROR((TOWER_DATA[[#This Row],[D, bottom '[m']]]+TOWER_DATA[[#This Row],[D, top '[m']]])/(2*TOWER_DATA[[#This Row],[t '[mm']]]/1000),"")</f>
        <v/>
      </c>
      <c r="CM815" s="440"/>
      <c r="CN815" s="478"/>
      <c r="DS815" s="145"/>
      <c r="DV815" s="93"/>
      <c r="DW815" s="93"/>
    </row>
    <row r="816" spans="14:127" ht="18" customHeight="1">
      <c r="N816" s="145"/>
      <c r="P816" s="53"/>
      <c r="S816" s="121"/>
      <c r="T816" s="121"/>
      <c r="U816" s="50"/>
      <c r="Y816"/>
      <c r="AW816"/>
      <c r="AX816" s="160"/>
      <c r="AY816" s="161"/>
      <c r="AZ816" s="145"/>
      <c r="BB816" s="169"/>
      <c r="BE816" s="50"/>
      <c r="BF816" s="121"/>
      <c r="BG816" s="50"/>
      <c r="BJ816" s="49"/>
      <c r="CH816" s="438"/>
      <c r="CI816" s="432" t="str">
        <f>IFERROR(TOWER_DATA[[#This Row],[Top '[m']]]-TOWER_DATA[[#This Row],[Bottom '[m']]], "")</f>
        <v/>
      </c>
      <c r="CJ816" s="475" t="str">
        <f>IFERROR(-(TOWER_DATA[[#This Row],[D, bottom '[m']]]-TOWER_DATA[[#This Row],[D, top '[m']]])/(TOWER_DATA[[#This Row],[Bottom '[m']]]-TOWER_DATA[[#This Row],[Top '[m']]]),"")</f>
        <v/>
      </c>
      <c r="CK816" s="476" t="str">
        <f t="shared" si="22"/>
        <v/>
      </c>
      <c r="CL816" s="438" t="str">
        <f>IFERROR((TOWER_DATA[[#This Row],[D, bottom '[m']]]+TOWER_DATA[[#This Row],[D, top '[m']]])/(2*TOWER_DATA[[#This Row],[t '[mm']]]/1000),"")</f>
        <v/>
      </c>
      <c r="CM816" s="440"/>
      <c r="CN816" s="478"/>
      <c r="DS816" s="145"/>
      <c r="DV816" s="93"/>
      <c r="DW816" s="93"/>
    </row>
    <row r="817" spans="14:127" ht="18" customHeight="1">
      <c r="N817" s="145"/>
      <c r="P817" s="53"/>
      <c r="S817" s="121"/>
      <c r="T817" s="121"/>
      <c r="U817" s="50"/>
      <c r="Y817"/>
      <c r="AW817"/>
      <c r="AX817" s="160"/>
      <c r="AY817" s="161"/>
      <c r="AZ817" s="145"/>
      <c r="BB817" s="169"/>
      <c r="BE817" s="50"/>
      <c r="BF817" s="121"/>
      <c r="BG817" s="50"/>
      <c r="BJ817" s="49"/>
      <c r="CH817" s="438"/>
      <c r="CI817" s="432" t="str">
        <f>IFERROR(TOWER_DATA[[#This Row],[Top '[m']]]-TOWER_DATA[[#This Row],[Bottom '[m']]], "")</f>
        <v/>
      </c>
      <c r="CJ817" s="475" t="str">
        <f>IFERROR(-(TOWER_DATA[[#This Row],[D, bottom '[m']]]-TOWER_DATA[[#This Row],[D, top '[m']]])/(TOWER_DATA[[#This Row],[Bottom '[m']]]-TOWER_DATA[[#This Row],[Top '[m']]]),"")</f>
        <v/>
      </c>
      <c r="CK817" s="476" t="str">
        <f t="shared" ref="CK817:CK882" si="23">IF(7850/1000*(1/3)*PI()*ABS(CD859-CE859)*((CF859/2)^2+(CF859/2)*(CG859/2)+(CG859/2)^2-(CF859/2-CH859/1000)^2-(CF859/2-CH859/1000)*(CG859/2-CH859/1000)-(CG859/2-CH859/1000)^2)=0,"",7850/1000*(1/3)*PI()*ABS(CD859-CE859)*((CF859/2)^2+(CF859/2)*(CG859/2)+(CG859/2)^2-(CF859/2-CH859/1000)^2-(CF859/2-CH859/1000)*(CG859/2-CH859/1000)-(CG859/2-CH859/1000)^2))</f>
        <v/>
      </c>
      <c r="CL817" s="438" t="str">
        <f>IFERROR((TOWER_DATA[[#This Row],[D, bottom '[m']]]+TOWER_DATA[[#This Row],[D, top '[m']]])/(2*TOWER_DATA[[#This Row],[t '[mm']]]/1000),"")</f>
        <v/>
      </c>
      <c r="CM817" s="440"/>
      <c r="CN817" s="478"/>
      <c r="DS817" s="145"/>
      <c r="DV817" s="93"/>
      <c r="DW817" s="93"/>
    </row>
    <row r="818" spans="14:127" ht="18" customHeight="1">
      <c r="N818" s="145"/>
      <c r="P818" s="53"/>
      <c r="S818" s="121"/>
      <c r="T818" s="121"/>
      <c r="U818" s="50"/>
      <c r="Y818"/>
      <c r="AW818"/>
      <c r="AX818" s="160"/>
      <c r="AY818" s="161"/>
      <c r="AZ818" s="145"/>
      <c r="BB818" s="169"/>
      <c r="BE818" s="50"/>
      <c r="BF818" s="121"/>
      <c r="BG818" s="50"/>
      <c r="BJ818" s="49"/>
      <c r="CH818" s="438"/>
      <c r="CI818" s="432" t="str">
        <f>IFERROR(TOWER_DATA[[#This Row],[Top '[m']]]-TOWER_DATA[[#This Row],[Bottom '[m']]], "")</f>
        <v/>
      </c>
      <c r="CJ818" s="475" t="str">
        <f>IFERROR(-(TOWER_DATA[[#This Row],[D, bottom '[m']]]-TOWER_DATA[[#This Row],[D, top '[m']]])/(TOWER_DATA[[#This Row],[Bottom '[m']]]-TOWER_DATA[[#This Row],[Top '[m']]]),"")</f>
        <v/>
      </c>
      <c r="CK818" s="476" t="str">
        <f t="shared" si="23"/>
        <v/>
      </c>
      <c r="CL818" s="438" t="str">
        <f>IFERROR((TOWER_DATA[[#This Row],[D, bottom '[m']]]+TOWER_DATA[[#This Row],[D, top '[m']]])/(2*TOWER_DATA[[#This Row],[t '[mm']]]/1000),"")</f>
        <v/>
      </c>
      <c r="CM818" s="440"/>
      <c r="CN818" s="478"/>
      <c r="DS818" s="145"/>
      <c r="DV818" s="93"/>
      <c r="DW818" s="93"/>
    </row>
    <row r="819" spans="14:127" ht="18" customHeight="1">
      <c r="N819" s="145"/>
      <c r="P819" s="53"/>
      <c r="S819" s="121"/>
      <c r="T819" s="121"/>
      <c r="U819" s="50"/>
      <c r="Y819"/>
      <c r="AW819"/>
      <c r="AX819" s="160"/>
      <c r="AY819" s="161"/>
      <c r="AZ819" s="145"/>
      <c r="BB819" s="169"/>
      <c r="BE819" s="50"/>
      <c r="BF819" s="121"/>
      <c r="BG819" s="50"/>
      <c r="BJ819" s="49"/>
      <c r="CH819" s="438"/>
      <c r="CI819" s="432" t="str">
        <f>IFERROR(TOWER_DATA[[#This Row],[Top '[m']]]-TOWER_DATA[[#This Row],[Bottom '[m']]], "")</f>
        <v/>
      </c>
      <c r="CJ819" s="475" t="str">
        <f>IFERROR(-(TOWER_DATA[[#This Row],[D, bottom '[m']]]-TOWER_DATA[[#This Row],[D, top '[m']]])/(TOWER_DATA[[#This Row],[Bottom '[m']]]-TOWER_DATA[[#This Row],[Top '[m']]]),"")</f>
        <v/>
      </c>
      <c r="CK819" s="476" t="str">
        <f t="shared" si="23"/>
        <v/>
      </c>
      <c r="CL819" s="438" t="str">
        <f>IFERROR((TOWER_DATA[[#This Row],[D, bottom '[m']]]+TOWER_DATA[[#This Row],[D, top '[m']]])/(2*TOWER_DATA[[#This Row],[t '[mm']]]/1000),"")</f>
        <v/>
      </c>
      <c r="CM819" s="440"/>
      <c r="CN819" s="478"/>
      <c r="DS819" s="145"/>
      <c r="DV819" s="93"/>
      <c r="DW819" s="93"/>
    </row>
    <row r="820" spans="14:127" ht="18" customHeight="1">
      <c r="N820" s="145"/>
      <c r="P820" s="53"/>
      <c r="S820" s="121"/>
      <c r="T820" s="121"/>
      <c r="U820" s="50"/>
      <c r="Y820"/>
      <c r="AW820"/>
      <c r="AX820" s="160"/>
      <c r="AY820" s="161"/>
      <c r="AZ820" s="145"/>
      <c r="BB820" s="169"/>
      <c r="BE820" s="50"/>
      <c r="BF820" s="121"/>
      <c r="BG820" s="50"/>
      <c r="BJ820" s="49"/>
      <c r="CH820" s="438"/>
      <c r="CI820" s="432" t="str">
        <f>IFERROR(TOWER_DATA[[#This Row],[Top '[m']]]-TOWER_DATA[[#This Row],[Bottom '[m']]], "")</f>
        <v/>
      </c>
      <c r="CJ820" s="475" t="str">
        <f>IFERROR(-(TOWER_DATA[[#This Row],[D, bottom '[m']]]-TOWER_DATA[[#This Row],[D, top '[m']]])/(TOWER_DATA[[#This Row],[Bottom '[m']]]-TOWER_DATA[[#This Row],[Top '[m']]]),"")</f>
        <v/>
      </c>
      <c r="CK820" s="476" t="str">
        <f t="shared" si="23"/>
        <v/>
      </c>
      <c r="CL820" s="438" t="str">
        <f>IFERROR((TOWER_DATA[[#This Row],[D, bottom '[m']]]+TOWER_DATA[[#This Row],[D, top '[m']]])/(2*TOWER_DATA[[#This Row],[t '[mm']]]/1000),"")</f>
        <v/>
      </c>
      <c r="CM820" s="440"/>
      <c r="CN820" s="478"/>
      <c r="DS820" s="145"/>
      <c r="DV820" s="93"/>
      <c r="DW820" s="93"/>
    </row>
    <row r="821" spans="14:127" ht="18" customHeight="1">
      <c r="N821" s="145"/>
      <c r="P821" s="53"/>
      <c r="S821" s="121"/>
      <c r="T821" s="121"/>
      <c r="U821" s="50"/>
      <c r="Y821"/>
      <c r="AW821"/>
      <c r="AX821" s="160"/>
      <c r="AY821" s="161"/>
      <c r="AZ821" s="145"/>
      <c r="BB821" s="169"/>
      <c r="BE821" s="50"/>
      <c r="BF821" s="121"/>
      <c r="BG821" s="50"/>
      <c r="BJ821" s="49"/>
      <c r="CH821" s="438"/>
      <c r="CI821" s="432" t="str">
        <f>IFERROR(TOWER_DATA[[#This Row],[Top '[m']]]-TOWER_DATA[[#This Row],[Bottom '[m']]], "")</f>
        <v/>
      </c>
      <c r="CJ821" s="475" t="str">
        <f>IFERROR(-(TOWER_DATA[[#This Row],[D, bottom '[m']]]-TOWER_DATA[[#This Row],[D, top '[m']]])/(TOWER_DATA[[#This Row],[Bottom '[m']]]-TOWER_DATA[[#This Row],[Top '[m']]]),"")</f>
        <v/>
      </c>
      <c r="CK821" s="476" t="str">
        <f t="shared" si="23"/>
        <v/>
      </c>
      <c r="CL821" s="438" t="str">
        <f>IFERROR((TOWER_DATA[[#This Row],[D, bottom '[m']]]+TOWER_DATA[[#This Row],[D, top '[m']]])/(2*TOWER_DATA[[#This Row],[t '[mm']]]/1000),"")</f>
        <v/>
      </c>
      <c r="CM821" s="440"/>
      <c r="CN821" s="478"/>
      <c r="DS821" s="145"/>
      <c r="DV821" s="93"/>
      <c r="DW821" s="93"/>
    </row>
    <row r="822" spans="14:127" ht="18" customHeight="1">
      <c r="N822" s="145"/>
      <c r="P822" s="53"/>
      <c r="S822" s="121"/>
      <c r="T822" s="121"/>
      <c r="U822" s="50"/>
      <c r="Y822"/>
      <c r="AW822"/>
      <c r="AX822" s="160"/>
      <c r="AY822" s="161"/>
      <c r="AZ822" s="145"/>
      <c r="BB822" s="169"/>
      <c r="BE822" s="50"/>
      <c r="BF822" s="121"/>
      <c r="BG822" s="50"/>
      <c r="BJ822" s="49"/>
      <c r="CH822" s="438"/>
      <c r="CI822" s="432" t="str">
        <f>IFERROR(TOWER_DATA[[#This Row],[Top '[m']]]-TOWER_DATA[[#This Row],[Bottom '[m']]], "")</f>
        <v/>
      </c>
      <c r="CJ822" s="475" t="str">
        <f>IFERROR(-(TOWER_DATA[[#This Row],[D, bottom '[m']]]-TOWER_DATA[[#This Row],[D, top '[m']]])/(TOWER_DATA[[#This Row],[Bottom '[m']]]-TOWER_DATA[[#This Row],[Top '[m']]]),"")</f>
        <v/>
      </c>
      <c r="CK822" s="476" t="str">
        <f t="shared" si="23"/>
        <v/>
      </c>
      <c r="CL822" s="438" t="str">
        <f>IFERROR((TOWER_DATA[[#This Row],[D, bottom '[m']]]+TOWER_DATA[[#This Row],[D, top '[m']]])/(2*TOWER_DATA[[#This Row],[t '[mm']]]/1000),"")</f>
        <v/>
      </c>
      <c r="CM822" s="440"/>
      <c r="CN822" s="478"/>
      <c r="DS822" s="145"/>
      <c r="DV822" s="93"/>
      <c r="DW822" s="93"/>
    </row>
    <row r="823" spans="14:127" ht="18" customHeight="1">
      <c r="N823" s="145"/>
      <c r="P823" s="53"/>
      <c r="S823" s="121"/>
      <c r="T823" s="121"/>
      <c r="U823" s="50"/>
      <c r="Y823"/>
      <c r="AW823"/>
      <c r="AX823" s="160"/>
      <c r="AY823" s="161"/>
      <c r="AZ823" s="145"/>
      <c r="BB823" s="169"/>
      <c r="BE823" s="50"/>
      <c r="BF823" s="121"/>
      <c r="BG823" s="50"/>
      <c r="BJ823" s="49"/>
      <c r="CH823" s="438"/>
      <c r="CI823" s="432" t="str">
        <f>IFERROR(TOWER_DATA[[#This Row],[Top '[m']]]-TOWER_DATA[[#This Row],[Bottom '[m']]], "")</f>
        <v/>
      </c>
      <c r="CJ823" s="475" t="str">
        <f>IFERROR(-(TOWER_DATA[[#This Row],[D, bottom '[m']]]-TOWER_DATA[[#This Row],[D, top '[m']]])/(TOWER_DATA[[#This Row],[Bottom '[m']]]-TOWER_DATA[[#This Row],[Top '[m']]]),"")</f>
        <v/>
      </c>
      <c r="CK823" s="476" t="str">
        <f t="shared" si="23"/>
        <v/>
      </c>
      <c r="CL823" s="438" t="str">
        <f>IFERROR((TOWER_DATA[[#This Row],[D, bottom '[m']]]+TOWER_DATA[[#This Row],[D, top '[m']]])/(2*TOWER_DATA[[#This Row],[t '[mm']]]/1000),"")</f>
        <v/>
      </c>
      <c r="CM823" s="440"/>
      <c r="CN823" s="478"/>
      <c r="DS823" s="145"/>
      <c r="DV823" s="93"/>
      <c r="DW823" s="93"/>
    </row>
    <row r="824" spans="14:127" ht="18" customHeight="1">
      <c r="N824" s="145"/>
      <c r="P824" s="53"/>
      <c r="S824" s="121"/>
      <c r="T824" s="121"/>
      <c r="U824" s="50"/>
      <c r="Y824"/>
      <c r="AW824"/>
      <c r="AX824" s="160"/>
      <c r="AY824" s="161"/>
      <c r="AZ824" s="145"/>
      <c r="BB824" s="169"/>
      <c r="BE824" s="50"/>
      <c r="BF824" s="121"/>
      <c r="BG824" s="50"/>
      <c r="BJ824" s="49"/>
      <c r="CH824" s="438"/>
      <c r="CI824" s="432" t="str">
        <f>IFERROR(TOWER_DATA[[#This Row],[Top '[m']]]-TOWER_DATA[[#This Row],[Bottom '[m']]], "")</f>
        <v/>
      </c>
      <c r="CJ824" s="475" t="str">
        <f>IFERROR(-(TOWER_DATA[[#This Row],[D, bottom '[m']]]-TOWER_DATA[[#This Row],[D, top '[m']]])/(TOWER_DATA[[#This Row],[Bottom '[m']]]-TOWER_DATA[[#This Row],[Top '[m']]]),"")</f>
        <v/>
      </c>
      <c r="CK824" s="476" t="str">
        <f t="shared" si="23"/>
        <v/>
      </c>
      <c r="CL824" s="438" t="str">
        <f>IFERROR((TOWER_DATA[[#This Row],[D, bottom '[m']]]+TOWER_DATA[[#This Row],[D, top '[m']]])/(2*TOWER_DATA[[#This Row],[t '[mm']]]/1000),"")</f>
        <v/>
      </c>
      <c r="CM824" s="440"/>
      <c r="CN824" s="478"/>
      <c r="DS824" s="145"/>
      <c r="DV824" s="93"/>
      <c r="DW824" s="93"/>
    </row>
    <row r="825" spans="14:127" ht="18" customHeight="1">
      <c r="N825" s="145"/>
      <c r="P825" s="53"/>
      <c r="S825" s="121"/>
      <c r="T825" s="121"/>
      <c r="U825" s="50"/>
      <c r="Y825"/>
      <c r="AW825"/>
      <c r="AX825" s="160"/>
      <c r="AY825" s="161"/>
      <c r="AZ825" s="145"/>
      <c r="BB825" s="169"/>
      <c r="BE825" s="50"/>
      <c r="BF825" s="121"/>
      <c r="BG825" s="50"/>
      <c r="BJ825" s="49"/>
      <c r="CH825" s="438"/>
      <c r="CI825" s="432" t="str">
        <f>IFERROR(TOWER_DATA[[#This Row],[Top '[m']]]-TOWER_DATA[[#This Row],[Bottom '[m']]], "")</f>
        <v/>
      </c>
      <c r="CJ825" s="475" t="str">
        <f>IFERROR(-(TOWER_DATA[[#This Row],[D, bottom '[m']]]-TOWER_DATA[[#This Row],[D, top '[m']]])/(TOWER_DATA[[#This Row],[Bottom '[m']]]-TOWER_DATA[[#This Row],[Top '[m']]]),"")</f>
        <v/>
      </c>
      <c r="CK825" s="476" t="str">
        <f t="shared" si="23"/>
        <v/>
      </c>
      <c r="CL825" s="438" t="str">
        <f>IFERROR((TOWER_DATA[[#This Row],[D, bottom '[m']]]+TOWER_DATA[[#This Row],[D, top '[m']]])/(2*TOWER_DATA[[#This Row],[t '[mm']]]/1000),"")</f>
        <v/>
      </c>
      <c r="CM825" s="440"/>
      <c r="CN825" s="478"/>
      <c r="DS825" s="145"/>
      <c r="DV825" s="93"/>
      <c r="DW825" s="93"/>
    </row>
    <row r="826" spans="14:127" ht="18" customHeight="1">
      <c r="N826" s="145"/>
      <c r="P826" s="53"/>
      <c r="S826" s="121"/>
      <c r="T826" s="121"/>
      <c r="U826" s="50"/>
      <c r="Y826"/>
      <c r="AW826"/>
      <c r="AX826" s="160"/>
      <c r="AY826" s="161"/>
      <c r="AZ826" s="145"/>
      <c r="BB826" s="169"/>
      <c r="BE826" s="50"/>
      <c r="BF826" s="121"/>
      <c r="BG826" s="50"/>
      <c r="BJ826" s="49"/>
      <c r="CH826" s="438"/>
      <c r="CI826" s="432" t="str">
        <f>IFERROR(TOWER_DATA[[#This Row],[Top '[m']]]-TOWER_DATA[[#This Row],[Bottom '[m']]], "")</f>
        <v/>
      </c>
      <c r="CJ826" s="475" t="str">
        <f>IFERROR(-(TOWER_DATA[[#This Row],[D, bottom '[m']]]-TOWER_DATA[[#This Row],[D, top '[m']]])/(TOWER_DATA[[#This Row],[Bottom '[m']]]-TOWER_DATA[[#This Row],[Top '[m']]]),"")</f>
        <v/>
      </c>
      <c r="CK826" s="476" t="str">
        <f t="shared" si="23"/>
        <v/>
      </c>
      <c r="CL826" s="438" t="str">
        <f>IFERROR((TOWER_DATA[[#This Row],[D, bottom '[m']]]+TOWER_DATA[[#This Row],[D, top '[m']]])/(2*TOWER_DATA[[#This Row],[t '[mm']]]/1000),"")</f>
        <v/>
      </c>
      <c r="CM826" s="440"/>
      <c r="CN826" s="478"/>
      <c r="DS826" s="145"/>
      <c r="DV826" s="93"/>
      <c r="DW826" s="93"/>
    </row>
    <row r="827" spans="14:127" ht="18" customHeight="1">
      <c r="N827" s="145"/>
      <c r="P827" s="53"/>
      <c r="S827" s="121"/>
      <c r="T827" s="121"/>
      <c r="U827" s="50"/>
      <c r="Y827"/>
      <c r="AW827"/>
      <c r="AX827" s="160"/>
      <c r="AY827" s="161"/>
      <c r="AZ827" s="145"/>
      <c r="BB827" s="169"/>
      <c r="BE827" s="50"/>
      <c r="BF827" s="121"/>
      <c r="BG827" s="50"/>
      <c r="BJ827" s="49"/>
      <c r="CH827" s="438"/>
      <c r="CI827" s="432" t="str">
        <f>IFERROR(TOWER_DATA[[#This Row],[Top '[m']]]-TOWER_DATA[[#This Row],[Bottom '[m']]], "")</f>
        <v/>
      </c>
      <c r="CJ827" s="475" t="str">
        <f>IFERROR(-(TOWER_DATA[[#This Row],[D, bottom '[m']]]-TOWER_DATA[[#This Row],[D, top '[m']]])/(TOWER_DATA[[#This Row],[Bottom '[m']]]-TOWER_DATA[[#This Row],[Top '[m']]]),"")</f>
        <v/>
      </c>
      <c r="CK827" s="476" t="str">
        <f t="shared" si="23"/>
        <v/>
      </c>
      <c r="CL827" s="438" t="str">
        <f>IFERROR((TOWER_DATA[[#This Row],[D, bottom '[m']]]+TOWER_DATA[[#This Row],[D, top '[m']]])/(2*TOWER_DATA[[#This Row],[t '[mm']]]/1000),"")</f>
        <v/>
      </c>
      <c r="CM827" s="440"/>
      <c r="CN827" s="478"/>
      <c r="DS827" s="145"/>
      <c r="DV827" s="93"/>
      <c r="DW827" s="93"/>
    </row>
    <row r="828" spans="14:127" ht="18" customHeight="1">
      <c r="N828" s="145"/>
      <c r="P828" s="53"/>
      <c r="S828" s="121"/>
      <c r="T828" s="121"/>
      <c r="U828" s="50"/>
      <c r="Y828"/>
      <c r="AW828"/>
      <c r="AX828" s="160"/>
      <c r="AY828" s="161"/>
      <c r="AZ828" s="145"/>
      <c r="BB828" s="169"/>
      <c r="BE828" s="50"/>
      <c r="BF828" s="121"/>
      <c r="BG828" s="50"/>
      <c r="BJ828" s="49"/>
      <c r="CH828" s="438"/>
      <c r="CI828" s="432" t="str">
        <f>IFERROR(TOWER_DATA[[#This Row],[Top '[m']]]-TOWER_DATA[[#This Row],[Bottom '[m']]], "")</f>
        <v/>
      </c>
      <c r="CJ828" s="475" t="str">
        <f>IFERROR(-(TOWER_DATA[[#This Row],[D, bottom '[m']]]-TOWER_DATA[[#This Row],[D, top '[m']]])/(TOWER_DATA[[#This Row],[Bottom '[m']]]-TOWER_DATA[[#This Row],[Top '[m']]]),"")</f>
        <v/>
      </c>
      <c r="CK828" s="476" t="str">
        <f t="shared" si="23"/>
        <v/>
      </c>
      <c r="CL828" s="438" t="str">
        <f>IFERROR((TOWER_DATA[[#This Row],[D, bottom '[m']]]+TOWER_DATA[[#This Row],[D, top '[m']]])/(2*TOWER_DATA[[#This Row],[t '[mm']]]/1000),"")</f>
        <v/>
      </c>
      <c r="CM828" s="440"/>
      <c r="CN828" s="478"/>
      <c r="DS828" s="145"/>
      <c r="DV828" s="93"/>
      <c r="DW828" s="93"/>
    </row>
    <row r="829" spans="14:127" ht="18" customHeight="1">
      <c r="N829" s="145"/>
      <c r="P829" s="53"/>
      <c r="S829" s="121"/>
      <c r="T829" s="121"/>
      <c r="U829" s="50"/>
      <c r="Y829"/>
      <c r="AW829"/>
      <c r="AX829" s="160"/>
      <c r="AY829" s="161"/>
      <c r="AZ829" s="145"/>
      <c r="BB829" s="169"/>
      <c r="BE829" s="50"/>
      <c r="BF829" s="121"/>
      <c r="BG829" s="50"/>
      <c r="BJ829" s="49"/>
      <c r="CH829" s="438"/>
      <c r="CI829" s="432" t="str">
        <f>IFERROR(TOWER_DATA[[#This Row],[Top '[m']]]-TOWER_DATA[[#This Row],[Bottom '[m']]], "")</f>
        <v/>
      </c>
      <c r="CJ829" s="475" t="str">
        <f>IFERROR(-(TOWER_DATA[[#This Row],[D, bottom '[m']]]-TOWER_DATA[[#This Row],[D, top '[m']]])/(TOWER_DATA[[#This Row],[Bottom '[m']]]-TOWER_DATA[[#This Row],[Top '[m']]]),"")</f>
        <v/>
      </c>
      <c r="CK829" s="476" t="str">
        <f t="shared" si="23"/>
        <v/>
      </c>
      <c r="CL829" s="438" t="str">
        <f>IFERROR((TOWER_DATA[[#This Row],[D, bottom '[m']]]+TOWER_DATA[[#This Row],[D, top '[m']]])/(2*TOWER_DATA[[#This Row],[t '[mm']]]/1000),"")</f>
        <v/>
      </c>
      <c r="CM829" s="440"/>
      <c r="CN829" s="478"/>
      <c r="DS829" s="145"/>
      <c r="DV829" s="93"/>
      <c r="DW829" s="93"/>
    </row>
    <row r="830" spans="14:127" ht="18" customHeight="1">
      <c r="N830" s="145"/>
      <c r="P830" s="53"/>
      <c r="S830" s="121"/>
      <c r="T830" s="121"/>
      <c r="U830" s="50"/>
      <c r="Y830"/>
      <c r="AW830"/>
      <c r="AX830" s="160"/>
      <c r="AY830" s="161"/>
      <c r="AZ830" s="145"/>
      <c r="BB830" s="169"/>
      <c r="BE830" s="50"/>
      <c r="BF830" s="121"/>
      <c r="BG830" s="50"/>
      <c r="BJ830" s="49"/>
      <c r="CH830" s="438"/>
      <c r="CI830" s="432" t="str">
        <f>IFERROR(TOWER_DATA[[#This Row],[Top '[m']]]-TOWER_DATA[[#This Row],[Bottom '[m']]], "")</f>
        <v/>
      </c>
      <c r="CJ830" s="475" t="str">
        <f>IFERROR(-(TOWER_DATA[[#This Row],[D, bottom '[m']]]-TOWER_DATA[[#This Row],[D, top '[m']]])/(TOWER_DATA[[#This Row],[Bottom '[m']]]-TOWER_DATA[[#This Row],[Top '[m']]]),"")</f>
        <v/>
      </c>
      <c r="CK830" s="476" t="str">
        <f t="shared" si="23"/>
        <v/>
      </c>
      <c r="CL830" s="438" t="str">
        <f>IFERROR((TOWER_DATA[[#This Row],[D, bottom '[m']]]+TOWER_DATA[[#This Row],[D, top '[m']]])/(2*TOWER_DATA[[#This Row],[t '[mm']]]/1000),"")</f>
        <v/>
      </c>
      <c r="CM830" s="440"/>
      <c r="CN830" s="478"/>
      <c r="DS830" s="145"/>
      <c r="DV830" s="93"/>
      <c r="DW830" s="93"/>
    </row>
    <row r="831" spans="14:127" ht="18" customHeight="1">
      <c r="P831" s="53"/>
      <c r="S831" s="121"/>
      <c r="T831" s="121"/>
      <c r="U831" s="50"/>
      <c r="Y831"/>
      <c r="AW831"/>
      <c r="AX831" s="160"/>
      <c r="AY831" s="161"/>
      <c r="AZ831" s="145"/>
      <c r="BB831" s="169"/>
      <c r="BE831" s="50"/>
      <c r="BF831" s="121"/>
      <c r="BG831" s="50"/>
      <c r="BJ831" s="49"/>
      <c r="CH831" s="438"/>
      <c r="CI831" s="432" t="str">
        <f>IFERROR(TOWER_DATA[[#This Row],[Top '[m']]]-TOWER_DATA[[#This Row],[Bottom '[m']]], "")</f>
        <v/>
      </c>
      <c r="CJ831" s="475" t="str">
        <f>IFERROR(-(TOWER_DATA[[#This Row],[D, bottom '[m']]]-TOWER_DATA[[#This Row],[D, top '[m']]])/(TOWER_DATA[[#This Row],[Bottom '[m']]]-TOWER_DATA[[#This Row],[Top '[m']]]),"")</f>
        <v/>
      </c>
      <c r="CK831" s="476" t="str">
        <f t="shared" si="23"/>
        <v/>
      </c>
      <c r="CL831" s="438" t="str">
        <f>IFERROR((TOWER_DATA[[#This Row],[D, bottom '[m']]]+TOWER_DATA[[#This Row],[D, top '[m']]])/(2*TOWER_DATA[[#This Row],[t '[mm']]]/1000),"")</f>
        <v/>
      </c>
      <c r="CM831" s="440"/>
      <c r="CN831" s="478"/>
      <c r="DS831" s="145"/>
      <c r="DV831" s="93"/>
      <c r="DW831" s="93"/>
    </row>
    <row r="832" spans="14:127" ht="18" customHeight="1">
      <c r="P832" s="53"/>
      <c r="U832" s="50"/>
      <c r="Y832"/>
      <c r="AW832"/>
      <c r="AX832" s="160"/>
      <c r="AY832" s="161"/>
      <c r="AZ832" s="145"/>
      <c r="BB832" s="169"/>
      <c r="BE832" s="50"/>
      <c r="BF832" s="121"/>
      <c r="BG832" s="50"/>
      <c r="BJ832" s="49"/>
      <c r="CH832" s="438"/>
      <c r="CI832" s="432" t="str">
        <f>IFERROR(TOWER_DATA[[#This Row],[Top '[m']]]-TOWER_DATA[[#This Row],[Bottom '[m']]], "")</f>
        <v/>
      </c>
      <c r="CJ832" s="475" t="str">
        <f>IFERROR(-(TOWER_DATA[[#This Row],[D, bottom '[m']]]-TOWER_DATA[[#This Row],[D, top '[m']]])/(TOWER_DATA[[#This Row],[Bottom '[m']]]-TOWER_DATA[[#This Row],[Top '[m']]]),"")</f>
        <v/>
      </c>
      <c r="CK832" s="476" t="str">
        <f t="shared" si="23"/>
        <v/>
      </c>
      <c r="CL832" s="438" t="str">
        <f>IFERROR((TOWER_DATA[[#This Row],[D, bottom '[m']]]+TOWER_DATA[[#This Row],[D, top '[m']]])/(2*TOWER_DATA[[#This Row],[t '[mm']]]/1000),"")</f>
        <v/>
      </c>
      <c r="CM832" s="440"/>
      <c r="CN832" s="478"/>
      <c r="DS832" s="145"/>
      <c r="DV832" s="93"/>
      <c r="DW832" s="93"/>
    </row>
    <row r="833" spans="16:127" ht="18" customHeight="1">
      <c r="P833" s="53"/>
      <c r="U833" s="50"/>
      <c r="Y833"/>
      <c r="AW833"/>
      <c r="AX833" s="160"/>
      <c r="AY833" s="161"/>
      <c r="AZ833" s="145"/>
      <c r="BB833" s="169"/>
      <c r="BE833" s="50"/>
      <c r="BF833" s="121"/>
      <c r="BG833" s="50"/>
      <c r="BJ833" s="49"/>
      <c r="CH833" s="438"/>
      <c r="CI833" s="432" t="str">
        <f>IFERROR(TOWER_DATA[[#This Row],[Top '[m']]]-TOWER_DATA[[#This Row],[Bottom '[m']]], "")</f>
        <v/>
      </c>
      <c r="CJ833" s="475" t="str">
        <f>IFERROR(-(TOWER_DATA[[#This Row],[D, bottom '[m']]]-TOWER_DATA[[#This Row],[D, top '[m']]])/(TOWER_DATA[[#This Row],[Bottom '[m']]]-TOWER_DATA[[#This Row],[Top '[m']]]),"")</f>
        <v/>
      </c>
      <c r="CK833" s="476" t="str">
        <f t="shared" si="23"/>
        <v/>
      </c>
      <c r="CL833" s="438" t="str">
        <f>IFERROR((TOWER_DATA[[#This Row],[D, bottom '[m']]]+TOWER_DATA[[#This Row],[D, top '[m']]])/(2*TOWER_DATA[[#This Row],[t '[mm']]]/1000),"")</f>
        <v/>
      </c>
      <c r="CM833" s="440"/>
      <c r="CN833" s="478"/>
      <c r="DS833" s="145"/>
      <c r="DV833" s="93"/>
      <c r="DW833" s="93"/>
    </row>
    <row r="834" spans="16:127" ht="18" customHeight="1">
      <c r="P834" s="53"/>
      <c r="U834" s="50"/>
      <c r="Y834"/>
      <c r="AW834"/>
      <c r="AX834" s="160"/>
      <c r="AY834" s="161"/>
      <c r="AZ834" s="145"/>
      <c r="BB834" s="169"/>
      <c r="BE834" s="50"/>
      <c r="BF834" s="121"/>
      <c r="BG834" s="50"/>
      <c r="BJ834" s="49"/>
      <c r="CH834" s="438"/>
      <c r="CI834" s="432" t="str">
        <f>IFERROR(TOWER_DATA[[#This Row],[Top '[m']]]-TOWER_DATA[[#This Row],[Bottom '[m']]], "")</f>
        <v/>
      </c>
      <c r="CJ834" s="475" t="str">
        <f>IFERROR(-(TOWER_DATA[[#This Row],[D, bottom '[m']]]-TOWER_DATA[[#This Row],[D, top '[m']]])/(TOWER_DATA[[#This Row],[Bottom '[m']]]-TOWER_DATA[[#This Row],[Top '[m']]]),"")</f>
        <v/>
      </c>
      <c r="CK834" s="476" t="str">
        <f t="shared" si="23"/>
        <v/>
      </c>
      <c r="CL834" s="438" t="str">
        <f>IFERROR((TOWER_DATA[[#This Row],[D, bottom '[m']]]+TOWER_DATA[[#This Row],[D, top '[m']]])/(2*TOWER_DATA[[#This Row],[t '[mm']]]/1000),"")</f>
        <v/>
      </c>
      <c r="CM834" s="440"/>
      <c r="CN834" s="478"/>
      <c r="DS834" s="145"/>
      <c r="DV834" s="93"/>
      <c r="DW834" s="93"/>
    </row>
    <row r="835" spans="16:127" ht="18" customHeight="1">
      <c r="P835" s="53"/>
      <c r="U835" s="50"/>
      <c r="Y835"/>
      <c r="AW835"/>
      <c r="AX835" s="160"/>
      <c r="AY835" s="161"/>
      <c r="AZ835" s="145"/>
      <c r="BB835" s="169"/>
      <c r="BE835" s="50"/>
      <c r="BF835" s="121"/>
      <c r="BG835" s="50"/>
      <c r="BJ835" s="49"/>
      <c r="CH835" s="438"/>
      <c r="CI835" s="432" t="str">
        <f>IFERROR(TOWER_DATA[[#This Row],[Top '[m']]]-TOWER_DATA[[#This Row],[Bottom '[m']]], "")</f>
        <v/>
      </c>
      <c r="CJ835" s="475" t="str">
        <f>IFERROR(-(TOWER_DATA[[#This Row],[D, bottom '[m']]]-TOWER_DATA[[#This Row],[D, top '[m']]])/(TOWER_DATA[[#This Row],[Bottom '[m']]]-TOWER_DATA[[#This Row],[Top '[m']]]),"")</f>
        <v/>
      </c>
      <c r="CK835" s="476" t="str">
        <f t="shared" si="23"/>
        <v/>
      </c>
      <c r="CL835" s="438" t="str">
        <f>IFERROR((TOWER_DATA[[#This Row],[D, bottom '[m']]]+TOWER_DATA[[#This Row],[D, top '[m']]])/(2*TOWER_DATA[[#This Row],[t '[mm']]]/1000),"")</f>
        <v/>
      </c>
      <c r="CM835" s="440"/>
      <c r="CN835" s="478"/>
      <c r="DS835" s="145"/>
      <c r="DV835" s="93"/>
      <c r="DW835" s="93"/>
    </row>
    <row r="836" spans="16:127" ht="18" customHeight="1">
      <c r="P836" s="53"/>
      <c r="U836" s="50"/>
      <c r="Y836"/>
      <c r="AW836"/>
      <c r="AX836" s="160"/>
      <c r="AY836" s="161"/>
      <c r="AZ836" s="145"/>
      <c r="BB836" s="169"/>
      <c r="BE836" s="50"/>
      <c r="BF836" s="121"/>
      <c r="BG836" s="50"/>
      <c r="BJ836" s="49"/>
      <c r="CH836" s="438"/>
      <c r="CI836" s="432" t="str">
        <f>IFERROR(TOWER_DATA[[#This Row],[Top '[m']]]-TOWER_DATA[[#This Row],[Bottom '[m']]], "")</f>
        <v/>
      </c>
      <c r="CJ836" s="475" t="str">
        <f>IFERROR(-(TOWER_DATA[[#This Row],[D, bottom '[m']]]-TOWER_DATA[[#This Row],[D, top '[m']]])/(TOWER_DATA[[#This Row],[Bottom '[m']]]-TOWER_DATA[[#This Row],[Top '[m']]]),"")</f>
        <v/>
      </c>
      <c r="CK836" s="476" t="str">
        <f t="shared" si="23"/>
        <v/>
      </c>
      <c r="CL836" s="438" t="str">
        <f>IFERROR((TOWER_DATA[[#This Row],[D, bottom '[m']]]+TOWER_DATA[[#This Row],[D, top '[m']]])/(2*TOWER_DATA[[#This Row],[t '[mm']]]/1000),"")</f>
        <v/>
      </c>
      <c r="CM836" s="440"/>
      <c r="CN836" s="478"/>
      <c r="DS836" s="145"/>
      <c r="DV836" s="93"/>
      <c r="DW836" s="93"/>
    </row>
    <row r="837" spans="16:127" ht="18" customHeight="1">
      <c r="P837" s="53"/>
      <c r="U837" s="50"/>
      <c r="Y837"/>
      <c r="AW837"/>
      <c r="AX837" s="160"/>
      <c r="AY837" s="161"/>
      <c r="AZ837" s="145"/>
      <c r="BB837" s="169"/>
      <c r="BE837" s="50"/>
      <c r="BF837" s="121"/>
      <c r="BG837" s="50"/>
      <c r="BJ837" s="49"/>
      <c r="CH837" s="438"/>
      <c r="CI837" s="432" t="str">
        <f>IFERROR(TOWER_DATA[[#This Row],[Top '[m']]]-TOWER_DATA[[#This Row],[Bottom '[m']]], "")</f>
        <v/>
      </c>
      <c r="CJ837" s="475" t="str">
        <f>IFERROR(-(TOWER_DATA[[#This Row],[D, bottom '[m']]]-TOWER_DATA[[#This Row],[D, top '[m']]])/(TOWER_DATA[[#This Row],[Bottom '[m']]]-TOWER_DATA[[#This Row],[Top '[m']]]),"")</f>
        <v/>
      </c>
      <c r="CK837" s="476" t="str">
        <f t="shared" si="23"/>
        <v/>
      </c>
      <c r="CL837" s="438" t="str">
        <f>IFERROR((TOWER_DATA[[#This Row],[D, bottom '[m']]]+TOWER_DATA[[#This Row],[D, top '[m']]])/(2*TOWER_DATA[[#This Row],[t '[mm']]]/1000),"")</f>
        <v/>
      </c>
      <c r="CM837" s="440"/>
      <c r="CN837" s="478"/>
      <c r="DS837" s="145"/>
      <c r="DV837" s="93"/>
      <c r="DW837" s="93"/>
    </row>
    <row r="838" spans="16:127" ht="18" customHeight="1">
      <c r="P838" s="53"/>
      <c r="U838" s="50"/>
      <c r="Y838"/>
      <c r="AW838"/>
      <c r="AX838" s="160"/>
      <c r="AY838" s="161"/>
      <c r="AZ838" s="145"/>
      <c r="BB838" s="169"/>
      <c r="BE838" s="50"/>
      <c r="BF838" s="121"/>
      <c r="BG838" s="50"/>
      <c r="BJ838" s="49"/>
      <c r="CH838" s="438"/>
      <c r="CI838" s="432" t="str">
        <f>IFERROR(TOWER_DATA[[#This Row],[Top '[m']]]-TOWER_DATA[[#This Row],[Bottom '[m']]], "")</f>
        <v/>
      </c>
      <c r="CJ838" s="475" t="str">
        <f>IFERROR(-(TOWER_DATA[[#This Row],[D, bottom '[m']]]-TOWER_DATA[[#This Row],[D, top '[m']]])/(TOWER_DATA[[#This Row],[Bottom '[m']]]-TOWER_DATA[[#This Row],[Top '[m']]]),"")</f>
        <v/>
      </c>
      <c r="CK838" s="476" t="str">
        <f t="shared" si="23"/>
        <v/>
      </c>
      <c r="CL838" s="438" t="str">
        <f>IFERROR((TOWER_DATA[[#This Row],[D, bottom '[m']]]+TOWER_DATA[[#This Row],[D, top '[m']]])/(2*TOWER_DATA[[#This Row],[t '[mm']]]/1000),"")</f>
        <v/>
      </c>
      <c r="CM838" s="440"/>
      <c r="CN838" s="478"/>
      <c r="DS838" s="145"/>
      <c r="DV838" s="93"/>
      <c r="DW838" s="93"/>
    </row>
    <row r="839" spans="16:127" ht="18" customHeight="1">
      <c r="P839" s="53"/>
      <c r="U839" s="50"/>
      <c r="Y839"/>
      <c r="AW839"/>
      <c r="AX839" s="160"/>
      <c r="AY839" s="161"/>
      <c r="AZ839" s="145"/>
      <c r="BB839" s="169"/>
      <c r="BE839" s="50"/>
      <c r="BF839" s="121"/>
      <c r="BG839" s="50"/>
      <c r="BJ839" s="49"/>
      <c r="CH839" s="438"/>
      <c r="CI839" s="432" t="str">
        <f>IFERROR(TOWER_DATA[[#This Row],[Top '[m']]]-TOWER_DATA[[#This Row],[Bottom '[m']]], "")</f>
        <v/>
      </c>
      <c r="CJ839" s="475" t="str">
        <f>IFERROR(-(TOWER_DATA[[#This Row],[D, bottom '[m']]]-TOWER_DATA[[#This Row],[D, top '[m']]])/(TOWER_DATA[[#This Row],[Bottom '[m']]]-TOWER_DATA[[#This Row],[Top '[m']]]),"")</f>
        <v/>
      </c>
      <c r="CK839" s="476" t="str">
        <f t="shared" si="23"/>
        <v/>
      </c>
      <c r="CL839" s="438" t="str">
        <f>IFERROR((TOWER_DATA[[#This Row],[D, bottom '[m']]]+TOWER_DATA[[#This Row],[D, top '[m']]])/(2*TOWER_DATA[[#This Row],[t '[mm']]]/1000),"")</f>
        <v/>
      </c>
      <c r="CM839" s="440"/>
      <c r="CN839" s="478"/>
      <c r="DS839" s="145"/>
      <c r="DV839" s="93"/>
      <c r="DW839" s="93"/>
    </row>
    <row r="840" spans="16:127" ht="18" customHeight="1">
      <c r="P840" s="53"/>
      <c r="U840" s="50"/>
      <c r="Y840"/>
      <c r="AW840"/>
      <c r="AX840" s="160"/>
      <c r="AY840" s="161"/>
      <c r="AZ840" s="145"/>
      <c r="BB840" s="169"/>
      <c r="BE840" s="50"/>
      <c r="BF840" s="121"/>
      <c r="BG840" s="50"/>
      <c r="BJ840" s="49"/>
      <c r="CH840" s="438"/>
      <c r="CI840" s="432" t="str">
        <f>IFERROR(TOWER_DATA[[#This Row],[Top '[m']]]-TOWER_DATA[[#This Row],[Bottom '[m']]], "")</f>
        <v/>
      </c>
      <c r="CJ840" s="475" t="str">
        <f>IFERROR(-(TOWER_DATA[[#This Row],[D, bottom '[m']]]-TOWER_DATA[[#This Row],[D, top '[m']]])/(TOWER_DATA[[#This Row],[Bottom '[m']]]-TOWER_DATA[[#This Row],[Top '[m']]]),"")</f>
        <v/>
      </c>
      <c r="CK840" s="476" t="str">
        <f t="shared" si="23"/>
        <v/>
      </c>
      <c r="CL840" s="438" t="str">
        <f>IFERROR((TOWER_DATA[[#This Row],[D, bottom '[m']]]+TOWER_DATA[[#This Row],[D, top '[m']]])/(2*TOWER_DATA[[#This Row],[t '[mm']]]/1000),"")</f>
        <v/>
      </c>
      <c r="CM840" s="440"/>
      <c r="CN840" s="478"/>
      <c r="DS840" s="145"/>
      <c r="DV840" s="93"/>
      <c r="DW840" s="93"/>
    </row>
    <row r="841" spans="16:127" ht="18" customHeight="1">
      <c r="P841" s="53"/>
      <c r="U841" s="50"/>
      <c r="Y841"/>
      <c r="AW841"/>
      <c r="AX841" s="160"/>
      <c r="AY841" s="161"/>
      <c r="AZ841" s="145"/>
      <c r="BB841" s="169"/>
      <c r="BE841" s="50"/>
      <c r="BF841" s="121"/>
      <c r="BG841" s="50"/>
      <c r="BJ841" s="49"/>
      <c r="CH841" s="438"/>
      <c r="CI841" s="432" t="str">
        <f>IFERROR(TOWER_DATA[[#This Row],[Top '[m']]]-TOWER_DATA[[#This Row],[Bottom '[m']]], "")</f>
        <v/>
      </c>
      <c r="CJ841" s="475" t="str">
        <f>IFERROR(-(TOWER_DATA[[#This Row],[D, bottom '[m']]]-TOWER_DATA[[#This Row],[D, top '[m']]])/(TOWER_DATA[[#This Row],[Bottom '[m']]]-TOWER_DATA[[#This Row],[Top '[m']]]),"")</f>
        <v/>
      </c>
      <c r="CK841" s="476" t="str">
        <f t="shared" si="23"/>
        <v/>
      </c>
      <c r="CL841" s="438" t="str">
        <f>IFERROR((TOWER_DATA[[#This Row],[D, bottom '[m']]]+TOWER_DATA[[#This Row],[D, top '[m']]])/(2*TOWER_DATA[[#This Row],[t '[mm']]]/1000),"")</f>
        <v/>
      </c>
      <c r="CM841" s="440"/>
      <c r="CN841" s="478"/>
      <c r="DS841" s="145"/>
      <c r="DV841" s="93"/>
      <c r="DW841" s="93"/>
    </row>
    <row r="842" spans="16:127" ht="18" customHeight="1">
      <c r="P842" s="53"/>
      <c r="U842" s="50"/>
      <c r="Y842"/>
      <c r="AW842"/>
      <c r="AX842" s="160"/>
      <c r="AY842" s="161"/>
      <c r="AZ842" s="145"/>
      <c r="BB842" s="169"/>
      <c r="BE842" s="50"/>
      <c r="BF842" s="121"/>
      <c r="BG842" s="50"/>
      <c r="BJ842" s="49"/>
      <c r="CH842" s="438"/>
      <c r="CI842" s="432" t="str">
        <f>IFERROR(TOWER_DATA[[#This Row],[Top '[m']]]-TOWER_DATA[[#This Row],[Bottom '[m']]], "")</f>
        <v/>
      </c>
      <c r="CJ842" s="475" t="str">
        <f>IFERROR(-(TOWER_DATA[[#This Row],[D, bottom '[m']]]-TOWER_DATA[[#This Row],[D, top '[m']]])/(TOWER_DATA[[#This Row],[Bottom '[m']]]-TOWER_DATA[[#This Row],[Top '[m']]]),"")</f>
        <v/>
      </c>
      <c r="CK842" s="476" t="str">
        <f t="shared" si="23"/>
        <v/>
      </c>
      <c r="CL842" s="438" t="str">
        <f>IFERROR((TOWER_DATA[[#This Row],[D, bottom '[m']]]+TOWER_DATA[[#This Row],[D, top '[m']]])/(2*TOWER_DATA[[#This Row],[t '[mm']]]/1000),"")</f>
        <v/>
      </c>
      <c r="CM842" s="440"/>
      <c r="CN842" s="478"/>
      <c r="DS842" s="145"/>
      <c r="DV842" s="93"/>
      <c r="DW842" s="93"/>
    </row>
    <row r="843" spans="16:127" ht="18" customHeight="1">
      <c r="P843" s="53"/>
      <c r="U843" s="50"/>
      <c r="Y843"/>
      <c r="AW843"/>
      <c r="AX843" s="160"/>
      <c r="AY843" s="161"/>
      <c r="AZ843" s="145"/>
      <c r="BB843" s="169"/>
      <c r="BE843" s="50"/>
      <c r="BF843" s="121"/>
      <c r="BG843" s="50"/>
      <c r="BJ843" s="49"/>
      <c r="CH843" s="438"/>
      <c r="CI843" s="432" t="str">
        <f>IFERROR(TOWER_DATA[[#This Row],[Top '[m']]]-TOWER_DATA[[#This Row],[Bottom '[m']]], "")</f>
        <v/>
      </c>
      <c r="CJ843" s="475" t="str">
        <f>IFERROR(-(TOWER_DATA[[#This Row],[D, bottom '[m']]]-TOWER_DATA[[#This Row],[D, top '[m']]])/(TOWER_DATA[[#This Row],[Bottom '[m']]]-TOWER_DATA[[#This Row],[Top '[m']]]),"")</f>
        <v/>
      </c>
      <c r="CK843" s="476" t="str">
        <f t="shared" si="23"/>
        <v/>
      </c>
      <c r="CL843" s="438" t="str">
        <f>IFERROR((TOWER_DATA[[#This Row],[D, bottom '[m']]]+TOWER_DATA[[#This Row],[D, top '[m']]])/(2*TOWER_DATA[[#This Row],[t '[mm']]]/1000),"")</f>
        <v/>
      </c>
      <c r="CM843" s="440"/>
      <c r="CN843" s="478"/>
      <c r="DS843" s="145"/>
      <c r="DV843" s="93"/>
      <c r="DW843" s="93"/>
    </row>
    <row r="844" spans="16:127" ht="18" customHeight="1">
      <c r="P844" s="53"/>
      <c r="U844" s="50"/>
      <c r="Y844"/>
      <c r="AW844"/>
      <c r="AX844" s="160"/>
      <c r="AY844" s="161"/>
      <c r="AZ844" s="145"/>
      <c r="BB844" s="169"/>
      <c r="BE844" s="50"/>
      <c r="BF844" s="121"/>
      <c r="BG844" s="50"/>
      <c r="BJ844" s="49"/>
      <c r="CH844" s="438"/>
      <c r="CI844" s="432" t="str">
        <f>IFERROR(TOWER_DATA[[#This Row],[Top '[m']]]-TOWER_DATA[[#This Row],[Bottom '[m']]], "")</f>
        <v/>
      </c>
      <c r="CJ844" s="475" t="str">
        <f>IFERROR(-(TOWER_DATA[[#This Row],[D, bottom '[m']]]-TOWER_DATA[[#This Row],[D, top '[m']]])/(TOWER_DATA[[#This Row],[Bottom '[m']]]-TOWER_DATA[[#This Row],[Top '[m']]]),"")</f>
        <v/>
      </c>
      <c r="CK844" s="476" t="str">
        <f t="shared" si="23"/>
        <v/>
      </c>
      <c r="CL844" s="438" t="str">
        <f>IFERROR((TOWER_DATA[[#This Row],[D, bottom '[m']]]+TOWER_DATA[[#This Row],[D, top '[m']]])/(2*TOWER_DATA[[#This Row],[t '[mm']]]/1000),"")</f>
        <v/>
      </c>
      <c r="CM844" s="440"/>
      <c r="CN844" s="478"/>
      <c r="DS844" s="145"/>
      <c r="DV844" s="93"/>
      <c r="DW844" s="93"/>
    </row>
    <row r="845" spans="16:127" ht="18" customHeight="1">
      <c r="P845" s="53"/>
      <c r="U845" s="50"/>
      <c r="Y845"/>
      <c r="AW845"/>
      <c r="AX845" s="160"/>
      <c r="AY845" s="161"/>
      <c r="AZ845" s="145"/>
      <c r="BB845" s="169"/>
      <c r="BE845" s="50"/>
      <c r="BF845" s="121"/>
      <c r="BG845" s="50"/>
      <c r="BJ845" s="49"/>
      <c r="CH845" s="438"/>
      <c r="CI845" s="432" t="str">
        <f>IFERROR(TOWER_DATA[[#This Row],[Top '[m']]]-TOWER_DATA[[#This Row],[Bottom '[m']]], "")</f>
        <v/>
      </c>
      <c r="CJ845" s="475" t="str">
        <f>IFERROR(-(TOWER_DATA[[#This Row],[D, bottom '[m']]]-TOWER_DATA[[#This Row],[D, top '[m']]])/(TOWER_DATA[[#This Row],[Bottom '[m']]]-TOWER_DATA[[#This Row],[Top '[m']]]),"")</f>
        <v/>
      </c>
      <c r="CK845" s="476" t="str">
        <f t="shared" si="23"/>
        <v/>
      </c>
      <c r="CL845" s="438" t="str">
        <f>IFERROR((TOWER_DATA[[#This Row],[D, bottom '[m']]]+TOWER_DATA[[#This Row],[D, top '[m']]])/(2*TOWER_DATA[[#This Row],[t '[mm']]]/1000),"")</f>
        <v/>
      </c>
      <c r="CM845" s="440"/>
      <c r="CN845" s="478"/>
      <c r="DS845" s="145"/>
      <c r="DV845" s="93"/>
      <c r="DW845" s="93"/>
    </row>
    <row r="846" spans="16:127" ht="18" customHeight="1">
      <c r="P846" s="53"/>
      <c r="U846" s="50"/>
      <c r="Y846"/>
      <c r="AW846"/>
      <c r="AX846" s="160"/>
      <c r="AY846" s="161"/>
      <c r="AZ846" s="145"/>
      <c r="BB846" s="169"/>
      <c r="BE846" s="50"/>
      <c r="BF846" s="121"/>
      <c r="BG846" s="50"/>
      <c r="BJ846" s="49"/>
      <c r="CH846" s="438"/>
      <c r="CI846" s="432" t="str">
        <f>IFERROR(TOWER_DATA[[#This Row],[Top '[m']]]-TOWER_DATA[[#This Row],[Bottom '[m']]], "")</f>
        <v/>
      </c>
      <c r="CJ846" s="475" t="str">
        <f>IFERROR(-(TOWER_DATA[[#This Row],[D, bottom '[m']]]-TOWER_DATA[[#This Row],[D, top '[m']]])/(TOWER_DATA[[#This Row],[Bottom '[m']]]-TOWER_DATA[[#This Row],[Top '[m']]]),"")</f>
        <v/>
      </c>
      <c r="CK846" s="476" t="str">
        <f t="shared" si="23"/>
        <v/>
      </c>
      <c r="CL846" s="438" t="str">
        <f>IFERROR((TOWER_DATA[[#This Row],[D, bottom '[m']]]+TOWER_DATA[[#This Row],[D, top '[m']]])/(2*TOWER_DATA[[#This Row],[t '[mm']]]/1000),"")</f>
        <v/>
      </c>
      <c r="CM846" s="440"/>
      <c r="CN846" s="478"/>
      <c r="DS846" s="145"/>
      <c r="DV846" s="93"/>
      <c r="DW846" s="93"/>
    </row>
    <row r="847" spans="16:127" ht="18" customHeight="1">
      <c r="P847" s="53"/>
      <c r="U847" s="50"/>
      <c r="Y847"/>
      <c r="AW847"/>
      <c r="AX847" s="160"/>
      <c r="AY847" s="161"/>
      <c r="AZ847" s="145"/>
      <c r="BB847" s="169"/>
      <c r="BE847" s="50"/>
      <c r="BF847" s="121"/>
      <c r="BG847" s="50"/>
      <c r="BJ847" s="49"/>
      <c r="CH847" s="438"/>
      <c r="CI847" s="432" t="str">
        <f>IFERROR(TOWER_DATA[[#This Row],[Top '[m']]]-TOWER_DATA[[#This Row],[Bottom '[m']]], "")</f>
        <v/>
      </c>
      <c r="CJ847" s="475" t="str">
        <f>IFERROR(-(TOWER_DATA[[#This Row],[D, bottom '[m']]]-TOWER_DATA[[#This Row],[D, top '[m']]])/(TOWER_DATA[[#This Row],[Bottom '[m']]]-TOWER_DATA[[#This Row],[Top '[m']]]),"")</f>
        <v/>
      </c>
      <c r="CK847" s="476" t="str">
        <f t="shared" si="23"/>
        <v/>
      </c>
      <c r="CL847" s="438" t="str">
        <f>IFERROR((TOWER_DATA[[#This Row],[D, bottom '[m']]]+TOWER_DATA[[#This Row],[D, top '[m']]])/(2*TOWER_DATA[[#This Row],[t '[mm']]]/1000),"")</f>
        <v/>
      </c>
      <c r="CM847" s="440"/>
      <c r="CN847" s="478"/>
      <c r="DS847" s="145"/>
      <c r="DV847" s="93"/>
      <c r="DW847" s="93"/>
    </row>
    <row r="848" spans="16:127" ht="18" customHeight="1">
      <c r="P848" s="53"/>
      <c r="U848" s="50"/>
      <c r="Y848"/>
      <c r="AW848"/>
      <c r="AX848" s="160"/>
      <c r="AY848" s="161"/>
      <c r="AZ848" s="145"/>
      <c r="BB848" s="169"/>
      <c r="BE848" s="50"/>
      <c r="BF848" s="121"/>
      <c r="BG848" s="50"/>
      <c r="BJ848" s="49"/>
      <c r="CH848" s="438"/>
      <c r="CI848" s="432" t="str">
        <f>IFERROR(TOWER_DATA[[#This Row],[Top '[m']]]-TOWER_DATA[[#This Row],[Bottom '[m']]], "")</f>
        <v/>
      </c>
      <c r="CJ848" s="475" t="str">
        <f>IFERROR(-(TOWER_DATA[[#This Row],[D, bottom '[m']]]-TOWER_DATA[[#This Row],[D, top '[m']]])/(TOWER_DATA[[#This Row],[Bottom '[m']]]-TOWER_DATA[[#This Row],[Top '[m']]]),"")</f>
        <v/>
      </c>
      <c r="CK848" s="476" t="str">
        <f t="shared" si="23"/>
        <v/>
      </c>
      <c r="CL848" s="438" t="str">
        <f>IFERROR((TOWER_DATA[[#This Row],[D, bottom '[m']]]+TOWER_DATA[[#This Row],[D, top '[m']]])/(2*TOWER_DATA[[#This Row],[t '[mm']]]/1000),"")</f>
        <v/>
      </c>
      <c r="CM848" s="440"/>
      <c r="CN848" s="478"/>
      <c r="DS848" s="145"/>
      <c r="DV848" s="93"/>
      <c r="DW848" s="93"/>
    </row>
    <row r="849" spans="16:127" ht="18" customHeight="1">
      <c r="P849" s="53"/>
      <c r="U849" s="50"/>
      <c r="Y849"/>
      <c r="AW849"/>
      <c r="AX849" s="160"/>
      <c r="AY849" s="161"/>
      <c r="AZ849" s="145"/>
      <c r="BB849" s="169"/>
      <c r="BE849" s="50"/>
      <c r="BF849" s="121"/>
      <c r="BG849" s="50"/>
      <c r="BJ849" s="49"/>
      <c r="CH849" s="438"/>
      <c r="CI849" s="432" t="str">
        <f>IFERROR(TOWER_DATA[[#This Row],[Top '[m']]]-TOWER_DATA[[#This Row],[Bottom '[m']]], "")</f>
        <v/>
      </c>
      <c r="CJ849" s="475" t="str">
        <f>IFERROR(-(TOWER_DATA[[#This Row],[D, bottom '[m']]]-TOWER_DATA[[#This Row],[D, top '[m']]])/(TOWER_DATA[[#This Row],[Bottom '[m']]]-TOWER_DATA[[#This Row],[Top '[m']]]),"")</f>
        <v/>
      </c>
      <c r="CK849" s="476" t="str">
        <f t="shared" si="23"/>
        <v/>
      </c>
      <c r="CL849" s="438" t="str">
        <f>IFERROR((TOWER_DATA[[#This Row],[D, bottom '[m']]]+TOWER_DATA[[#This Row],[D, top '[m']]])/(2*TOWER_DATA[[#This Row],[t '[mm']]]/1000),"")</f>
        <v/>
      </c>
      <c r="CM849" s="440"/>
      <c r="CN849" s="478"/>
      <c r="DS849" s="145"/>
      <c r="DV849" s="93"/>
      <c r="DW849" s="93"/>
    </row>
    <row r="850" spans="16:127" ht="18" customHeight="1">
      <c r="P850" s="53"/>
      <c r="U850" s="50"/>
      <c r="Y850"/>
      <c r="AW850"/>
      <c r="AX850" s="160"/>
      <c r="AY850" s="161"/>
      <c r="AZ850" s="145"/>
      <c r="BB850" s="169"/>
      <c r="BE850" s="50"/>
      <c r="BF850" s="121"/>
      <c r="BG850" s="50"/>
      <c r="BJ850" s="49"/>
      <c r="CH850" s="438"/>
      <c r="CI850" s="432" t="str">
        <f>IFERROR(TOWER_DATA[[#This Row],[Top '[m']]]-TOWER_DATA[[#This Row],[Bottom '[m']]], "")</f>
        <v/>
      </c>
      <c r="CJ850" s="475" t="str">
        <f>IFERROR(-(TOWER_DATA[[#This Row],[D, bottom '[m']]]-TOWER_DATA[[#This Row],[D, top '[m']]])/(TOWER_DATA[[#This Row],[Bottom '[m']]]-TOWER_DATA[[#This Row],[Top '[m']]]),"")</f>
        <v/>
      </c>
      <c r="CK850" s="476" t="str">
        <f t="shared" si="23"/>
        <v/>
      </c>
      <c r="CL850" s="438" t="str">
        <f>IFERROR((TOWER_DATA[[#This Row],[D, bottom '[m']]]+TOWER_DATA[[#This Row],[D, top '[m']]])/(2*TOWER_DATA[[#This Row],[t '[mm']]]/1000),"")</f>
        <v/>
      </c>
      <c r="CM850" s="440"/>
      <c r="CN850" s="478"/>
      <c r="DS850" s="145"/>
      <c r="DV850" s="93"/>
      <c r="DW850" s="93"/>
    </row>
    <row r="851" spans="16:127" ht="18" customHeight="1">
      <c r="P851" s="53"/>
      <c r="U851" s="50"/>
      <c r="Y851"/>
      <c r="AW851"/>
      <c r="AX851" s="160"/>
      <c r="AY851" s="161"/>
      <c r="AZ851" s="145"/>
      <c r="BB851" s="169"/>
      <c r="BE851" s="50"/>
      <c r="BF851" s="121"/>
      <c r="BG851" s="50"/>
      <c r="BJ851" s="49"/>
      <c r="CH851" s="438"/>
      <c r="CI851" s="432" t="str">
        <f>IFERROR(TOWER_DATA[[#This Row],[Top '[m']]]-TOWER_DATA[[#This Row],[Bottom '[m']]], "")</f>
        <v/>
      </c>
      <c r="CJ851" s="475" t="str">
        <f>IFERROR(-(TOWER_DATA[[#This Row],[D, bottom '[m']]]-TOWER_DATA[[#This Row],[D, top '[m']]])/(TOWER_DATA[[#This Row],[Bottom '[m']]]-TOWER_DATA[[#This Row],[Top '[m']]]),"")</f>
        <v/>
      </c>
      <c r="CK851" s="476" t="str">
        <f t="shared" si="23"/>
        <v/>
      </c>
      <c r="CL851" s="438" t="str">
        <f>IFERROR((TOWER_DATA[[#This Row],[D, bottom '[m']]]+TOWER_DATA[[#This Row],[D, top '[m']]])/(2*TOWER_DATA[[#This Row],[t '[mm']]]/1000),"")</f>
        <v/>
      </c>
      <c r="CM851" s="440"/>
      <c r="CN851" s="478"/>
      <c r="DS851" s="145"/>
      <c r="DV851" s="93"/>
      <c r="DW851" s="93"/>
    </row>
    <row r="852" spans="16:127" ht="18" customHeight="1">
      <c r="P852" s="53"/>
      <c r="U852" s="50"/>
      <c r="Y852"/>
      <c r="AW852"/>
      <c r="AX852" s="160"/>
      <c r="AY852" s="161"/>
      <c r="AZ852" s="145"/>
      <c r="BB852" s="169"/>
      <c r="BE852" s="50"/>
      <c r="BF852" s="121"/>
      <c r="BG852" s="50"/>
      <c r="BJ852" s="49"/>
      <c r="CH852" s="438"/>
      <c r="CI852" s="432" t="str">
        <f>IFERROR(TOWER_DATA[[#This Row],[Top '[m']]]-TOWER_DATA[[#This Row],[Bottom '[m']]], "")</f>
        <v/>
      </c>
      <c r="CJ852" s="475" t="str">
        <f>IFERROR(-(TOWER_DATA[[#This Row],[D, bottom '[m']]]-TOWER_DATA[[#This Row],[D, top '[m']]])/(TOWER_DATA[[#This Row],[Bottom '[m']]]-TOWER_DATA[[#This Row],[Top '[m']]]),"")</f>
        <v/>
      </c>
      <c r="CK852" s="476" t="str">
        <f t="shared" si="23"/>
        <v/>
      </c>
      <c r="CL852" s="438" t="str">
        <f>IFERROR((TOWER_DATA[[#This Row],[D, bottom '[m']]]+TOWER_DATA[[#This Row],[D, top '[m']]])/(2*TOWER_DATA[[#This Row],[t '[mm']]]/1000),"")</f>
        <v/>
      </c>
      <c r="CM852" s="440"/>
      <c r="CN852" s="478"/>
      <c r="DS852" s="145"/>
      <c r="DV852" s="93"/>
      <c r="DW852" s="93"/>
    </row>
    <row r="853" spans="16:127" ht="18" customHeight="1">
      <c r="P853" s="53"/>
      <c r="U853" s="50"/>
      <c r="Y853"/>
      <c r="AW853"/>
      <c r="AX853" s="160"/>
      <c r="AY853" s="161"/>
      <c r="AZ853" s="145"/>
      <c r="BB853" s="169"/>
      <c r="BE853" s="50"/>
      <c r="BF853" s="121"/>
      <c r="BG853" s="50"/>
      <c r="BJ853" s="49"/>
      <c r="CH853" s="438"/>
      <c r="CI853" s="432" t="str">
        <f>IFERROR(TOWER_DATA[[#This Row],[Top '[m']]]-TOWER_DATA[[#This Row],[Bottom '[m']]], "")</f>
        <v/>
      </c>
      <c r="CJ853" s="475" t="str">
        <f>IFERROR(-(TOWER_DATA[[#This Row],[D, bottom '[m']]]-TOWER_DATA[[#This Row],[D, top '[m']]])/(TOWER_DATA[[#This Row],[Bottom '[m']]]-TOWER_DATA[[#This Row],[Top '[m']]]),"")</f>
        <v/>
      </c>
      <c r="CK853" s="476" t="str">
        <f t="shared" si="23"/>
        <v/>
      </c>
      <c r="CL853" s="438" t="str">
        <f>IFERROR((TOWER_DATA[[#This Row],[D, bottom '[m']]]+TOWER_DATA[[#This Row],[D, top '[m']]])/(2*TOWER_DATA[[#This Row],[t '[mm']]]/1000),"")</f>
        <v/>
      </c>
      <c r="CM853" s="440"/>
      <c r="CN853" s="478"/>
      <c r="DS853" s="145"/>
      <c r="DV853" s="93"/>
      <c r="DW853" s="93"/>
    </row>
    <row r="854" spans="16:127" ht="18" customHeight="1">
      <c r="P854" s="53"/>
      <c r="U854" s="50"/>
      <c r="Y854"/>
      <c r="AW854"/>
      <c r="AX854" s="160"/>
      <c r="AY854" s="161"/>
      <c r="AZ854" s="145"/>
      <c r="BB854" s="169"/>
      <c r="BE854" s="50"/>
      <c r="BF854" s="121"/>
      <c r="BG854" s="50"/>
      <c r="BJ854" s="49"/>
      <c r="CH854" s="438"/>
      <c r="CI854" s="432" t="str">
        <f>IFERROR(TOWER_DATA[[#This Row],[Top '[m']]]-TOWER_DATA[[#This Row],[Bottom '[m']]], "")</f>
        <v/>
      </c>
      <c r="CJ854" s="475" t="str">
        <f>IFERROR(-(TOWER_DATA[[#This Row],[D, bottom '[m']]]-TOWER_DATA[[#This Row],[D, top '[m']]])/(TOWER_DATA[[#This Row],[Bottom '[m']]]-TOWER_DATA[[#This Row],[Top '[m']]]),"")</f>
        <v/>
      </c>
      <c r="CK854" s="476" t="str">
        <f t="shared" si="23"/>
        <v/>
      </c>
      <c r="CL854" s="438" t="str">
        <f>IFERROR((TOWER_DATA[[#This Row],[D, bottom '[m']]]+TOWER_DATA[[#This Row],[D, top '[m']]])/(2*TOWER_DATA[[#This Row],[t '[mm']]]/1000),"")</f>
        <v/>
      </c>
      <c r="CM854" s="440"/>
      <c r="CN854" s="478"/>
      <c r="DS854" s="145"/>
      <c r="DV854" s="93"/>
      <c r="DW854" s="93"/>
    </row>
    <row r="855" spans="16:127" ht="18" customHeight="1">
      <c r="P855" s="53"/>
      <c r="U855" s="50"/>
      <c r="Y855"/>
      <c r="AW855"/>
      <c r="AX855" s="160"/>
      <c r="AY855" s="161"/>
      <c r="AZ855" s="145"/>
      <c r="BB855" s="169"/>
      <c r="BE855" s="50"/>
      <c r="BF855" s="121"/>
      <c r="BG855" s="50"/>
      <c r="BJ855" s="49"/>
      <c r="CH855" s="438"/>
      <c r="CI855" s="432" t="str">
        <f>IFERROR(TOWER_DATA[[#This Row],[Top '[m']]]-TOWER_DATA[[#This Row],[Bottom '[m']]], "")</f>
        <v/>
      </c>
      <c r="CJ855" s="475" t="str">
        <f>IFERROR(-(TOWER_DATA[[#This Row],[D, bottom '[m']]]-TOWER_DATA[[#This Row],[D, top '[m']]])/(TOWER_DATA[[#This Row],[Bottom '[m']]]-TOWER_DATA[[#This Row],[Top '[m']]]),"")</f>
        <v/>
      </c>
      <c r="CK855" s="476" t="str">
        <f t="shared" si="23"/>
        <v/>
      </c>
      <c r="CL855" s="438" t="str">
        <f>IFERROR((TOWER_DATA[[#This Row],[D, bottom '[m']]]+TOWER_DATA[[#This Row],[D, top '[m']]])/(2*TOWER_DATA[[#This Row],[t '[mm']]]/1000),"")</f>
        <v/>
      </c>
      <c r="CM855" s="440"/>
      <c r="CN855" s="478"/>
      <c r="DS855" s="145"/>
      <c r="DV855" s="93"/>
      <c r="DW855" s="93"/>
    </row>
    <row r="856" spans="16:127" ht="18" customHeight="1">
      <c r="P856" s="53"/>
      <c r="U856" s="50"/>
      <c r="Y856"/>
      <c r="AW856"/>
      <c r="AX856" s="160"/>
      <c r="AY856" s="161"/>
      <c r="AZ856" s="145"/>
      <c r="BB856" s="169"/>
      <c r="BE856" s="50"/>
      <c r="BF856" s="121"/>
      <c r="BG856" s="50"/>
      <c r="BJ856" s="49"/>
      <c r="CH856" s="438"/>
      <c r="CI856" s="432" t="str">
        <f>IFERROR(TOWER_DATA[[#This Row],[Top '[m']]]-TOWER_DATA[[#This Row],[Bottom '[m']]], "")</f>
        <v/>
      </c>
      <c r="CJ856" s="475" t="str">
        <f>IFERROR(-(TOWER_DATA[[#This Row],[D, bottom '[m']]]-TOWER_DATA[[#This Row],[D, top '[m']]])/(TOWER_DATA[[#This Row],[Bottom '[m']]]-TOWER_DATA[[#This Row],[Top '[m']]]),"")</f>
        <v/>
      </c>
      <c r="CK856" s="476" t="str">
        <f t="shared" si="23"/>
        <v/>
      </c>
      <c r="CL856" s="438" t="str">
        <f>IFERROR((TOWER_DATA[[#This Row],[D, bottom '[m']]]+TOWER_DATA[[#This Row],[D, top '[m']]])/(2*TOWER_DATA[[#This Row],[t '[mm']]]/1000),"")</f>
        <v/>
      </c>
      <c r="CM856" s="440"/>
      <c r="CN856" s="478"/>
      <c r="DS856" s="145"/>
      <c r="DV856" s="93"/>
      <c r="DW856" s="93"/>
    </row>
    <row r="857" spans="16:127" ht="18" customHeight="1">
      <c r="P857" s="53"/>
      <c r="U857" s="50"/>
      <c r="Y857"/>
      <c r="AW857"/>
      <c r="AX857" s="160"/>
      <c r="AY857" s="161"/>
      <c r="AZ857" s="145"/>
      <c r="BB857" s="169"/>
      <c r="BE857" s="50"/>
      <c r="BF857" s="121"/>
      <c r="BG857" s="50"/>
      <c r="BJ857" s="49"/>
      <c r="CH857" s="438"/>
      <c r="CI857" s="432" t="str">
        <f>IFERROR(TOWER_DATA[[#This Row],[Top '[m']]]-TOWER_DATA[[#This Row],[Bottom '[m']]], "")</f>
        <v/>
      </c>
      <c r="CJ857" s="475" t="str">
        <f>IFERROR(-(TOWER_DATA[[#This Row],[D, bottom '[m']]]-TOWER_DATA[[#This Row],[D, top '[m']]])/(TOWER_DATA[[#This Row],[Bottom '[m']]]-TOWER_DATA[[#This Row],[Top '[m']]]),"")</f>
        <v/>
      </c>
      <c r="CK857" s="476" t="str">
        <f t="shared" si="23"/>
        <v/>
      </c>
      <c r="CL857" s="438" t="str">
        <f>IFERROR((TOWER_DATA[[#This Row],[D, bottom '[m']]]+TOWER_DATA[[#This Row],[D, top '[m']]])/(2*TOWER_DATA[[#This Row],[t '[mm']]]/1000),"")</f>
        <v/>
      </c>
      <c r="CM857" s="440"/>
      <c r="CN857" s="478"/>
      <c r="DS857" s="145"/>
      <c r="DV857" s="93"/>
      <c r="DW857" s="93"/>
    </row>
    <row r="858" spans="16:127" ht="18" customHeight="1">
      <c r="P858" s="53"/>
      <c r="U858" s="50"/>
      <c r="Y858"/>
      <c r="AW858"/>
      <c r="AX858" s="160"/>
      <c r="AY858" s="161"/>
      <c r="AZ858" s="145"/>
      <c r="BB858" s="169"/>
      <c r="BE858" s="50"/>
      <c r="BF858" s="121"/>
      <c r="BG858" s="50"/>
      <c r="BJ858" s="49"/>
      <c r="CH858" s="438"/>
      <c r="CI858" s="432" t="str">
        <f>IFERROR(TOWER_DATA[[#This Row],[Top '[m']]]-TOWER_DATA[[#This Row],[Bottom '[m']]], "")</f>
        <v/>
      </c>
      <c r="CJ858" s="475" t="str">
        <f>IFERROR(-(TOWER_DATA[[#This Row],[D, bottom '[m']]]-TOWER_DATA[[#This Row],[D, top '[m']]])/(TOWER_DATA[[#This Row],[Bottom '[m']]]-TOWER_DATA[[#This Row],[Top '[m']]]),"")</f>
        <v/>
      </c>
      <c r="CK858" s="476" t="str">
        <f t="shared" si="23"/>
        <v/>
      </c>
      <c r="CL858" s="438" t="str">
        <f>IFERROR((TOWER_DATA[[#This Row],[D, bottom '[m']]]+TOWER_DATA[[#This Row],[D, top '[m']]])/(2*TOWER_DATA[[#This Row],[t '[mm']]]/1000),"")</f>
        <v/>
      </c>
      <c r="CM858" s="440"/>
      <c r="CN858" s="478"/>
      <c r="DS858" s="145"/>
      <c r="DV858" s="93"/>
      <c r="DW858" s="93"/>
    </row>
    <row r="859" spans="16:127" ht="18" customHeight="1">
      <c r="P859" s="53"/>
      <c r="U859" s="50"/>
      <c r="Y859"/>
      <c r="AW859"/>
      <c r="AX859" s="160"/>
      <c r="AY859" s="161"/>
      <c r="AZ859" s="145"/>
      <c r="BB859" s="169"/>
      <c r="BE859" s="50"/>
      <c r="BF859" s="121"/>
      <c r="BG859" s="50"/>
      <c r="BJ859" s="49"/>
      <c r="CH859" s="438"/>
      <c r="CI859" s="432" t="str">
        <f>IFERROR(TOWER_DATA[[#This Row],[Top '[m']]]-TOWER_DATA[[#This Row],[Bottom '[m']]], "")</f>
        <v/>
      </c>
      <c r="CJ859" s="475" t="str">
        <f>IFERROR(-(TOWER_DATA[[#This Row],[D, bottom '[m']]]-TOWER_DATA[[#This Row],[D, top '[m']]])/(TOWER_DATA[[#This Row],[Bottom '[m']]]-TOWER_DATA[[#This Row],[Top '[m']]]),"")</f>
        <v/>
      </c>
      <c r="CK859" s="476" t="str">
        <f t="shared" si="23"/>
        <v/>
      </c>
      <c r="CL859" s="438" t="str">
        <f>IFERROR((TOWER_DATA[[#This Row],[D, bottom '[m']]]+TOWER_DATA[[#This Row],[D, top '[m']]])/(2*TOWER_DATA[[#This Row],[t '[mm']]]/1000),"")</f>
        <v/>
      </c>
      <c r="CM859" s="440"/>
      <c r="CN859" s="478"/>
      <c r="DS859" s="145"/>
      <c r="DV859" s="93"/>
      <c r="DW859" s="93"/>
    </row>
    <row r="860" spans="16:127" ht="18" customHeight="1">
      <c r="P860" s="53"/>
      <c r="U860" s="50"/>
      <c r="Y860"/>
      <c r="AW860"/>
      <c r="AX860" s="160"/>
      <c r="AY860" s="161"/>
      <c r="AZ860" s="145"/>
      <c r="BB860" s="169"/>
      <c r="BE860" s="50"/>
      <c r="BF860" s="121"/>
      <c r="BG860" s="50"/>
      <c r="BJ860" s="49"/>
      <c r="CH860" s="438"/>
      <c r="CI860" s="432" t="str">
        <f>IFERROR(TOWER_DATA[[#This Row],[Top '[m']]]-TOWER_DATA[[#This Row],[Bottom '[m']]], "")</f>
        <v/>
      </c>
      <c r="CJ860" s="475" t="str">
        <f>IFERROR(-(TOWER_DATA[[#This Row],[D, bottom '[m']]]-TOWER_DATA[[#This Row],[D, top '[m']]])/(TOWER_DATA[[#This Row],[Bottom '[m']]]-TOWER_DATA[[#This Row],[Top '[m']]]),"")</f>
        <v/>
      </c>
      <c r="CK860" s="476" t="str">
        <f t="shared" si="23"/>
        <v/>
      </c>
      <c r="CL860" s="438" t="str">
        <f>IFERROR((TOWER_DATA[[#This Row],[D, bottom '[m']]]+TOWER_DATA[[#This Row],[D, top '[m']]])/(2*TOWER_DATA[[#This Row],[t '[mm']]]/1000),"")</f>
        <v/>
      </c>
      <c r="CM860" s="440"/>
      <c r="CN860" s="478"/>
      <c r="DS860" s="145"/>
      <c r="DV860" s="93"/>
      <c r="DW860" s="93"/>
    </row>
    <row r="861" spans="16:127" ht="18" customHeight="1">
      <c r="P861" s="53"/>
      <c r="U861" s="50"/>
      <c r="Y861"/>
      <c r="AW861"/>
      <c r="AX861" s="160"/>
      <c r="AY861" s="161"/>
      <c r="AZ861" s="145"/>
      <c r="BB861" s="169"/>
      <c r="BE861" s="50"/>
      <c r="BF861" s="121"/>
      <c r="BG861" s="50"/>
      <c r="BJ861" s="49"/>
      <c r="CH861" s="438"/>
      <c r="CI861" s="432" t="str">
        <f>IFERROR(TOWER_DATA[[#This Row],[Top '[m']]]-TOWER_DATA[[#This Row],[Bottom '[m']]], "")</f>
        <v/>
      </c>
      <c r="CJ861" s="475" t="str">
        <f>IFERROR(-(TOWER_DATA[[#This Row],[D, bottom '[m']]]-TOWER_DATA[[#This Row],[D, top '[m']]])/(TOWER_DATA[[#This Row],[Bottom '[m']]]-TOWER_DATA[[#This Row],[Top '[m']]]),"")</f>
        <v/>
      </c>
      <c r="CK861" s="476" t="str">
        <f t="shared" si="23"/>
        <v/>
      </c>
      <c r="CL861" s="438" t="str">
        <f>IFERROR((TOWER_DATA[[#This Row],[D, bottom '[m']]]+TOWER_DATA[[#This Row],[D, top '[m']]])/(2*TOWER_DATA[[#This Row],[t '[mm']]]/1000),"")</f>
        <v/>
      </c>
      <c r="CM861" s="440"/>
      <c r="CN861" s="478"/>
      <c r="DS861" s="145"/>
      <c r="DV861" s="93"/>
      <c r="DW861" s="93"/>
    </row>
    <row r="862" spans="16:127" ht="18" customHeight="1">
      <c r="P862" s="53"/>
      <c r="U862" s="50"/>
      <c r="Y862"/>
      <c r="AW862"/>
      <c r="AX862" s="160"/>
      <c r="AY862" s="161"/>
      <c r="AZ862" s="145"/>
      <c r="BB862" s="169"/>
      <c r="BE862" s="50"/>
      <c r="BF862" s="121"/>
      <c r="BG862" s="50"/>
      <c r="BJ862" s="49"/>
      <c r="CH862" s="438"/>
      <c r="CI862" s="432" t="str">
        <f>IFERROR(TOWER_DATA[[#This Row],[Top '[m']]]-TOWER_DATA[[#This Row],[Bottom '[m']]], "")</f>
        <v/>
      </c>
      <c r="CJ862" s="475" t="str">
        <f>IFERROR(-(TOWER_DATA[[#This Row],[D, bottom '[m']]]-TOWER_DATA[[#This Row],[D, top '[m']]])/(TOWER_DATA[[#This Row],[Bottom '[m']]]-TOWER_DATA[[#This Row],[Top '[m']]]),"")</f>
        <v/>
      </c>
      <c r="CK862" s="476" t="str">
        <f t="shared" si="23"/>
        <v/>
      </c>
      <c r="CL862" s="438" t="str">
        <f>IFERROR((TOWER_DATA[[#This Row],[D, bottom '[m']]]+TOWER_DATA[[#This Row],[D, top '[m']]])/(2*TOWER_DATA[[#This Row],[t '[mm']]]/1000),"")</f>
        <v/>
      </c>
      <c r="CM862" s="440"/>
      <c r="CN862" s="478"/>
      <c r="DS862" s="145"/>
      <c r="DV862" s="93"/>
      <c r="DW862" s="93"/>
    </row>
    <row r="863" spans="16:127" ht="18" customHeight="1">
      <c r="P863" s="53"/>
      <c r="U863" s="50"/>
      <c r="Y863"/>
      <c r="AW863"/>
      <c r="AX863" s="160"/>
      <c r="AY863" s="161"/>
      <c r="AZ863" s="145"/>
      <c r="BB863" s="169"/>
      <c r="BE863" s="50"/>
      <c r="BF863" s="121"/>
      <c r="BG863" s="50"/>
      <c r="BJ863" s="49"/>
      <c r="CH863" s="438"/>
      <c r="CI863" s="432" t="str">
        <f>IFERROR(TOWER_DATA[[#This Row],[Top '[m']]]-TOWER_DATA[[#This Row],[Bottom '[m']]], "")</f>
        <v/>
      </c>
      <c r="CJ863" s="475" t="str">
        <f>IFERROR(-(TOWER_DATA[[#This Row],[D, bottom '[m']]]-TOWER_DATA[[#This Row],[D, top '[m']]])/(TOWER_DATA[[#This Row],[Bottom '[m']]]-TOWER_DATA[[#This Row],[Top '[m']]]),"")</f>
        <v/>
      </c>
      <c r="CK863" s="476" t="str">
        <f t="shared" si="23"/>
        <v/>
      </c>
      <c r="CL863" s="438" t="str">
        <f>IFERROR((TOWER_DATA[[#This Row],[D, bottom '[m']]]+TOWER_DATA[[#This Row],[D, top '[m']]])/(2*TOWER_DATA[[#This Row],[t '[mm']]]/1000),"")</f>
        <v/>
      </c>
      <c r="CM863" s="440"/>
      <c r="CN863" s="478"/>
      <c r="DS863" s="145"/>
      <c r="DV863" s="93"/>
      <c r="DW863" s="93"/>
    </row>
    <row r="864" spans="16:127" ht="18" customHeight="1">
      <c r="P864" s="53"/>
      <c r="U864" s="50"/>
      <c r="Y864"/>
      <c r="AW864"/>
      <c r="AX864" s="160"/>
      <c r="AY864" s="161"/>
      <c r="AZ864" s="145"/>
      <c r="BB864" s="169"/>
      <c r="BE864" s="50"/>
      <c r="BF864" s="121"/>
      <c r="BG864" s="50"/>
      <c r="BJ864" s="49"/>
      <c r="CH864" s="438"/>
      <c r="CI864" s="432" t="str">
        <f>IFERROR(TOWER_DATA[[#This Row],[Top '[m']]]-TOWER_DATA[[#This Row],[Bottom '[m']]], "")</f>
        <v/>
      </c>
      <c r="CJ864" s="475" t="str">
        <f>IFERROR(-(TOWER_DATA[[#This Row],[D, bottom '[m']]]-TOWER_DATA[[#This Row],[D, top '[m']]])/(TOWER_DATA[[#This Row],[Bottom '[m']]]-TOWER_DATA[[#This Row],[Top '[m']]]),"")</f>
        <v/>
      </c>
      <c r="CK864" s="476" t="str">
        <f t="shared" si="23"/>
        <v/>
      </c>
      <c r="CL864" s="438" t="str">
        <f>IFERROR((TOWER_DATA[[#This Row],[D, bottom '[m']]]+TOWER_DATA[[#This Row],[D, top '[m']]])/(2*TOWER_DATA[[#This Row],[t '[mm']]]/1000),"")</f>
        <v/>
      </c>
      <c r="CM864" s="440"/>
      <c r="CN864" s="478"/>
      <c r="DS864" s="145"/>
      <c r="DV864" s="93"/>
      <c r="DW864" s="93"/>
    </row>
    <row r="865" spans="16:127" ht="18" customHeight="1">
      <c r="P865" s="53"/>
      <c r="U865" s="50"/>
      <c r="Y865"/>
      <c r="AW865"/>
      <c r="AX865" s="160"/>
      <c r="AY865" s="161"/>
      <c r="AZ865" s="145"/>
      <c r="BB865" s="169"/>
      <c r="BE865" s="50"/>
      <c r="BF865" s="121"/>
      <c r="BG865" s="50"/>
      <c r="BJ865" s="49"/>
      <c r="CH865" s="438"/>
      <c r="CI865" s="432" t="str">
        <f>IFERROR(TOWER_DATA[[#This Row],[Top '[m']]]-TOWER_DATA[[#This Row],[Bottom '[m']]], "")</f>
        <v/>
      </c>
      <c r="CJ865" s="475" t="str">
        <f>IFERROR(-(TOWER_DATA[[#This Row],[D, bottom '[m']]]-TOWER_DATA[[#This Row],[D, top '[m']]])/(TOWER_DATA[[#This Row],[Bottom '[m']]]-TOWER_DATA[[#This Row],[Top '[m']]]),"")</f>
        <v/>
      </c>
      <c r="CK865" s="476" t="str">
        <f t="shared" si="23"/>
        <v/>
      </c>
      <c r="CL865" s="438" t="str">
        <f>IFERROR((TOWER_DATA[[#This Row],[D, bottom '[m']]]+TOWER_DATA[[#This Row],[D, top '[m']]])/(2*TOWER_DATA[[#This Row],[t '[mm']]]/1000),"")</f>
        <v/>
      </c>
      <c r="CM865" s="440"/>
      <c r="CN865" s="478"/>
      <c r="DS865" s="145"/>
      <c r="DV865" s="93"/>
      <c r="DW865" s="93"/>
    </row>
    <row r="866" spans="16:127" ht="18" customHeight="1">
      <c r="P866" s="53"/>
      <c r="U866" s="50"/>
      <c r="Y866"/>
      <c r="AW866"/>
      <c r="AX866" s="160"/>
      <c r="AY866" s="161"/>
      <c r="AZ866" s="145"/>
      <c r="BB866" s="169"/>
      <c r="BE866" s="50"/>
      <c r="BF866" s="121"/>
      <c r="BG866" s="50"/>
      <c r="BJ866" s="49"/>
      <c r="CH866" s="438"/>
      <c r="CI866" s="432" t="str">
        <f>IFERROR(TOWER_DATA[[#This Row],[Top '[m']]]-TOWER_DATA[[#This Row],[Bottom '[m']]], "")</f>
        <v/>
      </c>
      <c r="CJ866" s="475" t="str">
        <f>IFERROR(-(TOWER_DATA[[#This Row],[D, bottom '[m']]]-TOWER_DATA[[#This Row],[D, top '[m']]])/(TOWER_DATA[[#This Row],[Bottom '[m']]]-TOWER_DATA[[#This Row],[Top '[m']]]),"")</f>
        <v/>
      </c>
      <c r="CK866" s="476" t="str">
        <f t="shared" si="23"/>
        <v/>
      </c>
      <c r="CL866" s="438" t="str">
        <f>IFERROR((TOWER_DATA[[#This Row],[D, bottom '[m']]]+TOWER_DATA[[#This Row],[D, top '[m']]])/(2*TOWER_DATA[[#This Row],[t '[mm']]]/1000),"")</f>
        <v/>
      </c>
      <c r="CM866" s="440"/>
      <c r="CN866" s="478"/>
      <c r="DS866" s="145"/>
      <c r="DV866" s="93"/>
      <c r="DW866" s="93"/>
    </row>
    <row r="867" spans="16:127" ht="18" customHeight="1">
      <c r="P867" s="53"/>
      <c r="U867" s="50"/>
      <c r="Y867"/>
      <c r="AW867"/>
      <c r="AX867" s="160"/>
      <c r="AY867" s="161"/>
      <c r="AZ867" s="145"/>
      <c r="BB867" s="169"/>
      <c r="BE867" s="50"/>
      <c r="BF867" s="121"/>
      <c r="BG867" s="50"/>
      <c r="BJ867" s="49"/>
      <c r="CH867" s="438"/>
      <c r="CI867" s="432" t="str">
        <f>IFERROR(TOWER_DATA[[#This Row],[Top '[m']]]-TOWER_DATA[[#This Row],[Bottom '[m']]], "")</f>
        <v/>
      </c>
      <c r="CJ867" s="475" t="str">
        <f>IFERROR(-(TOWER_DATA[[#This Row],[D, bottom '[m']]]-TOWER_DATA[[#This Row],[D, top '[m']]])/(TOWER_DATA[[#This Row],[Bottom '[m']]]-TOWER_DATA[[#This Row],[Top '[m']]]),"")</f>
        <v/>
      </c>
      <c r="CK867" s="476" t="str">
        <f t="shared" si="23"/>
        <v/>
      </c>
      <c r="CL867" s="438" t="str">
        <f>IFERROR((TOWER_DATA[[#This Row],[D, bottom '[m']]]+TOWER_DATA[[#This Row],[D, top '[m']]])/(2*TOWER_DATA[[#This Row],[t '[mm']]]/1000),"")</f>
        <v/>
      </c>
      <c r="CM867" s="440"/>
      <c r="CN867" s="478"/>
      <c r="DS867" s="145"/>
      <c r="DV867" s="93"/>
      <c r="DW867" s="93"/>
    </row>
    <row r="868" spans="16:127" ht="18" customHeight="1">
      <c r="P868" s="53"/>
      <c r="U868" s="50"/>
      <c r="Y868"/>
      <c r="AW868"/>
      <c r="AX868" s="160"/>
      <c r="AY868" s="161"/>
      <c r="AZ868" s="145"/>
      <c r="BB868" s="169"/>
      <c r="BE868" s="50"/>
      <c r="BF868" s="121"/>
      <c r="BG868" s="50"/>
      <c r="BJ868" s="49"/>
      <c r="CH868" s="438"/>
      <c r="CI868" s="432" t="str">
        <f>IFERROR(TOWER_DATA[[#This Row],[Top '[m']]]-TOWER_DATA[[#This Row],[Bottom '[m']]], "")</f>
        <v/>
      </c>
      <c r="CJ868" s="475" t="str">
        <f>IFERROR(-(TOWER_DATA[[#This Row],[D, bottom '[m']]]-TOWER_DATA[[#This Row],[D, top '[m']]])/(TOWER_DATA[[#This Row],[Bottom '[m']]]-TOWER_DATA[[#This Row],[Top '[m']]]),"")</f>
        <v/>
      </c>
      <c r="CK868" s="476" t="str">
        <f t="shared" si="23"/>
        <v/>
      </c>
      <c r="CL868" s="438" t="str">
        <f>IFERROR((TOWER_DATA[[#This Row],[D, bottom '[m']]]+TOWER_DATA[[#This Row],[D, top '[m']]])/(2*TOWER_DATA[[#This Row],[t '[mm']]]/1000),"")</f>
        <v/>
      </c>
      <c r="CM868" s="440"/>
      <c r="CN868" s="478"/>
      <c r="DS868" s="145"/>
      <c r="DV868" s="93"/>
      <c r="DW868" s="93"/>
    </row>
    <row r="869" spans="16:127" ht="18" customHeight="1">
      <c r="P869" s="53"/>
      <c r="U869" s="50"/>
      <c r="Y869"/>
      <c r="AW869"/>
      <c r="AX869" s="160"/>
      <c r="AY869" s="161"/>
      <c r="AZ869" s="145"/>
      <c r="BB869" s="169"/>
      <c r="BE869" s="50"/>
      <c r="BF869" s="121"/>
      <c r="BG869" s="50"/>
      <c r="BJ869" s="49"/>
      <c r="CH869" s="438"/>
      <c r="CI869" s="432" t="str">
        <f>IFERROR(TOWER_DATA[[#This Row],[Top '[m']]]-TOWER_DATA[[#This Row],[Bottom '[m']]], "")</f>
        <v/>
      </c>
      <c r="CJ869" s="475" t="str">
        <f>IFERROR(-(TOWER_DATA[[#This Row],[D, bottom '[m']]]-TOWER_DATA[[#This Row],[D, top '[m']]])/(TOWER_DATA[[#This Row],[Bottom '[m']]]-TOWER_DATA[[#This Row],[Top '[m']]]),"")</f>
        <v/>
      </c>
      <c r="CK869" s="476" t="str">
        <f t="shared" si="23"/>
        <v/>
      </c>
      <c r="CL869" s="438" t="str">
        <f>IFERROR((TOWER_DATA[[#This Row],[D, bottom '[m']]]+TOWER_DATA[[#This Row],[D, top '[m']]])/(2*TOWER_DATA[[#This Row],[t '[mm']]]/1000),"")</f>
        <v/>
      </c>
      <c r="CM869" s="440"/>
      <c r="CN869" s="478"/>
      <c r="DS869" s="145"/>
      <c r="DV869" s="93"/>
      <c r="DW869" s="93"/>
    </row>
    <row r="870" spans="16:127" ht="18" customHeight="1">
      <c r="P870" s="53"/>
      <c r="U870" s="50"/>
      <c r="Y870"/>
      <c r="AW870"/>
      <c r="AX870" s="160"/>
      <c r="AY870" s="161"/>
      <c r="AZ870" s="145"/>
      <c r="BB870" s="169"/>
      <c r="BE870" s="50"/>
      <c r="BF870" s="121"/>
      <c r="BG870" s="50"/>
      <c r="BJ870" s="49"/>
      <c r="CH870" s="438"/>
      <c r="CI870" s="432" t="str">
        <f>IFERROR(TOWER_DATA[[#This Row],[Top '[m']]]-TOWER_DATA[[#This Row],[Bottom '[m']]], "")</f>
        <v/>
      </c>
      <c r="CJ870" s="475" t="str">
        <f>IFERROR(-(TOWER_DATA[[#This Row],[D, bottom '[m']]]-TOWER_DATA[[#This Row],[D, top '[m']]])/(TOWER_DATA[[#This Row],[Bottom '[m']]]-TOWER_DATA[[#This Row],[Top '[m']]]),"")</f>
        <v/>
      </c>
      <c r="CK870" s="476" t="str">
        <f t="shared" si="23"/>
        <v/>
      </c>
      <c r="CL870" s="438" t="str">
        <f>IFERROR((TOWER_DATA[[#This Row],[D, bottom '[m']]]+TOWER_DATA[[#This Row],[D, top '[m']]])/(2*TOWER_DATA[[#This Row],[t '[mm']]]/1000),"")</f>
        <v/>
      </c>
      <c r="CM870" s="440"/>
      <c r="CN870" s="478"/>
      <c r="DS870" s="145"/>
      <c r="DV870" s="93"/>
      <c r="DW870" s="93"/>
    </row>
    <row r="871" spans="16:127" ht="18" customHeight="1">
      <c r="P871" s="53"/>
      <c r="U871" s="50"/>
      <c r="Y871"/>
      <c r="AW871"/>
      <c r="AX871" s="160"/>
      <c r="AY871" s="161"/>
      <c r="AZ871" s="145"/>
      <c r="BB871" s="169"/>
      <c r="BE871" s="50"/>
      <c r="BF871" s="121"/>
      <c r="BG871" s="50"/>
      <c r="BJ871" s="49"/>
      <c r="CH871" s="438"/>
      <c r="CI871" s="432" t="str">
        <f>IFERROR(TOWER_DATA[[#This Row],[Top '[m']]]-TOWER_DATA[[#This Row],[Bottom '[m']]], "")</f>
        <v/>
      </c>
      <c r="CJ871" s="475" t="str">
        <f>IFERROR(-(TOWER_DATA[[#This Row],[D, bottom '[m']]]-TOWER_DATA[[#This Row],[D, top '[m']]])/(TOWER_DATA[[#This Row],[Bottom '[m']]]-TOWER_DATA[[#This Row],[Top '[m']]]),"")</f>
        <v/>
      </c>
      <c r="CK871" s="476" t="str">
        <f t="shared" si="23"/>
        <v/>
      </c>
      <c r="CL871" s="438" t="str">
        <f>IFERROR((TOWER_DATA[[#This Row],[D, bottom '[m']]]+TOWER_DATA[[#This Row],[D, top '[m']]])/(2*TOWER_DATA[[#This Row],[t '[mm']]]/1000),"")</f>
        <v/>
      </c>
      <c r="CM871" s="440"/>
      <c r="CN871" s="478"/>
      <c r="DS871" s="145"/>
      <c r="DV871" s="93"/>
      <c r="DW871" s="93"/>
    </row>
    <row r="872" spans="16:127" ht="18" customHeight="1">
      <c r="P872" s="53"/>
      <c r="U872" s="50"/>
      <c r="Y872"/>
      <c r="AW872"/>
      <c r="AX872" s="160"/>
      <c r="AY872" s="161"/>
      <c r="AZ872" s="145"/>
      <c r="BB872" s="169"/>
      <c r="BE872" s="50"/>
      <c r="BF872" s="121"/>
      <c r="BG872" s="50"/>
      <c r="BJ872" s="49"/>
      <c r="CH872" s="438"/>
      <c r="CI872" s="432" t="str">
        <f>IFERROR(TOWER_DATA[[#This Row],[Top '[m']]]-TOWER_DATA[[#This Row],[Bottom '[m']]], "")</f>
        <v/>
      </c>
      <c r="CJ872" s="475" t="str">
        <f>IFERROR(-(TOWER_DATA[[#This Row],[D, bottom '[m']]]-TOWER_DATA[[#This Row],[D, top '[m']]])/(TOWER_DATA[[#This Row],[Bottom '[m']]]-TOWER_DATA[[#This Row],[Top '[m']]]),"")</f>
        <v/>
      </c>
      <c r="CK872" s="476" t="str">
        <f t="shared" si="23"/>
        <v/>
      </c>
      <c r="CL872" s="438" t="str">
        <f>IFERROR((TOWER_DATA[[#This Row],[D, bottom '[m']]]+TOWER_DATA[[#This Row],[D, top '[m']]])/(2*TOWER_DATA[[#This Row],[t '[mm']]]/1000),"")</f>
        <v/>
      </c>
      <c r="CM872" s="440"/>
      <c r="CN872" s="478"/>
      <c r="DS872" s="145"/>
      <c r="DV872" s="93"/>
      <c r="DW872" s="93"/>
    </row>
    <row r="873" spans="16:127" ht="18" customHeight="1">
      <c r="P873" s="53"/>
      <c r="U873" s="50"/>
      <c r="Y873"/>
      <c r="AW873"/>
      <c r="AX873" s="160"/>
      <c r="AY873" s="161"/>
      <c r="AZ873" s="145"/>
      <c r="BB873" s="169"/>
      <c r="BE873" s="50"/>
      <c r="BF873" s="121"/>
      <c r="BG873" s="50"/>
      <c r="BJ873" s="49"/>
      <c r="CH873" s="438"/>
      <c r="CI873" s="432" t="str">
        <f>IFERROR(TOWER_DATA[[#This Row],[Top '[m']]]-TOWER_DATA[[#This Row],[Bottom '[m']]], "")</f>
        <v/>
      </c>
      <c r="CJ873" s="475" t="str">
        <f>IFERROR(-(TOWER_DATA[[#This Row],[D, bottom '[m']]]-TOWER_DATA[[#This Row],[D, top '[m']]])/(TOWER_DATA[[#This Row],[Bottom '[m']]]-TOWER_DATA[[#This Row],[Top '[m']]]),"")</f>
        <v/>
      </c>
      <c r="CK873" s="476" t="str">
        <f t="shared" si="23"/>
        <v/>
      </c>
      <c r="CL873" s="438" t="str">
        <f>IFERROR((TOWER_DATA[[#This Row],[D, bottom '[m']]]+TOWER_DATA[[#This Row],[D, top '[m']]])/(2*TOWER_DATA[[#This Row],[t '[mm']]]/1000),"")</f>
        <v/>
      </c>
      <c r="CM873" s="440"/>
      <c r="CN873" s="478"/>
      <c r="DS873" s="145"/>
      <c r="DV873" s="93"/>
      <c r="DW873" s="93"/>
    </row>
    <row r="874" spans="16:127" ht="18" customHeight="1">
      <c r="P874" s="53"/>
      <c r="U874" s="50"/>
      <c r="Y874"/>
      <c r="AW874"/>
      <c r="AX874" s="160"/>
      <c r="AY874" s="161"/>
      <c r="AZ874" s="145"/>
      <c r="BB874" s="169"/>
      <c r="BE874" s="50"/>
      <c r="BF874" s="121"/>
      <c r="BG874" s="50"/>
      <c r="BJ874" s="49"/>
      <c r="CH874" s="438"/>
      <c r="CI874" s="432" t="str">
        <f>IFERROR(TOWER_DATA[[#This Row],[Top '[m']]]-TOWER_DATA[[#This Row],[Bottom '[m']]], "")</f>
        <v/>
      </c>
      <c r="CJ874" s="475" t="str">
        <f>IFERROR(-(TOWER_DATA[[#This Row],[D, bottom '[m']]]-TOWER_DATA[[#This Row],[D, top '[m']]])/(TOWER_DATA[[#This Row],[Bottom '[m']]]-TOWER_DATA[[#This Row],[Top '[m']]]),"")</f>
        <v/>
      </c>
      <c r="CK874" s="476" t="str">
        <f t="shared" si="23"/>
        <v/>
      </c>
      <c r="CL874" s="438" t="str">
        <f>IFERROR((TOWER_DATA[[#This Row],[D, bottom '[m']]]+TOWER_DATA[[#This Row],[D, top '[m']]])/(2*TOWER_DATA[[#This Row],[t '[mm']]]/1000),"")</f>
        <v/>
      </c>
      <c r="CM874" s="440"/>
      <c r="CN874" s="478"/>
      <c r="DS874" s="145"/>
      <c r="DV874" s="93"/>
      <c r="DW874" s="93"/>
    </row>
    <row r="875" spans="16:127" ht="18" customHeight="1">
      <c r="P875" s="53"/>
      <c r="U875" s="50"/>
      <c r="Y875"/>
      <c r="AW875"/>
      <c r="AX875" s="160"/>
      <c r="AY875" s="161"/>
      <c r="AZ875" s="145"/>
      <c r="BB875" s="169"/>
      <c r="BE875" s="50"/>
      <c r="BF875" s="121"/>
      <c r="BG875" s="50"/>
      <c r="BJ875" s="49"/>
      <c r="CH875" s="438"/>
      <c r="CI875" s="432" t="str">
        <f>IFERROR(TOWER_DATA[[#This Row],[Top '[m']]]-TOWER_DATA[[#This Row],[Bottom '[m']]], "")</f>
        <v/>
      </c>
      <c r="CJ875" s="475" t="str">
        <f>IFERROR(-(TOWER_DATA[[#This Row],[D, bottom '[m']]]-TOWER_DATA[[#This Row],[D, top '[m']]])/(TOWER_DATA[[#This Row],[Bottom '[m']]]-TOWER_DATA[[#This Row],[Top '[m']]]),"")</f>
        <v/>
      </c>
      <c r="CK875" s="476" t="str">
        <f t="shared" si="23"/>
        <v/>
      </c>
      <c r="CL875" s="438" t="str">
        <f>IFERROR((TOWER_DATA[[#This Row],[D, bottom '[m']]]+TOWER_DATA[[#This Row],[D, top '[m']]])/(2*TOWER_DATA[[#This Row],[t '[mm']]]/1000),"")</f>
        <v/>
      </c>
      <c r="CM875" s="440"/>
      <c r="CN875" s="478"/>
      <c r="DS875" s="145"/>
      <c r="DV875" s="93"/>
      <c r="DW875" s="93"/>
    </row>
    <row r="876" spans="16:127" ht="18" customHeight="1">
      <c r="P876" s="53"/>
      <c r="U876" s="50"/>
      <c r="Y876"/>
      <c r="AW876"/>
      <c r="AX876" s="160"/>
      <c r="AY876" s="161"/>
      <c r="AZ876" s="145"/>
      <c r="BB876" s="169"/>
      <c r="BE876" s="50"/>
      <c r="BF876" s="121"/>
      <c r="BG876" s="50"/>
      <c r="BJ876" s="49"/>
      <c r="CH876" s="438"/>
      <c r="CI876" s="432" t="str">
        <f>IFERROR(TOWER_DATA[[#This Row],[Top '[m']]]-TOWER_DATA[[#This Row],[Bottom '[m']]], "")</f>
        <v/>
      </c>
      <c r="CJ876" s="475" t="str">
        <f>IFERROR(-(TOWER_DATA[[#This Row],[D, bottom '[m']]]-TOWER_DATA[[#This Row],[D, top '[m']]])/(TOWER_DATA[[#This Row],[Bottom '[m']]]-TOWER_DATA[[#This Row],[Top '[m']]]),"")</f>
        <v/>
      </c>
      <c r="CK876" s="476" t="str">
        <f t="shared" si="23"/>
        <v/>
      </c>
      <c r="CL876" s="438" t="str">
        <f>IFERROR((TOWER_DATA[[#This Row],[D, bottom '[m']]]+TOWER_DATA[[#This Row],[D, top '[m']]])/(2*TOWER_DATA[[#This Row],[t '[mm']]]/1000),"")</f>
        <v/>
      </c>
      <c r="CM876" s="440"/>
      <c r="CN876" s="478"/>
      <c r="DS876" s="145"/>
      <c r="DV876" s="93"/>
      <c r="DW876" s="93"/>
    </row>
    <row r="877" spans="16:127" ht="18" customHeight="1">
      <c r="P877" s="53"/>
      <c r="U877" s="50"/>
      <c r="Y877"/>
      <c r="AW877"/>
      <c r="AX877" s="160"/>
      <c r="AY877" s="161"/>
      <c r="AZ877" s="145"/>
      <c r="BB877" s="169"/>
      <c r="BE877" s="50"/>
      <c r="BF877" s="121"/>
      <c r="BG877" s="50"/>
      <c r="BJ877" s="49"/>
      <c r="CH877" s="438"/>
      <c r="CI877" s="432" t="str">
        <f>IFERROR(TOWER_DATA[[#This Row],[Top '[m']]]-TOWER_DATA[[#This Row],[Bottom '[m']]], "")</f>
        <v/>
      </c>
      <c r="CJ877" s="475" t="str">
        <f>IFERROR(-(TOWER_DATA[[#This Row],[D, bottom '[m']]]-TOWER_DATA[[#This Row],[D, top '[m']]])/(TOWER_DATA[[#This Row],[Bottom '[m']]]-TOWER_DATA[[#This Row],[Top '[m']]]),"")</f>
        <v/>
      </c>
      <c r="CK877" s="476" t="str">
        <f t="shared" si="23"/>
        <v/>
      </c>
      <c r="CL877" s="438" t="str">
        <f>IFERROR((TOWER_DATA[[#This Row],[D, bottom '[m']]]+TOWER_DATA[[#This Row],[D, top '[m']]])/(2*TOWER_DATA[[#This Row],[t '[mm']]]/1000),"")</f>
        <v/>
      </c>
      <c r="CM877" s="440"/>
      <c r="CN877" s="478"/>
      <c r="DS877" s="145"/>
      <c r="DV877" s="93"/>
      <c r="DW877" s="93"/>
    </row>
    <row r="878" spans="16:127" ht="18" customHeight="1">
      <c r="P878" s="53"/>
      <c r="U878" s="50"/>
      <c r="Y878"/>
      <c r="AW878"/>
      <c r="AX878" s="160"/>
      <c r="AY878" s="161"/>
      <c r="AZ878" s="145"/>
      <c r="BB878" s="169"/>
      <c r="BE878" s="50"/>
      <c r="BF878" s="121"/>
      <c r="BG878" s="50"/>
      <c r="BJ878" s="49"/>
      <c r="CH878" s="438"/>
      <c r="CI878" s="432" t="str">
        <f>IFERROR(TOWER_DATA[[#This Row],[Top '[m']]]-TOWER_DATA[[#This Row],[Bottom '[m']]], "")</f>
        <v/>
      </c>
      <c r="CJ878" s="475" t="str">
        <f>IFERROR(-(TOWER_DATA[[#This Row],[D, bottom '[m']]]-TOWER_DATA[[#This Row],[D, top '[m']]])/(TOWER_DATA[[#This Row],[Bottom '[m']]]-TOWER_DATA[[#This Row],[Top '[m']]]),"")</f>
        <v/>
      </c>
      <c r="CK878" s="476" t="str">
        <f t="shared" si="23"/>
        <v/>
      </c>
      <c r="CL878" s="438" t="str">
        <f>IFERROR((TOWER_DATA[[#This Row],[D, bottom '[m']]]+TOWER_DATA[[#This Row],[D, top '[m']]])/(2*TOWER_DATA[[#This Row],[t '[mm']]]/1000),"")</f>
        <v/>
      </c>
      <c r="CM878" s="440"/>
      <c r="CN878" s="478"/>
      <c r="DS878" s="145"/>
      <c r="DV878" s="93"/>
      <c r="DW878" s="93"/>
    </row>
    <row r="879" spans="16:127" ht="18" customHeight="1">
      <c r="P879" s="53"/>
      <c r="U879" s="50"/>
      <c r="Y879"/>
      <c r="AW879"/>
      <c r="AX879" s="160"/>
      <c r="AY879" s="161"/>
      <c r="AZ879" s="145"/>
      <c r="BB879" s="169"/>
      <c r="BE879" s="50"/>
      <c r="BF879" s="121"/>
      <c r="BG879" s="50"/>
      <c r="BJ879" s="49"/>
      <c r="CH879" s="438"/>
      <c r="CI879" s="432" t="str">
        <f>IFERROR(TOWER_DATA[[#This Row],[Top '[m']]]-TOWER_DATA[[#This Row],[Bottom '[m']]], "")</f>
        <v/>
      </c>
      <c r="CJ879" s="475" t="str">
        <f>IFERROR(-(TOWER_DATA[[#This Row],[D, bottom '[m']]]-TOWER_DATA[[#This Row],[D, top '[m']]])/(TOWER_DATA[[#This Row],[Bottom '[m']]]-TOWER_DATA[[#This Row],[Top '[m']]]),"")</f>
        <v/>
      </c>
      <c r="CK879" s="476" t="str">
        <f t="shared" si="23"/>
        <v/>
      </c>
      <c r="CL879" s="438" t="str">
        <f>IFERROR((TOWER_DATA[[#This Row],[D, bottom '[m']]]+TOWER_DATA[[#This Row],[D, top '[m']]])/(2*TOWER_DATA[[#This Row],[t '[mm']]]/1000),"")</f>
        <v/>
      </c>
      <c r="CM879" s="440"/>
      <c r="CN879" s="478"/>
      <c r="DS879" s="145"/>
      <c r="DV879" s="93"/>
      <c r="DW879" s="93"/>
    </row>
    <row r="880" spans="16:127" ht="18" customHeight="1">
      <c r="P880" s="53"/>
      <c r="U880" s="50"/>
      <c r="Y880"/>
      <c r="AW880"/>
      <c r="AX880" s="160"/>
      <c r="AY880" s="161"/>
      <c r="AZ880" s="145"/>
      <c r="BB880" s="169"/>
      <c r="BE880" s="50"/>
      <c r="BF880" s="121"/>
      <c r="BG880" s="50"/>
      <c r="BJ880" s="49"/>
      <c r="CH880" s="438"/>
      <c r="CI880" s="432" t="str">
        <f>IFERROR(TOWER_DATA[[#This Row],[Top '[m']]]-TOWER_DATA[[#This Row],[Bottom '[m']]], "")</f>
        <v/>
      </c>
      <c r="CJ880" s="475" t="str">
        <f>IFERROR(-(TOWER_DATA[[#This Row],[D, bottom '[m']]]-TOWER_DATA[[#This Row],[D, top '[m']]])/(TOWER_DATA[[#This Row],[Bottom '[m']]]-TOWER_DATA[[#This Row],[Top '[m']]]),"")</f>
        <v/>
      </c>
      <c r="CK880" s="476" t="str">
        <f t="shared" si="23"/>
        <v/>
      </c>
      <c r="CL880" s="438" t="str">
        <f>IFERROR((TOWER_DATA[[#This Row],[D, bottom '[m']]]+TOWER_DATA[[#This Row],[D, top '[m']]])/(2*TOWER_DATA[[#This Row],[t '[mm']]]/1000),"")</f>
        <v/>
      </c>
      <c r="CM880" s="440"/>
      <c r="CN880" s="478"/>
      <c r="DS880" s="145"/>
      <c r="DV880" s="93"/>
      <c r="DW880" s="93"/>
    </row>
    <row r="881" spans="1:130" ht="18" customHeight="1">
      <c r="P881" s="53"/>
      <c r="U881" s="50"/>
      <c r="Y881"/>
      <c r="AW881"/>
      <c r="AX881" s="160"/>
      <c r="AY881" s="161"/>
      <c r="AZ881" s="145"/>
      <c r="BB881" s="169"/>
      <c r="BE881" s="50"/>
      <c r="BF881" s="121"/>
      <c r="BG881" s="50"/>
      <c r="BJ881" s="49"/>
      <c r="CH881" s="438"/>
      <c r="CI881" s="432" t="str">
        <f>IFERROR(TOWER_DATA[[#This Row],[Top '[m']]]-TOWER_DATA[[#This Row],[Bottom '[m']]], "")</f>
        <v/>
      </c>
      <c r="CJ881" s="475" t="str">
        <f>IFERROR(-(TOWER_DATA[[#This Row],[D, bottom '[m']]]-TOWER_DATA[[#This Row],[D, top '[m']]])/(TOWER_DATA[[#This Row],[Bottom '[m']]]-TOWER_DATA[[#This Row],[Top '[m']]]),"")</f>
        <v/>
      </c>
      <c r="CK881" s="476" t="str">
        <f t="shared" si="23"/>
        <v/>
      </c>
      <c r="CL881" s="438" t="str">
        <f>IFERROR((TOWER_DATA[[#This Row],[D, bottom '[m']]]+TOWER_DATA[[#This Row],[D, top '[m']]])/(2*TOWER_DATA[[#This Row],[t '[mm']]]/1000),"")</f>
        <v/>
      </c>
      <c r="CM881" s="440"/>
      <c r="CN881" s="478"/>
      <c r="DS881" s="145"/>
      <c r="DV881" s="93"/>
      <c r="DW881" s="93"/>
    </row>
    <row r="882" spans="1:130" ht="18" customHeight="1">
      <c r="P882" s="53"/>
      <c r="U882" s="50"/>
      <c r="Y882"/>
      <c r="AW882"/>
      <c r="AX882" s="160"/>
      <c r="AY882" s="161"/>
      <c r="AZ882" s="145"/>
      <c r="BB882" s="169"/>
      <c r="BE882" s="50"/>
      <c r="BF882" s="121"/>
      <c r="BG882" s="50"/>
      <c r="BJ882" s="49"/>
      <c r="CH882" s="438"/>
      <c r="CI882" s="432" t="str">
        <f>IFERROR(TOWER_DATA[[#This Row],[Top '[m']]]-TOWER_DATA[[#This Row],[Bottom '[m']]], "")</f>
        <v/>
      </c>
      <c r="CJ882" s="475" t="str">
        <f>IFERROR(-(TOWER_DATA[[#This Row],[D, bottom '[m']]]-TOWER_DATA[[#This Row],[D, top '[m']]])/(TOWER_DATA[[#This Row],[Bottom '[m']]]-TOWER_DATA[[#This Row],[Top '[m']]]),"")</f>
        <v/>
      </c>
      <c r="CK882" s="476" t="str">
        <f t="shared" si="23"/>
        <v/>
      </c>
      <c r="CL882" s="438" t="str">
        <f>IFERROR((TOWER_DATA[[#This Row],[D, bottom '[m']]]+TOWER_DATA[[#This Row],[D, top '[m']]])/(2*TOWER_DATA[[#This Row],[t '[mm']]]/1000),"")</f>
        <v/>
      </c>
      <c r="CM882" s="440"/>
      <c r="CN882" s="478"/>
      <c r="DS882" s="145"/>
      <c r="DV882" s="93"/>
      <c r="DW882" s="93"/>
    </row>
    <row r="883" spans="1:130" ht="18" customHeight="1">
      <c r="P883" s="53"/>
      <c r="U883" s="50"/>
      <c r="Y883"/>
      <c r="AW883"/>
      <c r="AX883" s="160"/>
      <c r="AY883" s="161"/>
      <c r="AZ883" s="145"/>
      <c r="BB883" s="169"/>
      <c r="BE883" s="50"/>
      <c r="BF883" s="121"/>
      <c r="BG883" s="50"/>
      <c r="BJ883" s="49"/>
      <c r="CH883" s="438"/>
      <c r="CI883" s="432" t="str">
        <f>IFERROR(TOWER_DATA[[#This Row],[Top '[m']]]-TOWER_DATA[[#This Row],[Bottom '[m']]], "")</f>
        <v/>
      </c>
      <c r="CJ883" s="475" t="str">
        <f>IFERROR(-(TOWER_DATA[[#This Row],[D, bottom '[m']]]-TOWER_DATA[[#This Row],[D, top '[m']]])/(TOWER_DATA[[#This Row],[Bottom '[m']]]-TOWER_DATA[[#This Row],[Top '[m']]]),"")</f>
        <v/>
      </c>
      <c r="CK883" s="476"/>
      <c r="CL883" s="438" t="str">
        <f>IFERROR((TOWER_DATA[[#This Row],[D, bottom '[m']]]+TOWER_DATA[[#This Row],[D, top '[m']]])/(2*TOWER_DATA[[#This Row],[t '[mm']]]/1000),"")</f>
        <v/>
      </c>
      <c r="CM883" s="440"/>
      <c r="CN883" s="478"/>
      <c r="DS883" s="145"/>
      <c r="DV883" s="93"/>
      <c r="DW883" s="93"/>
    </row>
    <row r="884" spans="1:130" ht="18" customHeight="1">
      <c r="P884" s="53"/>
      <c r="U884" s="50"/>
      <c r="Y884"/>
      <c r="AW884"/>
      <c r="AX884" s="160"/>
      <c r="AY884" s="161"/>
      <c r="AZ884" s="145"/>
      <c r="BB884" s="169"/>
      <c r="BE884" s="50"/>
      <c r="BF884" s="121"/>
      <c r="BG884" s="50"/>
      <c r="BJ884" s="49"/>
      <c r="CH884" s="438"/>
      <c r="CI884" s="432" t="str">
        <f>IFERROR(TOWER_DATA[[#This Row],[Top '[m']]]-TOWER_DATA[[#This Row],[Bottom '[m']]], "")</f>
        <v/>
      </c>
      <c r="CJ884" s="475" t="str">
        <f>IFERROR(-(TOWER_DATA[[#This Row],[D, bottom '[m']]]-TOWER_DATA[[#This Row],[D, top '[m']]])/(TOWER_DATA[[#This Row],[Bottom '[m']]]-TOWER_DATA[[#This Row],[Top '[m']]]),"")</f>
        <v/>
      </c>
      <c r="CK884" s="475"/>
      <c r="CL884" s="476"/>
      <c r="CM884" s="438" t="str">
        <f>IFERROR((TOWER_DATA[[#This Row],[D, bottom '[m']]]+TOWER_DATA[[#This Row],[D, top '[m']]])/(2*TOWER_DATA[[#This Row],[t '[mm']]]/1000),"")</f>
        <v/>
      </c>
      <c r="CN884" s="478"/>
      <c r="DS884" s="145"/>
      <c r="DV884" s="93"/>
      <c r="DW884" s="93"/>
    </row>
    <row r="885" spans="1:130" ht="18" customHeight="1">
      <c r="P885" s="53"/>
      <c r="U885" s="50"/>
      <c r="Y885"/>
      <c r="AX885" s="160"/>
      <c r="AY885" s="161"/>
      <c r="AZ885" s="162"/>
      <c r="BB885" s="169"/>
      <c r="BE885" s="50"/>
      <c r="BF885" s="121"/>
      <c r="BG885" s="50"/>
      <c r="BJ885" s="49"/>
      <c r="CH885" s="438"/>
      <c r="CI885" s="432" t="str">
        <f>IFERROR(TOWER_DATA[[#This Row],[Top '[m']]]-TOWER_DATA[[#This Row],[Bottom '[m']]], "")</f>
        <v/>
      </c>
      <c r="CJ885" s="475" t="str">
        <f>IFERROR(-(TOWER_DATA[[#This Row],[D, bottom '[m']]]-TOWER_DATA[[#This Row],[D, top '[m']]])/(TOWER_DATA[[#This Row],[Bottom '[m']]]-TOWER_DATA[[#This Row],[Top '[m']]]),"")</f>
        <v/>
      </c>
      <c r="CK885" s="475"/>
      <c r="CL885" s="476"/>
      <c r="CM885" s="438" t="str">
        <f>IFERROR((TOWER_DATA[[#This Row],[D, bottom '[m']]]+TOWER_DATA[[#This Row],[D, top '[m']]])/(2*TOWER_DATA[[#This Row],[t '[mm']]]/1000),"")</f>
        <v/>
      </c>
      <c r="CN885" s="478"/>
      <c r="DS885" s="145"/>
      <c r="DV885" s="93"/>
      <c r="DW885" s="93"/>
    </row>
    <row r="886" spans="1:130" ht="18" customHeight="1">
      <c r="P886" s="53"/>
      <c r="U886" s="50"/>
      <c r="Y886"/>
      <c r="AX886" s="160"/>
      <c r="AY886" s="161"/>
      <c r="AZ886" s="162"/>
      <c r="BB886" s="169"/>
      <c r="BE886" s="50"/>
      <c r="BF886" s="121"/>
      <c r="BG886" s="50"/>
      <c r="BJ886" s="49"/>
      <c r="CH886" s="438"/>
      <c r="CI886" s="432" t="str">
        <f>IFERROR(TOWER_DATA[[#This Row],[Top '[m']]]-TOWER_DATA[[#This Row],[Bottom '[m']]], "")</f>
        <v/>
      </c>
      <c r="CJ886" s="475" t="str">
        <f>IFERROR(-(TOWER_DATA[[#This Row],[D, bottom '[m']]]-TOWER_DATA[[#This Row],[D, top '[m']]])/(TOWER_DATA[[#This Row],[Bottom '[m']]]-TOWER_DATA[[#This Row],[Top '[m']]]),"")</f>
        <v/>
      </c>
      <c r="CK886" s="475"/>
      <c r="CL886" s="476"/>
      <c r="CM886" s="438" t="str">
        <f>IFERROR((TOWER_DATA[[#This Row],[D, bottom '[m']]]+TOWER_DATA[[#This Row],[D, top '[m']]])/(2*TOWER_DATA[[#This Row],[t '[mm']]]/1000),"")</f>
        <v/>
      </c>
      <c r="CN886" s="478"/>
      <c r="DS886" s="145"/>
      <c r="DV886" s="93"/>
      <c r="DW886" s="93"/>
    </row>
    <row r="887" spans="1:130" ht="18" customHeight="1">
      <c r="P887" s="53"/>
      <c r="Y887"/>
      <c r="AX887" s="160"/>
      <c r="AY887" s="161"/>
      <c r="AZ887" s="162"/>
      <c r="BB887" s="169"/>
      <c r="BE887" s="50"/>
      <c r="BF887" s="121"/>
      <c r="BG887" s="50"/>
      <c r="BJ887" s="49"/>
      <c r="CH887" s="438"/>
      <c r="CI887" s="432" t="str">
        <f>IFERROR(TOWER_DATA[[#This Row],[Top '[m']]]-TOWER_DATA[[#This Row],[Bottom '[m']]], "")</f>
        <v/>
      </c>
      <c r="CJ887" s="475" t="str">
        <f>IFERROR(-(TOWER_DATA[[#This Row],[D, bottom '[m']]]-TOWER_DATA[[#This Row],[D, top '[m']]])/(TOWER_DATA[[#This Row],[Bottom '[m']]]-TOWER_DATA[[#This Row],[Top '[m']]]),"")</f>
        <v/>
      </c>
      <c r="CK887" s="475"/>
      <c r="CL887" s="440"/>
      <c r="CM887" s="438" t="str">
        <f>IFERROR((TOWER_DATA[[#This Row],[D, bottom '[m']]]+TOWER_DATA[[#This Row],[D, top '[m']]])/(2*TOWER_DATA[[#This Row],[t '[mm']]]/1000),"")</f>
        <v/>
      </c>
      <c r="CN887" s="478"/>
      <c r="DS887" s="145"/>
      <c r="DV887" s="93"/>
      <c r="DW887" s="93"/>
    </row>
    <row r="888" spans="1:130" ht="18" customHeight="1">
      <c r="P888" s="53"/>
      <c r="Y888"/>
      <c r="AX888" s="160"/>
      <c r="AY888" s="161"/>
      <c r="AZ888" s="162"/>
      <c r="BB888" s="169"/>
      <c r="BE888" s="50"/>
      <c r="BF888" s="121"/>
      <c r="BG888" s="50"/>
      <c r="BJ888" s="49"/>
      <c r="CH888" s="438"/>
      <c r="CI888" s="432" t="str">
        <f>IFERROR(TOWER_DATA[[#This Row],[Top '[m']]]-TOWER_DATA[[#This Row],[Bottom '[m']]], "")</f>
        <v/>
      </c>
      <c r="CJ888" s="475" t="str">
        <f>IFERROR(-(TOWER_DATA[[#This Row],[D, bottom '[m']]]-TOWER_DATA[[#This Row],[D, top '[m']]])/(TOWER_DATA[[#This Row],[Bottom '[m']]]-TOWER_DATA[[#This Row],[Top '[m']]]),"")</f>
        <v/>
      </c>
      <c r="CK888" s="475"/>
      <c r="CL888" s="440"/>
      <c r="CM888" s="438" t="str">
        <f>IFERROR((TOWER_DATA[[#This Row],[D, bottom '[m']]]+TOWER_DATA[[#This Row],[D, top '[m']]])/(2*TOWER_DATA[[#This Row],[t '[mm']]]/1000),"")</f>
        <v/>
      </c>
      <c r="CN888" s="478"/>
      <c r="DS888" s="145"/>
      <c r="DV888" s="93"/>
      <c r="DW888" s="93"/>
    </row>
    <row r="889" spans="1:130" ht="18" customHeight="1" thickBot="1">
      <c r="A889" s="196"/>
      <c r="B889" s="179"/>
      <c r="C889" s="179"/>
      <c r="D889" s="197"/>
      <c r="P889" s="53"/>
      <c r="Y889"/>
      <c r="AX889" s="160"/>
      <c r="AY889" s="161"/>
      <c r="AZ889" s="162"/>
      <c r="BB889" s="169"/>
      <c r="BE889" s="50"/>
      <c r="BF889" s="121"/>
      <c r="BG889" s="50"/>
      <c r="BJ889" s="49"/>
      <c r="CH889" s="438"/>
      <c r="CI889" s="432" t="str">
        <f>IFERROR(TOWER_DATA[[#This Row],[Top '[m']]]-TOWER_DATA[[#This Row],[Bottom '[m']]], "")</f>
        <v/>
      </c>
      <c r="CJ889" s="475" t="str">
        <f>IFERROR(-(TOWER_DATA[[#This Row],[D, bottom '[m']]]-TOWER_DATA[[#This Row],[D, top '[m']]])/(TOWER_DATA[[#This Row],[Bottom '[m']]]-TOWER_DATA[[#This Row],[Top '[m']]]),"")</f>
        <v/>
      </c>
      <c r="CK889" s="475"/>
      <c r="CL889" s="440"/>
      <c r="CM889" s="438" t="str">
        <f>IFERROR((TOWER_DATA[[#This Row],[D, bottom '[m']]]+TOWER_DATA[[#This Row],[D, top '[m']]])/(2*TOWER_DATA[[#This Row],[t '[mm']]]/1000),"")</f>
        <v/>
      </c>
      <c r="CN889" s="478"/>
      <c r="DS889" s="145"/>
      <c r="DV889" s="93"/>
      <c r="DW889" s="93"/>
    </row>
    <row r="890" spans="1:130" ht="18" customHeight="1" thickBot="1">
      <c r="P890" s="53"/>
      <c r="Y890"/>
      <c r="AX890" s="160"/>
      <c r="AY890" s="161"/>
      <c r="AZ890" s="162"/>
      <c r="BB890" s="169"/>
      <c r="BE890" s="50"/>
      <c r="BF890" s="121"/>
      <c r="BG890" s="50"/>
      <c r="BJ890" s="49"/>
      <c r="CH890" s="438"/>
      <c r="CI890" s="432" t="str">
        <f>IFERROR(TOWER_DATA[[#This Row],[Top '[m']]]-TOWER_DATA[[#This Row],[Bottom '[m']]], "")</f>
        <v/>
      </c>
      <c r="CJ890" s="475" t="str">
        <f>IFERROR(-(TOWER_DATA[[#This Row],[D, bottom '[m']]]-TOWER_DATA[[#This Row],[D, top '[m']]])/(TOWER_DATA[[#This Row],[Bottom '[m']]]-TOWER_DATA[[#This Row],[Top '[m']]]),"")</f>
        <v/>
      </c>
      <c r="CK890" s="475"/>
      <c r="CL890" s="440"/>
      <c r="CM890" s="438"/>
      <c r="CN890" s="478"/>
      <c r="DS890" s="145"/>
      <c r="DV890" s="93"/>
      <c r="DW890" s="93"/>
      <c r="DY890" s="64"/>
      <c r="DZ890" s="65"/>
    </row>
    <row r="891" spans="1:130" ht="18" customHeight="1" thickBot="1">
      <c r="P891" s="53"/>
      <c r="Y891"/>
      <c r="AX891" s="160"/>
      <c r="AZ891" s="162"/>
      <c r="BB891" s="169"/>
      <c r="BE891" s="50"/>
      <c r="BF891" s="121"/>
      <c r="BG891" s="50"/>
      <c r="BJ891" s="49"/>
      <c r="CH891" s="438"/>
      <c r="CI891" s="440"/>
      <c r="CJ891" s="440"/>
      <c r="CK891" s="440"/>
      <c r="CL891" s="440"/>
      <c r="CM891" s="440"/>
      <c r="CN891" s="478"/>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H892" s="438"/>
      <c r="CI892" s="440"/>
      <c r="CJ892" s="440"/>
      <c r="CK892" s="440"/>
      <c r="CL892" s="440"/>
      <c r="CM892" s="440"/>
      <c r="CN892" s="478"/>
      <c r="DS892" s="145"/>
    </row>
    <row r="893" spans="1:130" ht="18" customHeight="1">
      <c r="P893" s="53"/>
      <c r="Y893"/>
      <c r="AX893" s="160"/>
      <c r="AZ893" s="162"/>
      <c r="BB893" s="169"/>
      <c r="BE893" s="50"/>
      <c r="BF893" s="121"/>
      <c r="BG893" s="50"/>
      <c r="BJ893" s="49"/>
      <c r="CH893" s="438"/>
      <c r="CI893" s="440"/>
      <c r="CJ893" s="440"/>
      <c r="CK893" s="440"/>
      <c r="CL893" s="440"/>
      <c r="CM893" s="440"/>
      <c r="CN893" s="478"/>
      <c r="DS893" s="145"/>
    </row>
    <row r="894" spans="1:130" ht="18" customHeight="1">
      <c r="P894" s="53"/>
      <c r="Y894"/>
      <c r="AX894" s="160"/>
      <c r="BB894" s="169"/>
      <c r="BE894" s="50"/>
      <c r="BF894" s="121"/>
      <c r="BG894" s="50"/>
      <c r="BJ894" s="49"/>
      <c r="CH894" s="438"/>
      <c r="CI894" s="440"/>
      <c r="CJ894" s="440"/>
      <c r="CK894" s="440"/>
      <c r="CL894" s="440"/>
      <c r="CM894" s="440"/>
      <c r="CN894" s="478"/>
      <c r="DS894" s="145"/>
    </row>
    <row r="895" spans="1:130" ht="18" customHeight="1">
      <c r="P895" s="53"/>
      <c r="Y895"/>
      <c r="BB895" s="169"/>
      <c r="BE895" s="50"/>
      <c r="BF895" s="121"/>
      <c r="BG895" s="50"/>
      <c r="BJ895" s="49"/>
      <c r="CH895" s="438"/>
      <c r="CI895" s="440"/>
      <c r="CJ895" s="440"/>
      <c r="CK895" s="440"/>
      <c r="CL895" s="440"/>
      <c r="CM895" s="440"/>
      <c r="CN895" s="478"/>
    </row>
    <row r="896" spans="1:130" ht="18" customHeight="1">
      <c r="P896" s="53"/>
      <c r="Y896"/>
      <c r="BB896" s="169"/>
      <c r="BE896" s="50"/>
      <c r="BF896" s="121"/>
      <c r="BG896" s="50"/>
      <c r="BJ896" s="49"/>
      <c r="CH896" s="438"/>
      <c r="CI896" s="440"/>
      <c r="CJ896" s="440"/>
      <c r="CK896" s="440"/>
      <c r="CL896" s="440"/>
      <c r="CM896" s="440"/>
      <c r="CN896" s="478"/>
    </row>
    <row r="897" spans="16:92" ht="18" customHeight="1">
      <c r="P897" s="53"/>
      <c r="Y897"/>
      <c r="BB897" s="169"/>
      <c r="BE897" s="50"/>
      <c r="BF897" s="121"/>
      <c r="BG897" s="50"/>
      <c r="BJ897" s="49"/>
      <c r="CH897" s="438"/>
      <c r="CI897" s="440"/>
      <c r="CJ897" s="440"/>
      <c r="CK897" s="440"/>
      <c r="CL897" s="440"/>
      <c r="CM897" s="440"/>
      <c r="CN897" s="478"/>
    </row>
    <row r="898" spans="16:92" ht="18" customHeight="1">
      <c r="P898" s="53"/>
      <c r="Y898"/>
      <c r="BB898" s="169"/>
      <c r="BE898" s="50"/>
      <c r="BF898" s="121"/>
      <c r="BG898" s="50"/>
      <c r="BJ898" s="49"/>
      <c r="CH898" s="438"/>
      <c r="CI898" s="440"/>
      <c r="CJ898" s="440"/>
      <c r="CK898" s="440"/>
      <c r="CL898" s="440"/>
      <c r="CM898" s="440"/>
      <c r="CN898" s="478"/>
    </row>
    <row r="899" spans="16:92" ht="18" customHeight="1">
      <c r="P899" s="53"/>
      <c r="Y899"/>
      <c r="BB899" s="169"/>
      <c r="BE899" s="50"/>
      <c r="BF899" s="121"/>
      <c r="BG899" s="50"/>
      <c r="BJ899" s="49"/>
      <c r="CH899" s="438"/>
      <c r="CI899" s="440"/>
      <c r="CJ899" s="440"/>
      <c r="CK899" s="440"/>
      <c r="CL899" s="440"/>
      <c r="CM899" s="440"/>
      <c r="CN899" s="478"/>
    </row>
    <row r="900" spans="16:92" ht="18" customHeight="1">
      <c r="P900" s="53"/>
      <c r="Y900"/>
      <c r="BB900" s="169"/>
      <c r="BE900" s="50"/>
      <c r="BF900" s="121"/>
      <c r="BG900" s="50"/>
      <c r="BJ900" s="49"/>
      <c r="CH900" s="438"/>
      <c r="CI900" s="440"/>
      <c r="CJ900" s="440"/>
      <c r="CK900" s="440"/>
      <c r="CL900" s="440"/>
      <c r="CM900" s="440"/>
      <c r="CN900" s="478"/>
    </row>
    <row r="901" spans="16:92" ht="18" customHeight="1">
      <c r="P901" s="53"/>
      <c r="Y901"/>
      <c r="BB901" s="169"/>
      <c r="BE901" s="50"/>
      <c r="BF901" s="121"/>
      <c r="BG901" s="50"/>
      <c r="BJ901" s="49"/>
      <c r="CH901" s="438"/>
      <c r="CI901" s="440"/>
      <c r="CJ901" s="440"/>
      <c r="CK901" s="440"/>
      <c r="CL901" s="440"/>
      <c r="CM901" s="440"/>
      <c r="CN901" s="478"/>
    </row>
    <row r="902" spans="16:92" ht="18" customHeight="1">
      <c r="P902" s="53"/>
      <c r="Y902"/>
      <c r="BB902" s="169"/>
      <c r="BE902" s="50"/>
      <c r="BF902" s="121"/>
      <c r="BG902" s="50"/>
      <c r="BJ902" s="49"/>
      <c r="CH902" s="438"/>
      <c r="CI902" s="440"/>
      <c r="CJ902" s="440"/>
      <c r="CK902" s="440"/>
      <c r="CL902" s="440"/>
      <c r="CM902" s="440"/>
      <c r="CN902" s="478"/>
    </row>
    <row r="903" spans="16:92" ht="18" customHeight="1">
      <c r="P903" s="53"/>
      <c r="Y903"/>
      <c r="BB903" s="169"/>
      <c r="BE903" s="50"/>
      <c r="BF903" s="121"/>
      <c r="BG903" s="50"/>
      <c r="BJ903" s="49"/>
      <c r="CH903" s="438"/>
      <c r="CI903" s="440"/>
      <c r="CJ903" s="440"/>
      <c r="CK903" s="440"/>
      <c r="CL903" s="440"/>
      <c r="CM903" s="440"/>
      <c r="CN903" s="478"/>
    </row>
    <row r="904" spans="16:92" ht="18" customHeight="1">
      <c r="P904" s="53"/>
      <c r="Y904"/>
      <c r="BB904" s="169"/>
      <c r="BE904" s="50"/>
      <c r="BF904" s="121"/>
      <c r="BG904" s="50"/>
      <c r="BJ904" s="49"/>
      <c r="CH904" s="438"/>
      <c r="CI904" s="440"/>
      <c r="CJ904" s="440"/>
      <c r="CK904" s="440"/>
      <c r="CL904" s="440"/>
      <c r="CM904" s="440"/>
      <c r="CN904" s="478"/>
    </row>
    <row r="905" spans="16:92" ht="18" customHeight="1">
      <c r="P905" s="53"/>
      <c r="Y905"/>
      <c r="BB905" s="169"/>
      <c r="BE905" s="50"/>
      <c r="BF905" s="121"/>
      <c r="BG905" s="50"/>
      <c r="BJ905" s="49"/>
      <c r="CH905" s="438"/>
      <c r="CI905" s="440"/>
      <c r="CJ905" s="440"/>
      <c r="CK905" s="440"/>
      <c r="CL905" s="440"/>
      <c r="CM905" s="440"/>
      <c r="CN905" s="478"/>
    </row>
    <row r="906" spans="16:92" ht="18" customHeight="1">
      <c r="P906" s="53"/>
      <c r="Y906"/>
      <c r="BB906" s="169"/>
      <c r="BE906" s="50"/>
      <c r="BF906" s="121"/>
      <c r="BG906" s="50"/>
      <c r="BJ906" s="49"/>
      <c r="CH906" s="438"/>
      <c r="CI906" s="440"/>
      <c r="CJ906" s="440"/>
      <c r="CK906" s="440"/>
      <c r="CL906" s="440"/>
      <c r="CM906" s="440"/>
      <c r="CN906" s="478"/>
    </row>
    <row r="907" spans="16:92" ht="18" customHeight="1">
      <c r="P907" s="53"/>
      <c r="Y907"/>
      <c r="BB907" s="169"/>
      <c r="BE907" s="50"/>
      <c r="BF907" s="121"/>
      <c r="BG907" s="50"/>
      <c r="BJ907" s="49"/>
      <c r="CH907" s="438"/>
      <c r="CI907" s="440"/>
      <c r="CJ907" s="440"/>
      <c r="CK907" s="440"/>
      <c r="CL907" s="440"/>
      <c r="CM907" s="440"/>
      <c r="CN907" s="478"/>
    </row>
    <row r="908" spans="16:92" ht="18" customHeight="1">
      <c r="P908" s="53"/>
      <c r="Y908"/>
      <c r="BB908" s="169"/>
      <c r="BE908" s="50"/>
      <c r="BF908" s="121"/>
      <c r="BG908" s="50"/>
      <c r="BJ908" s="49"/>
      <c r="CH908" s="438"/>
      <c r="CI908" s="440"/>
      <c r="CJ908" s="440"/>
      <c r="CK908" s="440"/>
      <c r="CL908" s="440"/>
      <c r="CM908" s="440"/>
      <c r="CN908" s="478"/>
    </row>
    <row r="909" spans="16:92" ht="18" customHeight="1">
      <c r="P909" s="53"/>
      <c r="Y909"/>
      <c r="BB909" s="169"/>
      <c r="BE909" s="50"/>
      <c r="BF909" s="121"/>
      <c r="BG909" s="50"/>
      <c r="BJ909" s="49"/>
      <c r="CH909" s="438"/>
      <c r="CI909" s="440"/>
      <c r="CJ909" s="440"/>
      <c r="CK909" s="440"/>
      <c r="CL909" s="440"/>
      <c r="CM909" s="440"/>
      <c r="CN909" s="478"/>
    </row>
    <row r="910" spans="16:92" ht="18" customHeight="1">
      <c r="P910" s="53"/>
      <c r="Y910"/>
      <c r="BB910" s="169"/>
      <c r="BE910" s="50"/>
      <c r="BF910" s="121"/>
      <c r="BG910" s="50"/>
      <c r="BJ910" s="49"/>
      <c r="CH910" s="438"/>
      <c r="CI910" s="440"/>
      <c r="CJ910" s="440"/>
      <c r="CK910" s="440"/>
      <c r="CL910" s="440"/>
      <c r="CM910" s="440"/>
      <c r="CN910" s="478"/>
    </row>
    <row r="911" spans="16:92" ht="18" customHeight="1">
      <c r="P911" s="53"/>
      <c r="Y911"/>
      <c r="BB911" s="169"/>
      <c r="BE911" s="50"/>
      <c r="BF911" s="121"/>
      <c r="BG911" s="50"/>
      <c r="BJ911" s="49"/>
      <c r="CH911" s="438"/>
      <c r="CI911" s="440"/>
      <c r="CJ911" s="440"/>
      <c r="CK911" s="440"/>
      <c r="CL911" s="440"/>
      <c r="CM911" s="440"/>
      <c r="CN911" s="478"/>
    </row>
    <row r="912" spans="16:92" ht="18" customHeight="1">
      <c r="P912" s="53"/>
      <c r="Y912"/>
      <c r="BB912" s="169"/>
      <c r="BE912" s="50"/>
      <c r="BF912" s="121"/>
      <c r="BG912" s="50"/>
      <c r="BJ912" s="49"/>
      <c r="CH912" s="438"/>
      <c r="CI912" s="440"/>
      <c r="CJ912" s="440"/>
      <c r="CK912" s="440"/>
      <c r="CL912" s="440"/>
      <c r="CM912" s="440"/>
      <c r="CN912" s="478"/>
    </row>
    <row r="913" spans="16:92" ht="18" customHeight="1">
      <c r="P913" s="53"/>
      <c r="Y913"/>
      <c r="BB913" s="169"/>
      <c r="BE913" s="50"/>
      <c r="BF913" s="121"/>
      <c r="BG913" s="50"/>
      <c r="BJ913" s="49"/>
      <c r="CH913" s="438"/>
      <c r="CI913" s="440"/>
      <c r="CJ913" s="440"/>
      <c r="CK913" s="440"/>
      <c r="CL913" s="440"/>
      <c r="CM913" s="440"/>
      <c r="CN913" s="478"/>
    </row>
    <row r="914" spans="16:92" ht="18" customHeight="1">
      <c r="P914" s="53"/>
      <c r="Y914"/>
      <c r="BB914" s="169"/>
      <c r="BE914" s="50"/>
      <c r="BF914" s="121"/>
      <c r="BG914" s="50"/>
      <c r="BJ914" s="49"/>
      <c r="CH914" s="438"/>
      <c r="CI914" s="440"/>
      <c r="CJ914" s="440"/>
      <c r="CK914" s="440"/>
      <c r="CL914" s="440"/>
      <c r="CM914" s="440"/>
      <c r="CN914" s="478"/>
    </row>
    <row r="915" spans="16:92" ht="18" customHeight="1">
      <c r="P915" s="53"/>
      <c r="Y915"/>
      <c r="BB915" s="169"/>
      <c r="BE915" s="50"/>
      <c r="BF915" s="121"/>
      <c r="BG915" s="50"/>
      <c r="BJ915" s="49"/>
      <c r="CH915" s="438"/>
      <c r="CI915" s="440"/>
      <c r="CJ915" s="440"/>
      <c r="CK915" s="440"/>
      <c r="CL915" s="440"/>
      <c r="CM915" s="440"/>
      <c r="CN915" s="478"/>
    </row>
    <row r="916" spans="16:92" ht="18" customHeight="1">
      <c r="P916" s="53"/>
      <c r="Y916"/>
      <c r="BB916" s="169"/>
      <c r="BE916" s="50"/>
      <c r="BF916" s="121"/>
      <c r="BG916" s="50"/>
      <c r="BJ916" s="49"/>
      <c r="CH916" s="438"/>
      <c r="CI916" s="440"/>
      <c r="CJ916" s="440"/>
      <c r="CK916" s="440"/>
      <c r="CL916" s="440"/>
      <c r="CM916" s="440"/>
      <c r="CN916" s="478"/>
    </row>
    <row r="917" spans="16:92" ht="18" customHeight="1">
      <c r="P917" s="53"/>
      <c r="Y917"/>
      <c r="BB917" s="169"/>
      <c r="BE917" s="50"/>
      <c r="BF917" s="121"/>
      <c r="BG917" s="50"/>
      <c r="BJ917" s="49"/>
      <c r="CH917" s="438"/>
      <c r="CI917" s="440"/>
      <c r="CJ917" s="440"/>
      <c r="CK917" s="440"/>
      <c r="CL917" s="440"/>
      <c r="CM917" s="440"/>
      <c r="CN917" s="478"/>
    </row>
    <row r="918" spans="16:92" ht="18" customHeight="1">
      <c r="P918" s="53"/>
      <c r="Y918"/>
      <c r="BB918" s="169"/>
      <c r="BE918" s="50"/>
      <c r="BF918" s="121"/>
      <c r="BG918" s="50"/>
      <c r="BJ918" s="49"/>
      <c r="CH918" s="438"/>
      <c r="CI918" s="440"/>
      <c r="CJ918" s="440"/>
      <c r="CK918" s="440"/>
      <c r="CL918" s="440"/>
      <c r="CM918" s="440"/>
      <c r="CN918" s="478"/>
    </row>
    <row r="919" spans="16:92" ht="18" customHeight="1">
      <c r="P919" s="53"/>
      <c r="Y919"/>
      <c r="BB919" s="169"/>
      <c r="BE919" s="50"/>
      <c r="BF919" s="121"/>
      <c r="BG919" s="50"/>
      <c r="BJ919" s="49"/>
      <c r="CH919" s="438"/>
      <c r="CI919" s="440"/>
      <c r="CJ919" s="440"/>
      <c r="CK919" s="440"/>
      <c r="CL919" s="440"/>
      <c r="CM919" s="440"/>
      <c r="CN919" s="478"/>
    </row>
    <row r="920" spans="16:92" ht="18" customHeight="1">
      <c r="P920" s="53"/>
      <c r="Y920"/>
      <c r="BB920" s="169"/>
      <c r="BE920" s="50"/>
      <c r="BF920" s="121"/>
      <c r="BG920" s="50"/>
      <c r="BJ920" s="49"/>
      <c r="CH920" s="438"/>
      <c r="CI920" s="440"/>
      <c r="CJ920" s="440"/>
      <c r="CK920" s="440"/>
      <c r="CL920" s="440"/>
      <c r="CM920" s="440"/>
      <c r="CN920" s="478"/>
    </row>
    <row r="921" spans="16:92" ht="18" customHeight="1">
      <c r="P921" s="53"/>
      <c r="Y921"/>
      <c r="BB921" s="169"/>
      <c r="BE921" s="50"/>
      <c r="BF921" s="121"/>
      <c r="BG921" s="50"/>
      <c r="BJ921" s="49"/>
      <c r="CH921" s="438"/>
      <c r="CI921" s="440"/>
      <c r="CJ921" s="440"/>
      <c r="CK921" s="440"/>
      <c r="CL921" s="440"/>
      <c r="CM921" s="440"/>
      <c r="CN921" s="478"/>
    </row>
    <row r="922" spans="16:92" ht="18" customHeight="1">
      <c r="P922" s="53"/>
      <c r="Y922"/>
      <c r="BB922" s="169"/>
      <c r="BE922" s="50"/>
      <c r="BF922" s="121"/>
      <c r="BG922" s="50"/>
      <c r="BJ922" s="49"/>
      <c r="CH922" s="438"/>
      <c r="CI922" s="440"/>
      <c r="CJ922" s="440"/>
      <c r="CK922" s="440"/>
      <c r="CL922" s="440"/>
      <c r="CM922" s="440"/>
      <c r="CN922" s="478"/>
    </row>
    <row r="923" spans="16:92" ht="18" customHeight="1">
      <c r="P923" s="53"/>
      <c r="Y923"/>
      <c r="BB923" s="169"/>
      <c r="BE923" s="50"/>
      <c r="BF923" s="121"/>
      <c r="BG923" s="50"/>
      <c r="BJ923" s="49"/>
      <c r="CH923" s="438"/>
      <c r="CI923" s="440"/>
      <c r="CJ923" s="440"/>
      <c r="CK923" s="440"/>
      <c r="CL923" s="440"/>
      <c r="CM923" s="440"/>
      <c r="CN923" s="478"/>
    </row>
    <row r="924" spans="16:92" ht="18" customHeight="1">
      <c r="P924" s="53"/>
      <c r="Y924"/>
      <c r="BB924" s="169"/>
      <c r="BE924" s="50"/>
      <c r="BF924" s="121"/>
      <c r="BG924" s="50"/>
      <c r="BJ924" s="49"/>
      <c r="CH924" s="438"/>
      <c r="CI924" s="440"/>
      <c r="CJ924" s="440"/>
      <c r="CK924" s="440"/>
      <c r="CL924" s="440"/>
      <c r="CM924" s="440"/>
      <c r="CN924" s="478"/>
    </row>
    <row r="925" spans="16:92" ht="18" customHeight="1">
      <c r="P925" s="53"/>
      <c r="Y925"/>
      <c r="BB925" s="169"/>
      <c r="BE925" s="50"/>
      <c r="BF925" s="121"/>
      <c r="BG925" s="50"/>
      <c r="BJ925" s="49"/>
      <c r="CH925" s="438"/>
      <c r="CI925" s="440"/>
      <c r="CJ925" s="440"/>
      <c r="CK925" s="440"/>
      <c r="CL925" s="440"/>
      <c r="CM925" s="440"/>
      <c r="CN925" s="478"/>
    </row>
    <row r="926" spans="16:92" ht="18" customHeight="1">
      <c r="P926" s="53"/>
      <c r="Y926"/>
      <c r="BB926" s="169"/>
      <c r="BE926" s="50"/>
      <c r="BF926" s="121"/>
      <c r="BG926" s="50"/>
      <c r="BJ926" s="49"/>
      <c r="CH926" s="438"/>
      <c r="CI926" s="440"/>
      <c r="CJ926" s="440"/>
      <c r="CK926" s="440"/>
      <c r="CL926" s="440"/>
      <c r="CM926" s="440"/>
      <c r="CN926" s="478"/>
    </row>
    <row r="927" spans="16:92" ht="18" customHeight="1">
      <c r="P927" s="53"/>
      <c r="Y927"/>
      <c r="BB927" s="169"/>
      <c r="BE927" s="50"/>
      <c r="BF927" s="121"/>
      <c r="BG927" s="50"/>
      <c r="BJ927" s="49"/>
      <c r="CH927" s="438"/>
      <c r="CI927" s="440"/>
      <c r="CJ927" s="440"/>
      <c r="CK927" s="440"/>
      <c r="CL927" s="440"/>
      <c r="CM927" s="440"/>
      <c r="CN927" s="478"/>
    </row>
    <row r="928" spans="16:92" ht="18" customHeight="1">
      <c r="P928" s="53"/>
      <c r="Y928"/>
      <c r="BB928" s="169"/>
      <c r="BE928" s="50"/>
      <c r="BF928" s="121"/>
      <c r="BG928" s="50"/>
      <c r="BJ928" s="49"/>
      <c r="CH928" s="438"/>
      <c r="CI928" s="440"/>
      <c r="CJ928" s="440"/>
      <c r="CK928" s="440"/>
      <c r="CL928" s="440"/>
      <c r="CM928" s="440"/>
      <c r="CN928" s="478"/>
    </row>
    <row r="929" spans="16:92" ht="18" customHeight="1">
      <c r="P929" s="53"/>
      <c r="Y929"/>
      <c r="BB929" s="169"/>
      <c r="BE929" s="50"/>
      <c r="BF929" s="121"/>
      <c r="BG929" s="50"/>
      <c r="BJ929" s="49"/>
      <c r="CH929" s="438"/>
      <c r="CI929" s="440"/>
      <c r="CJ929" s="440"/>
      <c r="CK929" s="440"/>
      <c r="CL929" s="440"/>
      <c r="CM929" s="440"/>
      <c r="CN929" s="478"/>
    </row>
    <row r="930" spans="16:92" ht="18" customHeight="1">
      <c r="P930" s="53"/>
      <c r="Y930"/>
      <c r="BB930" s="169"/>
      <c r="BE930" s="50"/>
      <c r="BF930" s="121"/>
      <c r="BG930" s="50"/>
      <c r="BJ930" s="49"/>
      <c r="CH930" s="438"/>
      <c r="CI930" s="440"/>
      <c r="CJ930" s="440"/>
      <c r="CK930" s="440"/>
      <c r="CL930" s="440"/>
      <c r="CM930" s="440"/>
      <c r="CN930" s="478"/>
    </row>
    <row r="931" spans="16:92" ht="18" customHeight="1">
      <c r="P931" s="53"/>
      <c r="Y931"/>
      <c r="BB931" s="169"/>
      <c r="BE931" s="50"/>
      <c r="BF931" s="121"/>
      <c r="BG931" s="50"/>
      <c r="BJ931" s="49"/>
      <c r="CH931" s="438"/>
      <c r="CI931" s="440"/>
      <c r="CJ931" s="440"/>
      <c r="CK931" s="440"/>
      <c r="CL931" s="440"/>
      <c r="CM931" s="440"/>
      <c r="CN931" s="478"/>
    </row>
    <row r="932" spans="16:92" ht="18" customHeight="1">
      <c r="P932" s="53"/>
      <c r="Y932"/>
      <c r="BB932" s="169"/>
      <c r="BE932" s="50"/>
      <c r="BF932" s="121"/>
      <c r="BG932" s="50"/>
      <c r="BJ932" s="49"/>
      <c r="CH932" s="438"/>
      <c r="CI932" s="440"/>
      <c r="CJ932" s="440"/>
      <c r="CK932" s="440"/>
      <c r="CL932" s="440"/>
      <c r="CM932" s="440"/>
      <c r="CN932" s="478"/>
    </row>
    <row r="933" spans="16:92" ht="18" customHeight="1">
      <c r="P933" s="53"/>
      <c r="Y933"/>
      <c r="BB933" s="169"/>
      <c r="BE933" s="50"/>
      <c r="BF933" s="121"/>
      <c r="BG933" s="50"/>
      <c r="BJ933" s="49"/>
      <c r="CH933" s="438"/>
      <c r="CI933" s="440"/>
      <c r="CJ933" s="440"/>
      <c r="CK933" s="440"/>
      <c r="CL933" s="440"/>
      <c r="CM933" s="440"/>
      <c r="CN933" s="478"/>
    </row>
    <row r="934" spans="16:92" ht="18" customHeight="1">
      <c r="P934" s="53"/>
      <c r="Y934"/>
      <c r="BB934" s="169"/>
      <c r="BE934" s="50"/>
      <c r="BF934" s="121"/>
      <c r="BG934" s="50"/>
      <c r="BJ934" s="49"/>
      <c r="CH934" s="438"/>
      <c r="CI934" s="440"/>
      <c r="CJ934" s="440"/>
      <c r="CK934" s="440"/>
      <c r="CL934" s="440"/>
      <c r="CM934" s="440"/>
      <c r="CN934" s="478"/>
    </row>
    <row r="935" spans="16:92" ht="18" customHeight="1">
      <c r="P935" s="53"/>
      <c r="Y935"/>
      <c r="BB935" s="169"/>
      <c r="BE935" s="50"/>
      <c r="BF935" s="121"/>
      <c r="BG935" s="50"/>
      <c r="BJ935" s="49"/>
      <c r="CH935" s="438"/>
      <c r="CI935" s="440"/>
      <c r="CJ935" s="440"/>
      <c r="CK935" s="440"/>
      <c r="CL935" s="440"/>
      <c r="CM935" s="440"/>
      <c r="CN935" s="478"/>
    </row>
    <row r="936" spans="16:92" ht="18" customHeight="1">
      <c r="P936" s="53"/>
      <c r="Y936"/>
      <c r="BB936" s="169"/>
      <c r="BE936" s="50"/>
      <c r="BF936" s="121"/>
      <c r="BG936" s="50"/>
      <c r="BJ936" s="49"/>
      <c r="CH936" s="438"/>
      <c r="CI936" s="440"/>
      <c r="CJ936" s="440"/>
      <c r="CK936" s="440"/>
      <c r="CL936" s="440"/>
      <c r="CM936" s="440"/>
      <c r="CN936" s="478"/>
    </row>
    <row r="937" spans="16:92" ht="18" customHeight="1">
      <c r="P937" s="53"/>
      <c r="Y937"/>
      <c r="BB937" s="169"/>
      <c r="BE937" s="50"/>
      <c r="BF937" s="121"/>
      <c r="BG937" s="50"/>
      <c r="BJ937" s="49"/>
      <c r="CH937" s="438"/>
      <c r="CI937" s="440"/>
      <c r="CJ937" s="440"/>
      <c r="CK937" s="440"/>
      <c r="CL937" s="440"/>
      <c r="CM937" s="440"/>
      <c r="CN937" s="478"/>
    </row>
    <row r="938" spans="16:92" ht="18" customHeight="1">
      <c r="P938" s="53"/>
      <c r="Y938"/>
      <c r="BB938" s="169"/>
      <c r="BE938" s="50"/>
      <c r="BF938" s="121"/>
      <c r="BG938" s="50"/>
      <c r="BJ938" s="49"/>
      <c r="CH938" s="438"/>
      <c r="CI938" s="440"/>
      <c r="CJ938" s="440"/>
      <c r="CK938" s="440"/>
      <c r="CL938" s="440"/>
      <c r="CM938" s="440"/>
      <c r="CN938" s="479"/>
    </row>
    <row r="939" spans="16:92" ht="18" customHeight="1">
      <c r="P939" s="53"/>
      <c r="Y939"/>
      <c r="BB939" s="169"/>
      <c r="BE939" s="50"/>
      <c r="BF939" s="121"/>
      <c r="BG939" s="50"/>
      <c r="BJ939" s="49"/>
      <c r="CH939" s="438"/>
      <c r="CI939" s="440"/>
      <c r="CJ939" s="440"/>
      <c r="CK939" s="440"/>
      <c r="CL939" s="440"/>
      <c r="CM939" s="440"/>
      <c r="CN939" s="479"/>
    </row>
    <row r="940" spans="16:92" ht="18" customHeight="1">
      <c r="P940" s="53"/>
      <c r="Y940"/>
      <c r="BB940" s="169"/>
      <c r="BE940" s="50"/>
      <c r="BF940" s="121"/>
      <c r="BG940" s="50"/>
      <c r="BJ940" s="49"/>
      <c r="CH940" s="438"/>
      <c r="CI940" s="440"/>
      <c r="CJ940" s="440"/>
      <c r="CK940" s="440"/>
      <c r="CL940" s="440"/>
      <c r="CM940" s="440"/>
      <c r="CN940" s="479"/>
    </row>
    <row r="941" spans="16:92" ht="18" customHeight="1">
      <c r="P941" s="53"/>
      <c r="Y941"/>
      <c r="BB941" s="169"/>
      <c r="BE941" s="50"/>
      <c r="BF941" s="121"/>
      <c r="BG941" s="50"/>
      <c r="BJ941" s="49"/>
      <c r="CH941" s="438"/>
      <c r="CI941" s="440"/>
      <c r="CJ941" s="440"/>
      <c r="CK941" s="440"/>
      <c r="CL941" s="440"/>
      <c r="CM941" s="440"/>
      <c r="CN941" s="479"/>
    </row>
    <row r="942" spans="16:92" ht="18" customHeight="1">
      <c r="P942" s="53"/>
      <c r="Y942"/>
      <c r="BB942" s="169"/>
      <c r="BE942" s="50"/>
      <c r="BF942" s="121"/>
      <c r="BG942" s="50"/>
      <c r="BJ942" s="49"/>
      <c r="CH942" s="438"/>
      <c r="CI942" s="440"/>
      <c r="CJ942" s="440"/>
      <c r="CK942" s="440"/>
      <c r="CL942" s="440"/>
      <c r="CM942" s="440"/>
      <c r="CN942" s="478"/>
    </row>
    <row r="943" spans="16:92" ht="18" customHeight="1">
      <c r="P943" s="53"/>
      <c r="Y943"/>
      <c r="BB943" s="169"/>
      <c r="BE943" s="50"/>
      <c r="BF943" s="121"/>
      <c r="BG943" s="50"/>
      <c r="BJ943" s="49"/>
      <c r="CH943" s="438"/>
      <c r="CI943" s="440"/>
      <c r="CJ943" s="440"/>
      <c r="CK943" s="440"/>
      <c r="CL943" s="440"/>
      <c r="CM943" s="440"/>
      <c r="CN943" s="478"/>
    </row>
    <row r="944" spans="16:92" ht="18" customHeight="1">
      <c r="P944" s="53"/>
      <c r="Y944"/>
      <c r="BB944" s="169"/>
      <c r="BE944" s="50"/>
      <c r="BF944" s="121"/>
      <c r="BG944" s="50"/>
      <c r="BJ944" s="49"/>
      <c r="CH944" s="438"/>
      <c r="CI944" s="440"/>
      <c r="CJ944" s="440"/>
      <c r="CK944" s="440"/>
      <c r="CL944" s="440"/>
      <c r="CM944" s="440"/>
      <c r="CN944" s="478"/>
    </row>
    <row r="945" spans="16:92" ht="18" customHeight="1">
      <c r="P945" s="53"/>
      <c r="Y945"/>
      <c r="BB945" s="169"/>
      <c r="BE945" s="50"/>
      <c r="BF945" s="121"/>
      <c r="BG945" s="50"/>
      <c r="BJ945" s="49"/>
      <c r="CH945" s="438"/>
      <c r="CI945" s="440"/>
      <c r="CJ945" s="440"/>
      <c r="CK945" s="440"/>
      <c r="CL945" s="440"/>
      <c r="CM945" s="440"/>
      <c r="CN945" s="478"/>
    </row>
    <row r="946" spans="16:92" ht="18" customHeight="1">
      <c r="P946" s="53"/>
      <c r="Y946"/>
      <c r="BB946" s="169"/>
      <c r="BE946" s="50"/>
      <c r="BF946" s="121"/>
      <c r="BG946" s="50"/>
      <c r="BJ946" s="49"/>
      <c r="CH946" s="438"/>
      <c r="CI946" s="440"/>
      <c r="CJ946" s="440"/>
      <c r="CK946" s="440"/>
      <c r="CL946" s="440"/>
      <c r="CM946" s="440"/>
      <c r="CN946" s="478"/>
    </row>
    <row r="947" spans="16:92" ht="18" customHeight="1">
      <c r="P947" s="53"/>
      <c r="Y947"/>
      <c r="BB947" s="169"/>
      <c r="BE947" s="50"/>
      <c r="BF947" s="121"/>
      <c r="BG947" s="50"/>
      <c r="BJ947" s="49"/>
      <c r="CH947" s="438"/>
      <c r="CI947" s="440"/>
      <c r="CJ947" s="440"/>
      <c r="CK947" s="440"/>
      <c r="CL947" s="440"/>
      <c r="CM947" s="440"/>
      <c r="CN947" s="478"/>
    </row>
    <row r="948" spans="16:92" ht="18" customHeight="1">
      <c r="P948" s="53"/>
      <c r="Y948"/>
      <c r="BB948" s="169"/>
      <c r="BE948" s="50"/>
      <c r="BF948" s="121"/>
      <c r="BG948" s="50"/>
      <c r="BJ948" s="49"/>
      <c r="CH948" s="438"/>
      <c r="CI948" s="440"/>
      <c r="CJ948" s="440"/>
      <c r="CK948" s="440"/>
      <c r="CL948" s="440"/>
      <c r="CM948" s="440"/>
      <c r="CN948" s="478"/>
    </row>
    <row r="949" spans="16:92" ht="18" customHeight="1">
      <c r="P949" s="53"/>
      <c r="Y949"/>
      <c r="BB949" s="169"/>
      <c r="BE949" s="50"/>
      <c r="BF949" s="121"/>
      <c r="BG949" s="50"/>
      <c r="BJ949" s="49"/>
      <c r="CH949" s="438"/>
      <c r="CI949" s="440"/>
      <c r="CJ949" s="440"/>
      <c r="CK949" s="440"/>
      <c r="CL949" s="440"/>
      <c r="CM949" s="440"/>
      <c r="CN949" s="478"/>
    </row>
    <row r="950" spans="16:92" ht="18" customHeight="1">
      <c r="P950" s="53"/>
      <c r="Y950"/>
      <c r="BB950" s="169"/>
      <c r="BE950" s="50"/>
      <c r="BF950" s="121"/>
      <c r="BG950" s="50"/>
      <c r="BJ950" s="49"/>
      <c r="CH950" s="438"/>
      <c r="CI950" s="440"/>
      <c r="CJ950" s="440"/>
      <c r="CK950" s="440"/>
      <c r="CL950" s="440"/>
      <c r="CM950" s="440"/>
      <c r="CN950" s="478"/>
    </row>
    <row r="951" spans="16:92" ht="18" customHeight="1">
      <c r="P951" s="53"/>
      <c r="Y951"/>
      <c r="BB951" s="169"/>
      <c r="BE951" s="50"/>
      <c r="BF951" s="121"/>
      <c r="BG951" s="50"/>
      <c r="BJ951" s="49"/>
      <c r="CH951" s="438"/>
      <c r="CI951" s="440"/>
      <c r="CJ951" s="440"/>
      <c r="CK951" s="440"/>
      <c r="CL951" s="440"/>
      <c r="CM951" s="440"/>
      <c r="CN951" s="478"/>
    </row>
    <row r="952" spans="16:92" ht="18" customHeight="1">
      <c r="P952" s="53"/>
      <c r="Y952"/>
      <c r="BB952" s="169"/>
      <c r="BE952" s="50"/>
      <c r="BF952" s="121"/>
      <c r="BG952" s="50"/>
      <c r="BJ952" s="49"/>
      <c r="CH952" s="438"/>
      <c r="CI952" s="440"/>
      <c r="CJ952" s="440"/>
      <c r="CK952" s="440"/>
      <c r="CL952" s="440"/>
      <c r="CM952" s="440"/>
      <c r="CN952" s="478"/>
    </row>
    <row r="953" spans="16:92" ht="18" customHeight="1">
      <c r="P953" s="53"/>
      <c r="Y953"/>
      <c r="BB953" s="169"/>
      <c r="BE953" s="50"/>
      <c r="BF953" s="121"/>
      <c r="BG953" s="50"/>
      <c r="BJ953" s="49"/>
      <c r="CH953" s="438"/>
      <c r="CI953" s="440"/>
      <c r="CJ953" s="440"/>
      <c r="CK953" s="440"/>
      <c r="CL953" s="440"/>
      <c r="CM953" s="440"/>
      <c r="CN953" s="478"/>
    </row>
    <row r="954" spans="16:92" ht="18" customHeight="1">
      <c r="P954" s="53"/>
      <c r="Y954"/>
      <c r="BB954" s="169"/>
      <c r="BE954" s="50"/>
      <c r="BF954" s="121"/>
      <c r="BG954" s="50"/>
      <c r="BJ954" s="49"/>
      <c r="CH954" s="438"/>
      <c r="CI954" s="440"/>
      <c r="CJ954" s="440"/>
      <c r="CK954" s="440"/>
      <c r="CL954" s="440"/>
      <c r="CM954" s="440"/>
      <c r="CN954" s="478"/>
    </row>
    <row r="955" spans="16:92" ht="18" customHeight="1">
      <c r="P955" s="53"/>
      <c r="Y955"/>
      <c r="BB955" s="169"/>
      <c r="BE955" s="50"/>
      <c r="BF955" s="121"/>
      <c r="BG955" s="50"/>
      <c r="BJ955" s="49"/>
      <c r="CH955" s="438"/>
      <c r="CI955" s="440"/>
      <c r="CJ955" s="440"/>
      <c r="CK955" s="440"/>
      <c r="CL955" s="440"/>
      <c r="CM955" s="440"/>
      <c r="CN955" s="478"/>
    </row>
    <row r="956" spans="16:92" ht="18" customHeight="1">
      <c r="P956" s="53"/>
      <c r="Y956"/>
      <c r="BB956" s="169"/>
      <c r="BE956" s="50"/>
      <c r="BF956" s="121"/>
      <c r="BG956" s="50"/>
      <c r="BJ956" s="49"/>
      <c r="CH956" s="438"/>
      <c r="CI956" s="440"/>
      <c r="CJ956" s="440"/>
      <c r="CK956" s="440"/>
      <c r="CL956" s="440"/>
      <c r="CM956" s="440"/>
      <c r="CN956" s="478"/>
    </row>
    <row r="957" spans="16:92" ht="18" customHeight="1">
      <c r="P957" s="53"/>
      <c r="Y957"/>
      <c r="BB957" s="169"/>
      <c r="BE957" s="50"/>
      <c r="BF957" s="121"/>
      <c r="BG957" s="50"/>
      <c r="BJ957" s="49"/>
      <c r="CH957" s="438"/>
      <c r="CI957" s="440"/>
      <c r="CJ957" s="440"/>
      <c r="CK957" s="440"/>
      <c r="CL957" s="440"/>
      <c r="CM957" s="440"/>
      <c r="CN957" s="478"/>
    </row>
    <row r="958" spans="16:92" ht="18" customHeight="1">
      <c r="P958" s="53"/>
      <c r="Y958"/>
      <c r="BB958" s="169"/>
      <c r="BE958" s="50"/>
      <c r="BF958" s="121"/>
      <c r="BG958" s="50"/>
      <c r="BJ958" s="49"/>
      <c r="CH958" s="438"/>
      <c r="CI958" s="440"/>
      <c r="CJ958" s="440"/>
      <c r="CK958" s="440"/>
      <c r="CL958" s="440"/>
      <c r="CM958" s="440"/>
      <c r="CN958" s="478"/>
    </row>
    <row r="959" spans="16:92" ht="18" customHeight="1">
      <c r="P959" s="53"/>
      <c r="Y959"/>
      <c r="BB959" s="169"/>
      <c r="BE959" s="50"/>
      <c r="BF959" s="121"/>
      <c r="BG959" s="50"/>
      <c r="BJ959" s="49"/>
      <c r="CH959" s="438"/>
      <c r="CI959" s="440"/>
      <c r="CJ959" s="440"/>
      <c r="CK959" s="440"/>
      <c r="CL959" s="440"/>
      <c r="CM959" s="440"/>
      <c r="CN959" s="478"/>
    </row>
    <row r="960" spans="16:92" ht="18" customHeight="1">
      <c r="P960" s="53"/>
      <c r="Y960"/>
      <c r="BB960" s="169"/>
      <c r="BE960" s="50"/>
      <c r="BF960" s="121"/>
      <c r="BG960" s="50"/>
      <c r="BJ960" s="49"/>
      <c r="CH960" s="438"/>
      <c r="CI960" s="440"/>
      <c r="CJ960" s="440"/>
      <c r="CK960" s="440"/>
      <c r="CL960" s="440"/>
      <c r="CM960" s="440"/>
      <c r="CN960" s="478"/>
    </row>
    <row r="961" spans="16:92" ht="18" customHeight="1">
      <c r="P961" s="53"/>
      <c r="Y961"/>
      <c r="BB961" s="169"/>
      <c r="BE961" s="50"/>
      <c r="BF961" s="121"/>
      <c r="BG961" s="50"/>
      <c r="BJ961" s="49"/>
      <c r="CH961" s="438"/>
      <c r="CI961" s="440"/>
      <c r="CJ961" s="440"/>
      <c r="CK961" s="440"/>
      <c r="CL961" s="440"/>
      <c r="CM961" s="440"/>
      <c r="CN961" s="478"/>
    </row>
    <row r="962" spans="16:92" ht="18" customHeight="1">
      <c r="P962" s="53"/>
      <c r="Y962"/>
      <c r="BB962" s="169"/>
      <c r="BE962" s="50"/>
      <c r="BF962" s="121"/>
      <c r="BG962" s="50"/>
      <c r="BJ962" s="49"/>
      <c r="CH962" s="438"/>
      <c r="CI962" s="440"/>
      <c r="CJ962" s="440"/>
      <c r="CK962" s="440"/>
      <c r="CL962" s="440"/>
      <c r="CM962" s="440"/>
      <c r="CN962" s="478"/>
    </row>
    <row r="963" spans="16:92" ht="18" customHeight="1">
      <c r="P963" s="53"/>
      <c r="Y963"/>
      <c r="BB963" s="169"/>
      <c r="BE963" s="50"/>
      <c r="BF963" s="121"/>
      <c r="BG963" s="50"/>
      <c r="BJ963" s="49"/>
      <c r="CH963" s="438"/>
      <c r="CI963" s="440"/>
      <c r="CJ963" s="440"/>
      <c r="CK963" s="440"/>
      <c r="CL963" s="440"/>
      <c r="CM963" s="440"/>
      <c r="CN963" s="478"/>
    </row>
    <row r="964" spans="16:92" ht="18" customHeight="1">
      <c r="P964" s="53"/>
      <c r="Y964"/>
      <c r="BB964" s="169"/>
      <c r="BE964" s="50"/>
      <c r="BF964" s="121"/>
      <c r="BG964" s="50"/>
      <c r="BJ964" s="49"/>
      <c r="CH964" s="438"/>
      <c r="CI964" s="440"/>
      <c r="CJ964" s="440"/>
      <c r="CK964" s="440"/>
      <c r="CL964" s="440"/>
      <c r="CM964" s="440"/>
      <c r="CN964" s="478"/>
    </row>
    <row r="965" spans="16:92" ht="18" customHeight="1">
      <c r="P965" s="53"/>
      <c r="Y965"/>
      <c r="BB965" s="169"/>
      <c r="BE965" s="50"/>
      <c r="BF965" s="121"/>
      <c r="BG965" s="50"/>
      <c r="BJ965" s="49"/>
      <c r="CH965" s="438"/>
      <c r="CI965" s="440"/>
      <c r="CJ965" s="440"/>
      <c r="CK965" s="440"/>
      <c r="CL965" s="440"/>
      <c r="CM965" s="440"/>
      <c r="CN965" s="478"/>
    </row>
    <row r="966" spans="16:92" ht="18" customHeight="1">
      <c r="P966" s="53"/>
      <c r="Y966"/>
      <c r="BB966" s="169"/>
      <c r="BE966" s="50"/>
      <c r="BF966" s="121"/>
      <c r="BG966" s="50"/>
      <c r="BJ966" s="49"/>
      <c r="CH966" s="438"/>
      <c r="CI966" s="440"/>
      <c r="CJ966" s="440"/>
      <c r="CK966" s="440"/>
      <c r="CL966" s="440"/>
      <c r="CM966" s="440"/>
      <c r="CN966" s="478"/>
    </row>
    <row r="967" spans="16:92" ht="18" customHeight="1">
      <c r="P967" s="53"/>
      <c r="Y967"/>
      <c r="BB967" s="169"/>
      <c r="BE967" s="50"/>
      <c r="BF967" s="121"/>
      <c r="BG967" s="50"/>
      <c r="BJ967" s="49"/>
      <c r="CH967" s="438"/>
      <c r="CI967" s="440"/>
      <c r="CJ967" s="440"/>
      <c r="CK967" s="440"/>
      <c r="CL967" s="440"/>
      <c r="CM967" s="440"/>
      <c r="CN967" s="478"/>
    </row>
    <row r="968" spans="16:92" ht="18" customHeight="1">
      <c r="P968" s="53"/>
      <c r="Y968"/>
      <c r="BB968" s="169"/>
      <c r="BE968" s="50"/>
      <c r="BF968" s="121"/>
      <c r="BG968" s="50"/>
      <c r="BJ968" s="49"/>
      <c r="CH968" s="438"/>
      <c r="CI968" s="440"/>
      <c r="CJ968" s="440"/>
      <c r="CK968" s="440"/>
      <c r="CL968" s="440"/>
      <c r="CM968" s="440"/>
      <c r="CN968" s="478"/>
    </row>
    <row r="969" spans="16:92" ht="18" customHeight="1">
      <c r="P969" s="53"/>
      <c r="Y969"/>
      <c r="BB969" s="169"/>
      <c r="BE969" s="50"/>
      <c r="BF969" s="121"/>
      <c r="BG969" s="50"/>
      <c r="BJ969" s="49"/>
      <c r="CH969" s="438"/>
      <c r="CI969" s="440"/>
      <c r="CJ969" s="440"/>
      <c r="CK969" s="440"/>
      <c r="CL969" s="440"/>
      <c r="CM969" s="440"/>
      <c r="CN969" s="478"/>
    </row>
    <row r="970" spans="16:92" ht="18" customHeight="1">
      <c r="P970" s="53"/>
      <c r="Y970"/>
      <c r="BB970" s="169"/>
      <c r="BE970" s="50"/>
      <c r="BF970" s="121"/>
      <c r="BG970" s="50"/>
      <c r="BJ970" s="49"/>
      <c r="CH970" s="438"/>
      <c r="CI970" s="440"/>
      <c r="CJ970" s="440"/>
      <c r="CK970" s="440"/>
      <c r="CL970" s="440"/>
      <c r="CM970" s="440"/>
      <c r="CN970" s="478"/>
    </row>
    <row r="971" spans="16:92" ht="18" customHeight="1">
      <c r="P971" s="53"/>
      <c r="Y971"/>
      <c r="BB971" s="169"/>
      <c r="BE971" s="50"/>
      <c r="BF971" s="121"/>
      <c r="BG971" s="50"/>
      <c r="BJ971" s="49"/>
      <c r="CH971" s="438"/>
      <c r="CI971" s="440"/>
      <c r="CJ971" s="440"/>
      <c r="CK971" s="440"/>
      <c r="CL971" s="440"/>
      <c r="CM971" s="440"/>
      <c r="CN971" s="478"/>
    </row>
    <row r="972" spans="16:92" ht="18" customHeight="1">
      <c r="P972" s="53"/>
      <c r="Y972"/>
      <c r="BB972" s="169"/>
      <c r="BE972" s="50"/>
      <c r="BF972" s="121"/>
      <c r="BG972" s="50"/>
      <c r="BJ972" s="49"/>
      <c r="CH972" s="438"/>
      <c r="CI972" s="440"/>
      <c r="CJ972" s="440"/>
      <c r="CK972" s="440"/>
      <c r="CL972" s="440"/>
      <c r="CM972" s="440"/>
      <c r="CN972" s="478"/>
    </row>
    <row r="973" spans="16:92" ht="18" customHeight="1">
      <c r="P973" s="53"/>
      <c r="Y973"/>
      <c r="BB973" s="169"/>
      <c r="BE973" s="50"/>
      <c r="BF973" s="121"/>
      <c r="BG973" s="50"/>
      <c r="BJ973" s="49"/>
      <c r="CH973" s="438"/>
      <c r="CI973" s="440"/>
      <c r="CJ973" s="440"/>
      <c r="CK973" s="440"/>
      <c r="CL973" s="440"/>
      <c r="CM973" s="440"/>
      <c r="CN973" s="478"/>
    </row>
    <row r="974" spans="16:92" ht="18" customHeight="1">
      <c r="P974" s="53"/>
      <c r="Y974"/>
      <c r="BB974" s="169"/>
      <c r="BE974" s="50"/>
      <c r="BF974" s="121"/>
      <c r="BG974" s="50"/>
      <c r="BJ974" s="49"/>
      <c r="CH974" s="438"/>
      <c r="CI974" s="440"/>
      <c r="CJ974" s="440"/>
      <c r="CK974" s="440"/>
      <c r="CL974" s="440"/>
      <c r="CM974" s="440"/>
      <c r="CN974" s="478"/>
    </row>
    <row r="975" spans="16:92" ht="18" customHeight="1">
      <c r="P975" s="53"/>
      <c r="Y975"/>
      <c r="BB975" s="169"/>
      <c r="BE975" s="50"/>
      <c r="BF975" s="121"/>
      <c r="BG975" s="50"/>
      <c r="BJ975" s="49"/>
      <c r="CH975" s="438"/>
      <c r="CI975" s="440"/>
      <c r="CJ975" s="440"/>
      <c r="CK975" s="440"/>
      <c r="CL975" s="440"/>
      <c r="CM975" s="440"/>
      <c r="CN975" s="478"/>
    </row>
    <row r="976" spans="16:92" ht="18" customHeight="1">
      <c r="P976" s="53"/>
      <c r="Y976"/>
      <c r="BB976" s="169"/>
      <c r="BE976" s="50"/>
      <c r="BF976" s="121"/>
      <c r="BG976" s="50"/>
      <c r="BJ976" s="49"/>
      <c r="CH976" s="438"/>
      <c r="CI976" s="440"/>
      <c r="CJ976" s="440"/>
      <c r="CK976" s="440"/>
      <c r="CL976" s="440"/>
      <c r="CM976" s="440"/>
      <c r="CN976" s="478"/>
    </row>
    <row r="977" spans="16:92" ht="18" customHeight="1">
      <c r="P977" s="53"/>
      <c r="Y977"/>
      <c r="BB977" s="169"/>
      <c r="BE977" s="50"/>
      <c r="BF977" s="121"/>
      <c r="BG977" s="50"/>
      <c r="BJ977" s="49"/>
      <c r="CH977" s="438"/>
      <c r="CI977" s="440"/>
      <c r="CJ977" s="440"/>
      <c r="CK977" s="440"/>
      <c r="CL977" s="440"/>
      <c r="CM977" s="440"/>
      <c r="CN977" s="478"/>
    </row>
    <row r="978" spans="16:92" ht="18" customHeight="1">
      <c r="P978" s="53"/>
      <c r="Y978"/>
      <c r="BB978" s="169"/>
      <c r="BE978" s="50"/>
      <c r="BF978" s="121"/>
      <c r="BG978" s="50"/>
      <c r="BJ978" s="49"/>
      <c r="CH978" s="438"/>
      <c r="CI978" s="440"/>
      <c r="CJ978" s="440"/>
      <c r="CK978" s="440"/>
      <c r="CL978" s="440"/>
      <c r="CM978" s="440"/>
      <c r="CN978" s="478"/>
    </row>
    <row r="979" spans="16:92" ht="18" customHeight="1">
      <c r="P979" s="53"/>
      <c r="Y979"/>
      <c r="BB979" s="169"/>
      <c r="BE979" s="50"/>
      <c r="BF979" s="121"/>
      <c r="BG979" s="50"/>
      <c r="BJ979" s="49"/>
      <c r="CH979" s="438"/>
      <c r="CI979" s="440"/>
      <c r="CJ979" s="440"/>
      <c r="CK979" s="440"/>
      <c r="CL979" s="440"/>
      <c r="CM979" s="440"/>
      <c r="CN979" s="478"/>
    </row>
    <row r="980" spans="16:92" ht="18" customHeight="1">
      <c r="P980" s="53"/>
      <c r="Y980"/>
      <c r="BB980" s="169"/>
      <c r="BE980" s="50"/>
      <c r="BF980" s="121"/>
      <c r="BG980" s="50"/>
      <c r="BJ980" s="49"/>
      <c r="CH980" s="438"/>
      <c r="CI980" s="440"/>
      <c r="CJ980" s="440"/>
      <c r="CK980" s="440"/>
      <c r="CL980" s="440"/>
      <c r="CM980" s="440"/>
      <c r="CN980" s="478"/>
    </row>
    <row r="981" spans="16:92" ht="18" customHeight="1">
      <c r="P981" s="53"/>
      <c r="Y981"/>
      <c r="BB981" s="169"/>
      <c r="BE981" s="50"/>
      <c r="BF981" s="121"/>
      <c r="BG981" s="50"/>
      <c r="BJ981" s="49"/>
      <c r="CH981" s="438"/>
      <c r="CI981" s="440"/>
      <c r="CJ981" s="440"/>
      <c r="CK981" s="440"/>
      <c r="CL981" s="440"/>
      <c r="CM981" s="440"/>
      <c r="CN981" s="478"/>
    </row>
    <row r="982" spans="16:92" ht="18" customHeight="1">
      <c r="P982" s="53"/>
      <c r="Y982"/>
      <c r="BB982" s="169"/>
      <c r="BE982" s="50"/>
      <c r="BF982" s="121"/>
      <c r="BG982" s="50"/>
      <c r="BJ982" s="49"/>
      <c r="CH982" s="438"/>
      <c r="CI982" s="440"/>
      <c r="CJ982" s="440"/>
      <c r="CK982" s="440"/>
      <c r="CL982" s="440"/>
      <c r="CM982" s="440"/>
      <c r="CN982" s="478"/>
    </row>
    <row r="983" spans="16:92" ht="18" customHeight="1">
      <c r="P983" s="53"/>
      <c r="Y983"/>
      <c r="BB983" s="169"/>
      <c r="BE983" s="50"/>
      <c r="BF983" s="121"/>
      <c r="BG983" s="50"/>
      <c r="BJ983" s="49"/>
      <c r="CH983" s="438"/>
      <c r="CI983" s="440"/>
      <c r="CJ983" s="440"/>
      <c r="CK983" s="440"/>
      <c r="CL983" s="440"/>
      <c r="CM983" s="440"/>
      <c r="CN983" s="478"/>
    </row>
    <row r="984" spans="16:92" ht="18" customHeight="1">
      <c r="P984" s="53"/>
      <c r="Y984"/>
      <c r="BB984" s="169"/>
      <c r="BE984" s="50"/>
      <c r="BF984" s="121"/>
      <c r="BG984" s="50"/>
      <c r="BJ984" s="49"/>
      <c r="CH984" s="438"/>
      <c r="CI984" s="440"/>
      <c r="CJ984" s="440"/>
      <c r="CK984" s="440"/>
      <c r="CL984" s="440"/>
      <c r="CM984" s="440"/>
      <c r="CN984" s="478"/>
    </row>
    <row r="985" spans="16:92" ht="18" customHeight="1">
      <c r="P985" s="53"/>
      <c r="Y985"/>
      <c r="BB985" s="169"/>
      <c r="BE985" s="50"/>
      <c r="BF985" s="121"/>
      <c r="BG985" s="50"/>
      <c r="BJ985" s="49"/>
      <c r="CH985" s="438"/>
      <c r="CI985" s="440"/>
      <c r="CJ985" s="440"/>
      <c r="CK985" s="440"/>
      <c r="CL985" s="440"/>
      <c r="CM985" s="440"/>
      <c r="CN985" s="478"/>
    </row>
    <row r="986" spans="16:92" ht="18" customHeight="1">
      <c r="P986" s="53"/>
      <c r="Y986"/>
      <c r="BB986" s="169"/>
      <c r="BE986" s="50"/>
      <c r="BF986" s="121"/>
      <c r="BG986" s="50"/>
      <c r="BJ986" s="49"/>
      <c r="CH986" s="438"/>
      <c r="CI986" s="440"/>
      <c r="CJ986" s="440"/>
      <c r="CK986" s="440"/>
      <c r="CL986" s="440"/>
      <c r="CM986" s="440"/>
      <c r="CN986" s="478"/>
    </row>
    <row r="987" spans="16:92" ht="18" customHeight="1">
      <c r="P987" s="53"/>
      <c r="Y987"/>
      <c r="BB987" s="169"/>
      <c r="BE987" s="50"/>
      <c r="BF987" s="121"/>
      <c r="BG987" s="50"/>
      <c r="BJ987" s="49"/>
      <c r="CH987" s="438"/>
      <c r="CI987" s="440"/>
      <c r="CJ987" s="440"/>
      <c r="CK987" s="440"/>
      <c r="CL987" s="440"/>
      <c r="CM987" s="440"/>
      <c r="CN987" s="478"/>
    </row>
    <row r="988" spans="16:92" ht="18" customHeight="1">
      <c r="P988" s="53"/>
      <c r="Y988"/>
      <c r="BB988" s="169"/>
      <c r="BE988" s="50"/>
      <c r="BF988" s="121"/>
      <c r="BG988" s="50"/>
      <c r="BJ988" s="49"/>
      <c r="CH988" s="438"/>
      <c r="CI988" s="440"/>
      <c r="CJ988" s="440"/>
      <c r="CK988" s="440"/>
      <c r="CL988" s="440"/>
      <c r="CM988" s="440"/>
      <c r="CN988" s="478"/>
    </row>
    <row r="989" spans="16:92" ht="18" customHeight="1">
      <c r="P989" s="53"/>
      <c r="Y989"/>
      <c r="BB989" s="169"/>
      <c r="BE989" s="50"/>
      <c r="BF989" s="121"/>
      <c r="BG989" s="50"/>
      <c r="BJ989" s="49"/>
      <c r="CH989" s="438"/>
      <c r="CI989" s="440"/>
      <c r="CJ989" s="440"/>
      <c r="CK989" s="440"/>
      <c r="CL989" s="440"/>
      <c r="CM989" s="440"/>
      <c r="CN989" s="478"/>
    </row>
    <row r="990" spans="16:92" ht="18" customHeight="1">
      <c r="P990" s="53"/>
      <c r="Y990"/>
      <c r="BB990" s="169"/>
      <c r="BE990" s="50"/>
      <c r="BF990" s="121"/>
      <c r="BG990" s="50"/>
      <c r="BJ990" s="49"/>
      <c r="CH990" s="438"/>
      <c r="CI990" s="440"/>
      <c r="CJ990" s="440"/>
      <c r="CK990" s="440"/>
      <c r="CL990" s="440"/>
      <c r="CM990" s="440"/>
      <c r="CN990" s="478"/>
    </row>
    <row r="991" spans="16:92" ht="18" customHeight="1">
      <c r="P991" s="53"/>
      <c r="Y991"/>
      <c r="BB991" s="169"/>
      <c r="BE991" s="50"/>
      <c r="BF991" s="121"/>
      <c r="BG991" s="50"/>
      <c r="BJ991" s="49"/>
      <c r="CH991" s="438"/>
      <c r="CI991" s="440"/>
      <c r="CJ991" s="440"/>
      <c r="CK991" s="440"/>
      <c r="CL991" s="440"/>
      <c r="CM991" s="440"/>
      <c r="CN991" s="478"/>
    </row>
    <row r="992" spans="16:92" ht="18" customHeight="1">
      <c r="P992" s="53"/>
      <c r="Y992"/>
      <c r="BB992" s="169"/>
      <c r="BE992" s="50"/>
      <c r="BF992" s="121"/>
      <c r="BG992" s="50"/>
      <c r="BJ992" s="49"/>
      <c r="CH992" s="438"/>
      <c r="CI992" s="440"/>
      <c r="CJ992" s="440"/>
      <c r="CK992" s="440"/>
      <c r="CL992" s="440"/>
      <c r="CM992" s="440"/>
      <c r="CN992" s="478"/>
    </row>
    <row r="993" spans="16:92" ht="18" customHeight="1">
      <c r="P993" s="53"/>
      <c r="Y993"/>
      <c r="BB993" s="169"/>
      <c r="BE993" s="50"/>
      <c r="BF993" s="121"/>
      <c r="BG993" s="50"/>
      <c r="BJ993" s="49"/>
      <c r="CH993" s="438"/>
      <c r="CI993" s="440"/>
      <c r="CJ993" s="440"/>
      <c r="CK993" s="440"/>
      <c r="CL993" s="440"/>
      <c r="CM993" s="440"/>
      <c r="CN993" s="478"/>
    </row>
    <row r="994" spans="16:92" ht="18" customHeight="1">
      <c r="P994" s="53"/>
      <c r="Y994"/>
      <c r="BB994" s="169"/>
      <c r="BE994" s="50"/>
      <c r="BF994" s="121"/>
      <c r="BG994" s="50"/>
      <c r="BJ994" s="49"/>
      <c r="CH994" s="438"/>
      <c r="CI994" s="440"/>
      <c r="CJ994" s="440"/>
      <c r="CK994" s="440"/>
      <c r="CL994" s="440"/>
      <c r="CM994" s="440"/>
      <c r="CN994" s="478"/>
    </row>
    <row r="995" spans="16:92" ht="18" customHeight="1">
      <c r="P995" s="53"/>
      <c r="Y995"/>
      <c r="BB995" s="169"/>
      <c r="BE995" s="50"/>
      <c r="BF995" s="121"/>
      <c r="BG995" s="50"/>
      <c r="BJ995" s="49"/>
      <c r="CH995" s="438"/>
      <c r="CI995" s="440"/>
      <c r="CJ995" s="440"/>
      <c r="CK995" s="440"/>
      <c r="CL995" s="440"/>
      <c r="CM995" s="440"/>
      <c r="CN995" s="478"/>
    </row>
    <row r="996" spans="16:92" ht="18" customHeight="1">
      <c r="P996" s="53"/>
      <c r="Y996"/>
      <c r="BB996" s="169"/>
      <c r="BE996" s="50"/>
      <c r="BF996" s="121"/>
      <c r="BG996" s="50"/>
      <c r="BJ996" s="49"/>
      <c r="CH996" s="438"/>
      <c r="CI996" s="440"/>
      <c r="CJ996" s="440"/>
      <c r="CK996" s="440"/>
      <c r="CL996" s="440"/>
      <c r="CM996" s="440"/>
      <c r="CN996" s="478"/>
    </row>
    <row r="997" spans="16:92" ht="18" customHeight="1">
      <c r="P997" s="53"/>
      <c r="Y997"/>
      <c r="BB997" s="169"/>
      <c r="BE997" s="50"/>
      <c r="BF997" s="121"/>
      <c r="BG997" s="50"/>
      <c r="BJ997" s="49"/>
      <c r="CH997" s="438"/>
      <c r="CI997" s="440"/>
      <c r="CJ997" s="440"/>
      <c r="CK997" s="440"/>
      <c r="CL997" s="440"/>
      <c r="CM997" s="440"/>
      <c r="CN997" s="478"/>
    </row>
    <row r="998" spans="16:92" ht="18" customHeight="1">
      <c r="P998" s="53"/>
      <c r="Y998"/>
      <c r="BB998" s="169"/>
      <c r="BE998" s="50"/>
      <c r="BF998" s="121"/>
      <c r="BG998" s="50"/>
      <c r="BJ998" s="49"/>
      <c r="CH998" s="438"/>
      <c r="CI998" s="440"/>
      <c r="CJ998" s="440"/>
      <c r="CK998" s="440"/>
      <c r="CL998" s="440"/>
      <c r="CM998" s="440"/>
      <c r="CN998" s="478"/>
    </row>
    <row r="999" spans="16:92" ht="18" customHeight="1">
      <c r="P999" s="53"/>
      <c r="Y999"/>
      <c r="BB999" s="169"/>
      <c r="BE999" s="50"/>
      <c r="BF999" s="121"/>
      <c r="BG999" s="50"/>
      <c r="BJ999" s="49"/>
      <c r="CH999" s="438"/>
      <c r="CI999" s="440"/>
      <c r="CJ999" s="440"/>
      <c r="CK999" s="440"/>
      <c r="CL999" s="440"/>
      <c r="CM999" s="440"/>
      <c r="CN999" s="478"/>
    </row>
    <row r="1000" spans="16:92" ht="18" customHeight="1">
      <c r="P1000" s="53"/>
      <c r="Y1000"/>
      <c r="BB1000" s="169"/>
      <c r="BE1000" s="121"/>
      <c r="BF1000" s="121"/>
      <c r="BG1000" s="50"/>
      <c r="BJ1000" s="49"/>
      <c r="CH1000" s="438"/>
      <c r="CI1000" s="440"/>
      <c r="CJ1000" s="440"/>
      <c r="CK1000" s="440"/>
      <c r="CL1000" s="440"/>
      <c r="CM1000" s="440"/>
      <c r="CN1000" s="478"/>
    </row>
    <row r="1001" spans="16:92" ht="18" customHeight="1">
      <c r="P1001" s="53"/>
      <c r="Y1001"/>
      <c r="BB1001" s="169"/>
      <c r="BE1001" s="121"/>
      <c r="BF1001" s="121"/>
      <c r="BG1001" s="50"/>
      <c r="BJ1001" s="49"/>
      <c r="CH1001" s="438"/>
      <c r="CI1001" s="440"/>
      <c r="CJ1001" s="440"/>
      <c r="CK1001" s="440"/>
      <c r="CL1001" s="440"/>
      <c r="CM1001" s="440"/>
      <c r="CN1001" s="478"/>
    </row>
    <row r="1002" spans="16:92" ht="18" customHeight="1">
      <c r="P1002" s="53"/>
      <c r="Y1002"/>
      <c r="BB1002" s="169"/>
      <c r="BE1002" s="121"/>
      <c r="BF1002" s="121"/>
      <c r="BG1002" s="50"/>
      <c r="BJ1002" s="49"/>
      <c r="CH1002" s="438"/>
      <c r="CI1002" s="440"/>
      <c r="CJ1002" s="440"/>
      <c r="CK1002" s="440"/>
      <c r="CL1002" s="440"/>
      <c r="CM1002" s="440"/>
      <c r="CN1002" s="478"/>
    </row>
    <row r="1003" spans="16:92" ht="18" customHeight="1">
      <c r="P1003" s="53"/>
      <c r="Y1003"/>
      <c r="BB1003" s="169"/>
      <c r="BE1003" s="121"/>
      <c r="BF1003" s="121"/>
      <c r="BG1003" s="50"/>
      <c r="BJ1003" s="49"/>
      <c r="CH1003" s="438"/>
      <c r="CI1003" s="440"/>
      <c r="CJ1003" s="440"/>
      <c r="CK1003" s="440"/>
      <c r="CL1003" s="440"/>
      <c r="CM1003" s="440"/>
      <c r="CN1003" s="478"/>
    </row>
    <row r="1004" spans="16:92" ht="18" customHeight="1">
      <c r="P1004" s="53"/>
      <c r="Y1004"/>
      <c r="BB1004" s="169"/>
      <c r="BE1004" s="121"/>
      <c r="BF1004" s="121"/>
      <c r="BG1004" s="50"/>
      <c r="BJ1004" s="49"/>
      <c r="CH1004" s="438"/>
      <c r="CI1004" s="440"/>
      <c r="CJ1004" s="440"/>
      <c r="CK1004" s="440"/>
      <c r="CL1004" s="440"/>
      <c r="CM1004" s="440"/>
      <c r="CN1004" s="478"/>
    </row>
    <row r="1005" spans="16:92" ht="18" customHeight="1">
      <c r="P1005" s="53"/>
      <c r="Y1005"/>
      <c r="BB1005" s="169"/>
      <c r="BE1005" s="121"/>
      <c r="BF1005" s="121"/>
      <c r="BG1005" s="50"/>
      <c r="BJ1005" s="49"/>
      <c r="CH1005" s="438"/>
      <c r="CI1005" s="440"/>
      <c r="CJ1005" s="440"/>
      <c r="CK1005" s="440"/>
      <c r="CL1005" s="440"/>
      <c r="CM1005" s="440"/>
      <c r="CN1005" s="478"/>
    </row>
    <row r="1006" spans="16:92" ht="18" customHeight="1">
      <c r="P1006" s="53"/>
      <c r="Y1006"/>
      <c r="BB1006" s="169"/>
      <c r="BE1006" s="121"/>
      <c r="BF1006" s="121"/>
      <c r="BG1006" s="50"/>
      <c r="BJ1006" s="49"/>
      <c r="CH1006" s="438"/>
      <c r="CI1006" s="440"/>
      <c r="CJ1006" s="440"/>
      <c r="CK1006" s="440"/>
      <c r="CL1006" s="440"/>
      <c r="CM1006" s="440"/>
      <c r="CN1006" s="478"/>
    </row>
    <row r="1007" spans="16:92" ht="18" customHeight="1">
      <c r="P1007" s="53"/>
      <c r="Y1007"/>
      <c r="BB1007" s="169"/>
      <c r="BE1007" s="121"/>
      <c r="BF1007" s="121"/>
      <c r="BG1007" s="50"/>
      <c r="BJ1007" s="49"/>
      <c r="CH1007" s="438"/>
      <c r="CI1007" s="440"/>
      <c r="CJ1007" s="440"/>
      <c r="CK1007" s="440"/>
      <c r="CL1007" s="440"/>
      <c r="CM1007" s="440"/>
      <c r="CN1007" s="478"/>
    </row>
    <row r="1008" spans="16:92" ht="18" customHeight="1">
      <c r="P1008" s="53"/>
      <c r="Y1008"/>
      <c r="BB1008" s="169"/>
      <c r="BE1008" s="121"/>
      <c r="BF1008" s="121"/>
      <c r="BG1008" s="50"/>
      <c r="BJ1008" s="49"/>
      <c r="CH1008" s="438"/>
      <c r="CI1008" s="440"/>
      <c r="CJ1008" s="440"/>
      <c r="CK1008" s="440"/>
      <c r="CL1008" s="440"/>
      <c r="CM1008" s="440"/>
      <c r="CN1008" s="478"/>
    </row>
    <row r="1009" spans="16:92" ht="18" customHeight="1">
      <c r="P1009" s="53"/>
      <c r="Y1009"/>
      <c r="BB1009" s="169"/>
      <c r="BE1009" s="121"/>
      <c r="BF1009" s="121"/>
      <c r="BG1009" s="50"/>
      <c r="BJ1009" s="49"/>
      <c r="CH1009" s="438"/>
      <c r="CI1009" s="440"/>
      <c r="CJ1009" s="440"/>
      <c r="CK1009" s="440"/>
      <c r="CL1009" s="440"/>
      <c r="CM1009" s="440"/>
      <c r="CN1009" s="478"/>
    </row>
    <row r="1010" spans="16:92" ht="18" customHeight="1">
      <c r="P1010" s="53"/>
      <c r="Y1010"/>
      <c r="BB1010" s="169"/>
      <c r="BE1010" s="121"/>
      <c r="BF1010" s="121"/>
      <c r="BG1010" s="50"/>
      <c r="BJ1010" s="49"/>
      <c r="CH1010" s="438"/>
      <c r="CI1010" s="440"/>
      <c r="CJ1010" s="440"/>
      <c r="CK1010" s="440"/>
      <c r="CL1010" s="440"/>
      <c r="CM1010" s="440"/>
      <c r="CN1010" s="478"/>
    </row>
    <row r="1011" spans="16:92" ht="18" customHeight="1">
      <c r="P1011" s="53"/>
      <c r="Y1011"/>
      <c r="BB1011" s="169"/>
      <c r="BE1011" s="121"/>
      <c r="BF1011" s="121"/>
      <c r="BG1011" s="50"/>
      <c r="BJ1011" s="49"/>
      <c r="CH1011" s="438"/>
      <c r="CI1011" s="440"/>
      <c r="CJ1011" s="440"/>
      <c r="CK1011" s="440"/>
      <c r="CL1011" s="440"/>
      <c r="CM1011" s="440"/>
      <c r="CN1011" s="478"/>
    </row>
    <row r="1012" spans="16:92" ht="18" customHeight="1">
      <c r="P1012" s="53"/>
      <c r="Y1012"/>
      <c r="BB1012" s="169"/>
      <c r="BE1012" s="121"/>
      <c r="BF1012" s="121"/>
      <c r="BG1012" s="50"/>
      <c r="BJ1012" s="49"/>
      <c r="CH1012" s="438"/>
      <c r="CI1012" s="440"/>
      <c r="CJ1012" s="440"/>
      <c r="CK1012" s="440"/>
      <c r="CL1012" s="440"/>
      <c r="CM1012" s="440"/>
      <c r="CN1012" s="478"/>
    </row>
    <row r="1013" spans="16:92" ht="18" customHeight="1">
      <c r="P1013" s="53"/>
      <c r="Y1013"/>
      <c r="BB1013" s="169"/>
      <c r="BE1013" s="121"/>
      <c r="BF1013" s="121"/>
      <c r="BG1013" s="50"/>
      <c r="BJ1013" s="49"/>
      <c r="CH1013" s="438"/>
      <c r="CI1013" s="440"/>
      <c r="CJ1013" s="440"/>
      <c r="CK1013" s="440"/>
      <c r="CL1013" s="440"/>
      <c r="CM1013" s="440"/>
      <c r="CN1013" s="478"/>
    </row>
    <row r="1014" spans="16:92" ht="18" customHeight="1">
      <c r="P1014" s="53"/>
      <c r="Y1014"/>
      <c r="BB1014" s="169"/>
      <c r="BE1014" s="121"/>
      <c r="BF1014" s="121"/>
      <c r="BG1014" s="50"/>
      <c r="BJ1014" s="49"/>
      <c r="CH1014" s="438"/>
      <c r="CI1014" s="440"/>
      <c r="CJ1014" s="440"/>
      <c r="CK1014" s="440"/>
      <c r="CL1014" s="440"/>
      <c r="CM1014" s="440"/>
      <c r="CN1014" s="478"/>
    </row>
    <row r="1015" spans="16:92" ht="18" customHeight="1">
      <c r="P1015" s="53"/>
      <c r="Y1015"/>
      <c r="BB1015" s="169"/>
      <c r="BE1015" s="121"/>
      <c r="BF1015" s="121"/>
      <c r="BG1015" s="50"/>
      <c r="BJ1015" s="49"/>
      <c r="CH1015" s="438"/>
      <c r="CI1015" s="440"/>
      <c r="CJ1015" s="440"/>
      <c r="CK1015" s="440"/>
      <c r="CL1015" s="440"/>
      <c r="CM1015" s="440"/>
      <c r="CN1015" s="478"/>
    </row>
    <row r="1016" spans="16:92" ht="18" customHeight="1">
      <c r="P1016" s="53"/>
      <c r="Y1016"/>
      <c r="BB1016" s="169"/>
      <c r="BE1016" s="121"/>
      <c r="BF1016" s="121"/>
      <c r="BG1016" s="50"/>
      <c r="BJ1016" s="49"/>
      <c r="CH1016" s="438"/>
      <c r="CI1016" s="440"/>
      <c r="CJ1016" s="440"/>
      <c r="CK1016" s="440"/>
      <c r="CL1016" s="440"/>
      <c r="CM1016" s="440"/>
      <c r="CN1016" s="478"/>
    </row>
    <row r="1017" spans="16:92" ht="18" customHeight="1">
      <c r="P1017" s="53"/>
      <c r="Y1017"/>
      <c r="BB1017" s="169"/>
      <c r="BE1017" s="121"/>
      <c r="BF1017" s="121"/>
      <c r="BG1017" s="50"/>
      <c r="BJ1017" s="49"/>
      <c r="CH1017" s="438"/>
      <c r="CI1017" s="440"/>
      <c r="CJ1017" s="440"/>
      <c r="CK1017" s="440"/>
      <c r="CL1017" s="440"/>
      <c r="CM1017" s="440"/>
      <c r="CN1017" s="478"/>
    </row>
    <row r="1018" spans="16:92" ht="18" customHeight="1">
      <c r="P1018" s="53"/>
      <c r="Y1018"/>
      <c r="BB1018" s="169"/>
      <c r="BE1018" s="121"/>
      <c r="BF1018" s="121"/>
      <c r="BG1018" s="50"/>
      <c r="BJ1018" s="49"/>
      <c r="CH1018" s="438"/>
      <c r="CI1018" s="440"/>
      <c r="CJ1018" s="440"/>
      <c r="CK1018" s="440"/>
      <c r="CL1018" s="440"/>
      <c r="CM1018" s="440"/>
      <c r="CN1018" s="478"/>
    </row>
    <row r="1019" spans="16:92" ht="18" customHeight="1">
      <c r="P1019" s="53"/>
      <c r="Y1019"/>
      <c r="BB1019" s="169"/>
      <c r="BE1019" s="121"/>
      <c r="BF1019" s="121"/>
      <c r="BG1019" s="50"/>
      <c r="BJ1019" s="49"/>
      <c r="CH1019" s="438"/>
      <c r="CI1019" s="440"/>
      <c r="CJ1019" s="440"/>
      <c r="CK1019" s="440"/>
      <c r="CL1019" s="440"/>
      <c r="CM1019" s="440"/>
      <c r="CN1019" s="478"/>
    </row>
    <row r="1020" spans="16:92" ht="18" customHeight="1">
      <c r="P1020" s="53"/>
      <c r="Y1020"/>
      <c r="BB1020" s="169"/>
      <c r="BE1020" s="121"/>
      <c r="BF1020" s="121"/>
      <c r="BG1020" s="50"/>
      <c r="BJ1020" s="49"/>
      <c r="CH1020" s="438"/>
      <c r="CI1020" s="440"/>
      <c r="CJ1020" s="440"/>
      <c r="CK1020" s="440"/>
      <c r="CL1020" s="440"/>
      <c r="CM1020" s="440"/>
      <c r="CN1020" s="478"/>
    </row>
    <row r="1021" spans="16:92" ht="18" customHeight="1">
      <c r="P1021" s="53"/>
      <c r="Y1021"/>
      <c r="BB1021" s="169"/>
      <c r="BE1021" s="121"/>
      <c r="BF1021" s="121"/>
      <c r="BG1021" s="50"/>
      <c r="BJ1021" s="49"/>
      <c r="CH1021" s="438"/>
      <c r="CI1021" s="440"/>
      <c r="CJ1021" s="440"/>
      <c r="CK1021" s="440"/>
      <c r="CL1021" s="440"/>
      <c r="CM1021" s="440"/>
      <c r="CN1021" s="478"/>
    </row>
    <row r="1022" spans="16:92" ht="18" customHeight="1">
      <c r="P1022" s="53"/>
      <c r="Y1022"/>
      <c r="BB1022" s="169"/>
      <c r="BE1022" s="121"/>
      <c r="BF1022" s="121"/>
      <c r="BG1022" s="50"/>
      <c r="BJ1022" s="49"/>
      <c r="CH1022" s="438"/>
      <c r="CI1022" s="440"/>
      <c r="CJ1022" s="440"/>
      <c r="CK1022" s="440"/>
      <c r="CL1022" s="440"/>
      <c r="CM1022" s="440"/>
      <c r="CN1022" s="478"/>
    </row>
    <row r="1023" spans="16:92" ht="18" customHeight="1">
      <c r="P1023" s="53"/>
      <c r="Y1023"/>
      <c r="BB1023" s="169"/>
      <c r="BE1023" s="121"/>
      <c r="BF1023" s="121"/>
      <c r="BG1023" s="50"/>
      <c r="BJ1023" s="49"/>
      <c r="CH1023" s="438"/>
      <c r="CI1023" s="440"/>
      <c r="CJ1023" s="440"/>
      <c r="CK1023" s="440"/>
      <c r="CL1023" s="440"/>
      <c r="CM1023" s="440"/>
      <c r="CN1023" s="478"/>
    </row>
    <row r="1024" spans="16:92" ht="18" customHeight="1">
      <c r="P1024" s="53"/>
      <c r="Y1024"/>
      <c r="BB1024" s="169"/>
      <c r="BE1024" s="121"/>
      <c r="BF1024" s="121"/>
      <c r="BG1024" s="50"/>
      <c r="BJ1024" s="49"/>
      <c r="CH1024" s="438"/>
      <c r="CI1024" s="440"/>
      <c r="CJ1024" s="440"/>
      <c r="CK1024" s="440"/>
      <c r="CL1024" s="440"/>
      <c r="CM1024" s="440"/>
      <c r="CN1024" s="478"/>
    </row>
    <row r="1025" spans="16:92" ht="18" customHeight="1">
      <c r="P1025" s="53"/>
      <c r="Y1025"/>
      <c r="BB1025" s="169"/>
      <c r="BE1025" s="121"/>
      <c r="BF1025" s="121"/>
      <c r="BG1025" s="50"/>
      <c r="BJ1025" s="49"/>
      <c r="CH1025" s="438"/>
      <c r="CI1025" s="440"/>
      <c r="CJ1025" s="440"/>
      <c r="CK1025" s="440"/>
      <c r="CL1025" s="440"/>
      <c r="CM1025" s="440"/>
      <c r="CN1025" s="478"/>
    </row>
    <row r="1026" spans="16:92" ht="18" customHeight="1">
      <c r="P1026" s="53"/>
      <c r="Y1026"/>
      <c r="BB1026" s="169"/>
      <c r="BE1026" s="121"/>
      <c r="BF1026" s="121"/>
      <c r="BG1026" s="50"/>
      <c r="BJ1026" s="49"/>
      <c r="CH1026" s="438"/>
      <c r="CI1026" s="440"/>
      <c r="CJ1026" s="440"/>
      <c r="CK1026" s="440"/>
      <c r="CL1026" s="440"/>
      <c r="CM1026" s="440"/>
      <c r="CN1026" s="478"/>
    </row>
    <row r="1027" spans="16:92" ht="18" customHeight="1">
      <c r="P1027" s="53"/>
      <c r="Y1027"/>
      <c r="BB1027" s="169"/>
      <c r="BE1027" s="121"/>
      <c r="BF1027" s="121"/>
      <c r="BG1027" s="50"/>
      <c r="BJ1027" s="49"/>
      <c r="CH1027" s="438"/>
      <c r="CI1027" s="440"/>
      <c r="CJ1027" s="440"/>
      <c r="CK1027" s="440"/>
      <c r="CL1027" s="440"/>
      <c r="CM1027" s="440"/>
      <c r="CN1027" s="478"/>
    </row>
    <row r="1028" spans="16:92" ht="18" customHeight="1">
      <c r="P1028" s="53"/>
      <c r="Y1028"/>
      <c r="BB1028" s="169"/>
      <c r="BE1028" s="121"/>
      <c r="BF1028" s="121"/>
      <c r="BG1028" s="50"/>
      <c r="BJ1028" s="49"/>
      <c r="CH1028" s="438"/>
      <c r="CI1028" s="440"/>
      <c r="CJ1028" s="440"/>
      <c r="CK1028" s="440"/>
      <c r="CL1028" s="440"/>
      <c r="CM1028" s="440"/>
      <c r="CN1028" s="478"/>
    </row>
    <row r="1029" spans="16:92" ht="18" customHeight="1">
      <c r="P1029" s="53"/>
      <c r="Y1029"/>
      <c r="BB1029" s="169"/>
      <c r="BE1029" s="121"/>
      <c r="BF1029" s="121"/>
      <c r="BG1029" s="50"/>
      <c r="BJ1029" s="49"/>
      <c r="CH1029" s="438"/>
      <c r="CI1029" s="440"/>
      <c r="CJ1029" s="440"/>
      <c r="CK1029" s="440"/>
      <c r="CL1029" s="440"/>
      <c r="CM1029" s="440"/>
      <c r="CN1029" s="478"/>
    </row>
    <row r="1030" spans="16:92" ht="18" customHeight="1">
      <c r="P1030" s="53"/>
      <c r="Y1030"/>
      <c r="BB1030" s="169"/>
      <c r="BE1030" s="121"/>
      <c r="BF1030" s="121"/>
      <c r="BG1030" s="50"/>
      <c r="BJ1030" s="49"/>
      <c r="CH1030" s="438"/>
      <c r="CI1030" s="440"/>
      <c r="CJ1030" s="440"/>
      <c r="CK1030" s="440"/>
      <c r="CL1030" s="440"/>
      <c r="CM1030" s="440"/>
      <c r="CN1030" s="478"/>
    </row>
    <row r="1031" spans="16:92" ht="18" customHeight="1">
      <c r="P1031" s="53"/>
      <c r="Y1031"/>
      <c r="BB1031" s="169"/>
      <c r="BE1031" s="121"/>
      <c r="BF1031" s="121"/>
      <c r="BG1031" s="50"/>
      <c r="BJ1031" s="49"/>
      <c r="CH1031" s="438"/>
      <c r="CI1031" s="440"/>
      <c r="CJ1031" s="440"/>
      <c r="CK1031" s="440"/>
      <c r="CL1031" s="440"/>
      <c r="CM1031" s="440"/>
      <c r="CN1031" s="478"/>
    </row>
    <row r="1032" spans="16:92" ht="18" customHeight="1">
      <c r="P1032" s="53"/>
      <c r="Y1032"/>
      <c r="BB1032" s="169"/>
      <c r="BE1032" s="121"/>
      <c r="BF1032" s="121"/>
      <c r="BG1032" s="50"/>
      <c r="BJ1032" s="49"/>
      <c r="CH1032" s="438"/>
      <c r="CI1032" s="440"/>
      <c r="CJ1032" s="440"/>
      <c r="CK1032" s="440"/>
      <c r="CL1032" s="440"/>
      <c r="CM1032" s="440"/>
      <c r="CN1032" s="478"/>
    </row>
    <row r="1033" spans="16:92" ht="18" customHeight="1">
      <c r="P1033" s="53"/>
      <c r="Y1033"/>
      <c r="BB1033" s="169"/>
      <c r="BE1033" s="121"/>
      <c r="BF1033" s="121"/>
      <c r="BG1033" s="50"/>
      <c r="BJ1033" s="49"/>
      <c r="CH1033" s="438"/>
      <c r="CI1033" s="440"/>
      <c r="CJ1033" s="440"/>
      <c r="CK1033" s="440"/>
      <c r="CL1033" s="440"/>
      <c r="CM1033" s="440"/>
      <c r="CN1033" s="478"/>
    </row>
    <row r="1034" spans="16:92" ht="18" customHeight="1">
      <c r="P1034" s="53"/>
      <c r="Y1034"/>
      <c r="BB1034" s="169"/>
      <c r="BE1034" s="121"/>
      <c r="BF1034" s="121"/>
      <c r="BG1034" s="50"/>
      <c r="BJ1034" s="49"/>
      <c r="CH1034" s="438"/>
      <c r="CI1034" s="440"/>
      <c r="CJ1034" s="440"/>
      <c r="CK1034" s="440"/>
      <c r="CL1034" s="440"/>
      <c r="CM1034" s="440"/>
      <c r="CN1034" s="478"/>
    </row>
    <row r="1035" spans="16:92" ht="18" customHeight="1">
      <c r="P1035" s="53"/>
      <c r="Y1035"/>
      <c r="BB1035" s="169"/>
      <c r="BE1035" s="121"/>
      <c r="BF1035" s="121"/>
      <c r="BG1035" s="50"/>
      <c r="BJ1035" s="49"/>
      <c r="CH1035" s="438"/>
      <c r="CI1035" s="440"/>
      <c r="CJ1035" s="440"/>
      <c r="CK1035" s="440"/>
      <c r="CL1035" s="440"/>
      <c r="CM1035" s="440"/>
      <c r="CN1035" s="478"/>
    </row>
    <row r="1036" spans="16:92" ht="18" customHeight="1">
      <c r="P1036" s="53"/>
      <c r="Y1036"/>
      <c r="BB1036" s="169"/>
      <c r="BE1036" s="121"/>
      <c r="BF1036" s="121"/>
      <c r="BG1036" s="50"/>
      <c r="BJ1036" s="49"/>
      <c r="CH1036" s="438"/>
      <c r="CI1036" s="440"/>
      <c r="CJ1036" s="440"/>
      <c r="CK1036" s="440"/>
      <c r="CL1036" s="440"/>
      <c r="CM1036" s="440"/>
      <c r="CN1036" s="478"/>
    </row>
    <row r="1037" spans="16:92" ht="18" customHeight="1">
      <c r="P1037" s="53"/>
      <c r="Y1037"/>
      <c r="BB1037" s="169"/>
      <c r="BE1037" s="121"/>
      <c r="BF1037" s="121"/>
      <c r="BG1037" s="50"/>
      <c r="BJ1037" s="49"/>
      <c r="CH1037" s="438"/>
      <c r="CI1037" s="440"/>
      <c r="CJ1037" s="440"/>
      <c r="CK1037" s="440"/>
      <c r="CL1037" s="440"/>
      <c r="CM1037" s="440"/>
      <c r="CN1037" s="478"/>
    </row>
    <row r="1038" spans="16:92" ht="18" customHeight="1">
      <c r="P1038" s="53"/>
      <c r="Y1038"/>
      <c r="BB1038" s="169"/>
      <c r="BE1038" s="121"/>
      <c r="BF1038" s="121"/>
      <c r="BG1038" s="50"/>
      <c r="BJ1038" s="49"/>
      <c r="CH1038" s="438"/>
      <c r="CI1038" s="440"/>
      <c r="CJ1038" s="440"/>
      <c r="CK1038" s="440"/>
      <c r="CL1038" s="440"/>
      <c r="CM1038" s="440"/>
      <c r="CN1038" s="478"/>
    </row>
    <row r="1039" spans="16:92" ht="18" customHeight="1">
      <c r="P1039" s="53"/>
      <c r="Y1039"/>
      <c r="BB1039" s="169"/>
      <c r="BE1039" s="121"/>
      <c r="BF1039" s="121"/>
      <c r="BG1039" s="50"/>
      <c r="BJ1039" s="49"/>
      <c r="CH1039" s="438"/>
      <c r="CI1039" s="440"/>
      <c r="CJ1039" s="440"/>
      <c r="CK1039" s="440"/>
      <c r="CL1039" s="440"/>
      <c r="CM1039" s="440"/>
      <c r="CN1039" s="478"/>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163" priority="51">
      <formula>E2011&lt;&gt;_xludf.INDIRECT("B" &amp; _xludf.ROW() + 200)</formula>
    </cfRule>
  </conditionalFormatting>
  <conditionalFormatting sqref="E136:J221 DP111:DV111 DY135:DY138 DX136:DX139 DP112:DW176 Q119:Q162 Q115:Q116">
    <cfRule type="expression" dxfId="162" priority="53">
      <formula>#REF!&lt;&gt;_xludf.INDIRECT(_xludf.ADDRESS(_xludf.ROW()-200,_xludf.COLUMN()))</formula>
    </cfRule>
  </conditionalFormatting>
  <conditionalFormatting sqref="G223">
    <cfRule type="expression" dxfId="161" priority="58">
      <formula>#REF!&lt;&gt;_xludf.INDIRECT(_xludf.ADDRESS(_xludf.ROW()-200,_xludf.COLUMN()))</formula>
    </cfRule>
  </conditionalFormatting>
  <conditionalFormatting sqref="E222:E226">
    <cfRule type="expression" dxfId="160" priority="76">
      <formula>#REF!&lt;&gt;_xludf.INDIRECT(_xludf.ADDRESS(_xludf.ROW()-200,_xludf.COLUMN()))</formula>
    </cfRule>
  </conditionalFormatting>
  <conditionalFormatting sqref="Q168:Q182">
    <cfRule type="expression" dxfId="159" priority="82">
      <formula>Q23&lt;&gt;_xludf.INDIRECT(_xludf.ADDRESS(_xludf.ROW()-200,_xludf.COLUMN()))</formula>
    </cfRule>
  </conditionalFormatting>
  <conditionalFormatting sqref="Q183:Q185">
    <cfRule type="expression" dxfId="158" priority="133">
      <formula>#REF!&lt;&gt;_xludf.INDIRECT(_xludf.ADDRESS(_xludf.ROW()-200,_xludf.COLUMN()))</formula>
    </cfRule>
  </conditionalFormatting>
  <conditionalFormatting sqref="J237">
    <cfRule type="expression" dxfId="157" priority="182">
      <formula>K126&lt;&gt;_xludf.INDIRECT(_xludf.ADDRESS(_xludf.ROW()-200,_xludf.COLUMN()))</formula>
    </cfRule>
  </conditionalFormatting>
  <conditionalFormatting sqref="H223">
    <cfRule type="expression" dxfId="156" priority="184">
      <formula>F113&lt;&gt;_xludf.INDIRECT(_xludf.ADDRESS(_xludf.ROW()-200,_xludf.COLUMN()))</formula>
    </cfRule>
  </conditionalFormatting>
  <conditionalFormatting sqref="J227:J236 E227:I244 J238:J244">
    <cfRule type="expression" dxfId="155" priority="185">
      <formula>E117&lt;&gt;_xludf.INDIRECT(_xludf.ADDRESS(_xludf.ROW()-200,_xludf.COLUMN()))</formula>
    </cfRule>
  </conditionalFormatting>
  <conditionalFormatting sqref="F223:F226 G224:H226 F222:J222 I223:J226 AU226:AV229">
    <cfRule type="expression" dxfId="154" priority="188">
      <formula>E112&lt;&gt;_xludf.INDIRECT(_xludf.ADDRESS(_xludf.ROW()-200,_xludf.COLUMN()))</formula>
    </cfRule>
  </conditionalFormatting>
  <conditionalFormatting sqref="AQ2014">
    <cfRule type="expression" dxfId="153" priority="25">
      <formula>AQ2013&lt;&gt;_xludf.INDIRECT("B" &amp; _xludf.ROW() + 200)</formula>
    </cfRule>
  </conditionalFormatting>
  <conditionalFormatting sqref="AX138 BA115:BA118 AX139:BA162 AQ139:AV224 BA126:BA138">
    <cfRule type="expression" dxfId="152" priority="26">
      <formula>#REF!&lt;&gt;_xludf.INDIRECT(_xludf.ADDRESS(_xludf.ROW()-200,_xludf.COLUMN()))</formula>
    </cfRule>
  </conditionalFormatting>
  <conditionalFormatting sqref="AS226">
    <cfRule type="expression" dxfId="151" priority="28">
      <formula>#REF!&lt;&gt;_xludf.INDIRECT(_xludf.ADDRESS(_xludf.ROW()-200,_xludf.COLUMN()))</formula>
    </cfRule>
  </conditionalFormatting>
  <conditionalFormatting sqref="AQ225:AQ229">
    <cfRule type="expression" dxfId="150" priority="29">
      <formula>#REF!&lt;&gt;_xludf.INDIRECT(_xludf.ADDRESS(_xludf.ROW()-200,_xludf.COLUMN()))</formula>
    </cfRule>
  </conditionalFormatting>
  <conditionalFormatting sqref="AZ185 BA183:BA185">
    <cfRule type="expression" dxfId="149" priority="31">
      <formula>#REF!&lt;&gt;_xludf.INDIRECT(_xludf.ADDRESS(_xludf.ROW()-200,_xludf.COLUMN()))</formula>
    </cfRule>
  </conditionalFormatting>
  <conditionalFormatting sqref="AZ168:AZ184">
    <cfRule type="expression" dxfId="148" priority="32">
      <formula>AZ118&lt;&gt;_xludf.INDIRECT(_xludf.ADDRESS(_xludf.ROW()-200,_xludf.COLUMN()))</formula>
    </cfRule>
  </conditionalFormatting>
  <conditionalFormatting sqref="AX168:AY185">
    <cfRule type="expression" dxfId="147" priority="33">
      <formula>AX117&lt;&gt;_xludf.INDIRECT(_xludf.ADDRESS(_xludf.ROW()-200,_xludf.COLUMN()))</formula>
    </cfRule>
  </conditionalFormatting>
  <conditionalFormatting sqref="AV240">
    <cfRule type="expression" dxfId="146" priority="34">
      <formula>AW126&lt;&gt;_xludf.INDIRECT(_xludf.ADDRESS(_xludf.ROW()-200,_xludf.COLUMN()))</formula>
    </cfRule>
  </conditionalFormatting>
  <conditionalFormatting sqref="AX163:BA167">
    <cfRule type="expression" dxfId="145" priority="35">
      <formula>AW112&lt;&gt;_xludf.INDIRECT(_xludf.ADDRESS(_xludf.ROW()-200,_xludf.COLUMN()))</formula>
    </cfRule>
  </conditionalFormatting>
  <conditionalFormatting sqref="AT226">
    <cfRule type="expression" dxfId="144" priority="36">
      <formula>AR116&lt;&gt;_xludf.INDIRECT(_xludf.ADDRESS(_xludf.ROW()-200,_xludf.COLUMN()))</formula>
    </cfRule>
  </conditionalFormatting>
  <conditionalFormatting sqref="AV230:AV239 AQ230:AU247 AV241:AV247">
    <cfRule type="expression" dxfId="143" priority="37">
      <formula>AQ120&lt;&gt;_xludf.INDIRECT(_xludf.ADDRESS(_xludf.ROW()-200,_xludf.COLUMN()))</formula>
    </cfRule>
  </conditionalFormatting>
  <conditionalFormatting sqref="AS227:AT229">
    <cfRule type="expression" dxfId="142" priority="38">
      <formula>AR117&lt;&gt;_xludf.INDIRECT(_xludf.ADDRESS(_xludf.ROW()-200,_xludf.COLUMN()))</formula>
    </cfRule>
  </conditionalFormatting>
  <conditionalFormatting sqref="CC2053">
    <cfRule type="expression" dxfId="141" priority="11">
      <formula>CC2052&lt;&gt;_xludf.INDIRECT("B" &amp; _xludf.ROW() + 200)</formula>
    </cfRule>
  </conditionalFormatting>
  <conditionalFormatting sqref="CC178:CH263">
    <cfRule type="expression" dxfId="140" priority="12">
      <formula>#REF!&lt;&gt;_xludf.INDIRECT(_xludf.ADDRESS(_xludf.ROW()-200,_xludf.COLUMN()))</formula>
    </cfRule>
  </conditionalFormatting>
  <conditionalFormatting sqref="CE265">
    <cfRule type="expression" dxfId="139" priority="14">
      <formula>#REF!&lt;&gt;_xludf.INDIRECT(_xludf.ADDRESS(_xludf.ROW()-200,_xludf.COLUMN()))</formula>
    </cfRule>
  </conditionalFormatting>
  <conditionalFormatting sqref="CC264:CC268">
    <cfRule type="expression" dxfId="138" priority="15">
      <formula>#REF!&lt;&gt;_xludf.INDIRECT(_xludf.ADDRESS(_xludf.ROW()-200,_xludf.COLUMN()))</formula>
    </cfRule>
  </conditionalFormatting>
  <conditionalFormatting sqref="CH279">
    <cfRule type="expression" dxfId="137" priority="20">
      <formula>CI126&lt;&gt;_xludf.INDIRECT(_xludf.ADDRESS(_xludf.ROW()-200,_xludf.COLUMN()))</formula>
    </cfRule>
  </conditionalFormatting>
  <conditionalFormatting sqref="CF265">
    <cfRule type="expression" dxfId="136" priority="22">
      <formula>CD113&lt;&gt;_xludf.INDIRECT(_xludf.ADDRESS(_xludf.ROW()-200,_xludf.COLUMN()))</formula>
    </cfRule>
  </conditionalFormatting>
  <conditionalFormatting sqref="CH269:CH278 CC269:CG286 CH280:CH286">
    <cfRule type="expression" dxfId="135" priority="23">
      <formula>CC117&lt;&gt;_xludf.INDIRECT(_xludf.ADDRESS(_xludf.ROW()-200,_xludf.COLUMN()))</formula>
    </cfRule>
  </conditionalFormatting>
  <conditionalFormatting sqref="CD265:CD268 CE266:CF268 CD264:CH264 CG265:CH268">
    <cfRule type="expression" dxfId="134" priority="24">
      <formula>CC112&lt;&gt;_xludf.INDIRECT(_xludf.ADDRESS(_xludf.ROW()-200,_xludf.COLUMN()))</formula>
    </cfRule>
  </conditionalFormatting>
  <conditionalFormatting sqref="AR226:AR229">
    <cfRule type="expression" dxfId="133" priority="189">
      <formula>AQ116&lt;&gt;_xludf.INDIRECT(_xludf.ADDRESS(_xludf.ROW()-200,_xludf.COLUMN()))</formula>
    </cfRule>
  </conditionalFormatting>
  <conditionalFormatting sqref="AR225:AV225">
    <cfRule type="expression" dxfId="132" priority="190">
      <formula>AQ112&lt;&gt;_xludf.INDIRECT(_xludf.ADDRESS(_xludf.ROW()-200,_xludf.COLUMN()))</formula>
    </cfRule>
  </conditionalFormatting>
  <conditionalFormatting sqref="Q163:Q167">
    <cfRule type="expression" dxfId="131" priority="191">
      <formula>N112&lt;&gt;_xludf.INDIRECT(_xludf.ADDRESS(_xludf.ROW()-200,_xludf.COLUMN()))</formula>
    </cfRule>
  </conditionalFormatting>
  <conditionalFormatting sqref="BA168:BA182">
    <cfRule type="expression" dxfId="130"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29" priority="9">
      <formula>#REF!&lt;&gt;_xludf.INDIRECT(_xludf.ADDRESS(_xludf.ROW()-200,_xludf.COLUMN()))</formula>
    </cfRule>
  </conditionalFormatting>
  <conditionalFormatting sqref="BC119:BC162 BC685:BC728 BC115:BC116 BC681:BC682">
    <cfRule type="expression" dxfId="128" priority="5">
      <formula>#REF!&lt;&gt;_xludf.INDIRECT(_xludf.ADDRESS(_xludf.ROW()-200,_xludf.COLUMN()))</formula>
    </cfRule>
  </conditionalFormatting>
  <conditionalFormatting sqref="BC168:BC182 BC734:BC748">
    <cfRule type="expression" dxfId="127" priority="6">
      <formula>BC23&lt;&gt;_xludf.INDIRECT(_xludf.ADDRESS(_xludf.ROW()-200,_xludf.COLUMN()))</formula>
    </cfRule>
  </conditionalFormatting>
  <conditionalFormatting sqref="BC183:BC185 BC749:BC751">
    <cfRule type="expression" dxfId="126" priority="7">
      <formula>#REF!&lt;&gt;_xludf.INDIRECT(_xludf.ADDRESS(_xludf.ROW()-200,_xludf.COLUMN()))</formula>
    </cfRule>
  </conditionalFormatting>
  <conditionalFormatting sqref="BC163:BC167 BC729:BC733">
    <cfRule type="expression" dxfId="125" priority="8">
      <formula>AZ112&lt;&gt;_xludf.INDIRECT(_xludf.ADDRESS(_xludf.ROW()-200,_xludf.COLUMN()))</formula>
    </cfRule>
  </conditionalFormatting>
  <conditionalFormatting sqref="CO166:CO209 CO162:CO163">
    <cfRule type="expression" dxfId="124" priority="1">
      <formula>#REF!&lt;&gt;_xludf.INDIRECT(_xludf.ADDRESS(_xludf.ROW()-200,_xludf.COLUMN()))</formula>
    </cfRule>
  </conditionalFormatting>
  <conditionalFormatting sqref="CO215:CO229">
    <cfRule type="expression" dxfId="123" priority="2">
      <formula>CO23&lt;&gt;_xludf.INDIRECT(_xludf.ADDRESS(_xludf.ROW()-200,_xludf.COLUMN()))</formula>
    </cfRule>
  </conditionalFormatting>
  <conditionalFormatting sqref="CO230:CO232">
    <cfRule type="expression" dxfId="122" priority="3">
      <formula>#REF!&lt;&gt;_xludf.INDIRECT(_xludf.ADDRESS(_xludf.ROW()-200,_xludf.COLUMN()))</formula>
    </cfRule>
  </conditionalFormatting>
  <conditionalFormatting sqref="CO210:CO214">
    <cfRule type="expression" dxfId="121"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167640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891540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967740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53340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91440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891540</xdr:colOff>
                    <xdr:row>21</xdr:row>
                    <xdr:rowOff>175260</xdr:rowOff>
                  </from>
                  <to>
                    <xdr:col>48</xdr:col>
                    <xdr:colOff>1653540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53340</xdr:rowOff>
                  </from>
                  <to>
                    <xdr:col>42</xdr:col>
                    <xdr:colOff>3672840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53340</xdr:rowOff>
                  </from>
                  <to>
                    <xdr:col>51</xdr:col>
                    <xdr:colOff>975360</xdr:colOff>
                    <xdr:row>3</xdr:row>
                    <xdr:rowOff>167640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853440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53340</xdr:colOff>
                    <xdr:row>22</xdr:row>
                    <xdr:rowOff>53340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167640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167640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167640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38100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243840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655320</xdr:colOff>
                    <xdr:row>8</xdr:row>
                    <xdr:rowOff>167640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53340</xdr:rowOff>
                  </from>
                  <to>
                    <xdr:col>45</xdr:col>
                    <xdr:colOff>1386840</xdr:colOff>
                    <xdr:row>8</xdr:row>
                    <xdr:rowOff>167640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53340</xdr:rowOff>
                  </from>
                  <to>
                    <xdr:col>43</xdr:col>
                    <xdr:colOff>1630680</xdr:colOff>
                    <xdr:row>8</xdr:row>
                    <xdr:rowOff>167640</xdr:rowOff>
                  </to>
                </anchor>
              </controlPr>
            </control>
          </mc:Choice>
        </mc:AlternateContent>
        <mc:AlternateContent xmlns:mc="http://schemas.openxmlformats.org/markup-compatibility/2006">
          <mc:Choice Requires="x14">
            <control shapeId="4192" r:id="rId50" name="Dropdown_RNA_Structures">
              <controlPr defaultSize="0" autoLine="0" autoPict="0" macro="[0]!load_MP_Data">
                <anchor moveWithCells="1">
                  <from>
                    <xdr:col>119</xdr:col>
                    <xdr:colOff>1744980</xdr:colOff>
                    <xdr:row>19</xdr:row>
                    <xdr:rowOff>45720</xdr:rowOff>
                  </from>
                  <to>
                    <xdr:col>150</xdr:col>
                    <xdr:colOff>647700</xdr:colOff>
                    <xdr:row>21</xdr:row>
                    <xdr:rowOff>15240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topLeftCell="A2" zoomScale="85" zoomScaleNormal="85" workbookViewId="0">
      <selection activeCell="B9" sqref="B9"/>
    </sheetView>
  </sheetViews>
  <sheetFormatPr defaultColWidth="14.44140625" defaultRowHeight="14.4"/>
  <cols>
    <col min="1" max="1" width="43.88671875" style="95" customWidth="1"/>
    <col min="2" max="2" width="47.109375" style="120" customWidth="1"/>
    <col min="3" max="3" width="25.88671875" style="96"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4" customFormat="1" ht="196.95" customHeight="1" thickBot="1">
      <c r="A1" s="107"/>
      <c r="B1" s="108"/>
      <c r="C1" s="109"/>
      <c r="D1" s="128" t="s">
        <v>364</v>
      </c>
      <c r="E1" s="113"/>
      <c r="F1" s="113"/>
      <c r="G1" s="113"/>
      <c r="H1" s="113"/>
      <c r="I1" s="112"/>
      <c r="Q1" s="118" t="s">
        <v>365</v>
      </c>
      <c r="AB1" s="294" t="s">
        <v>366</v>
      </c>
      <c r="AC1" s="61"/>
      <c r="AD1" s="61"/>
      <c r="AE1" s="61"/>
      <c r="AF1" s="61"/>
      <c r="AG1" s="61"/>
      <c r="AH1" s="61"/>
      <c r="AI1" s="61"/>
      <c r="AJ1" s="61"/>
      <c r="AO1" s="112"/>
      <c r="AP1" s="113"/>
      <c r="AQ1" s="113"/>
      <c r="AR1" s="113"/>
      <c r="AS1" s="113"/>
      <c r="AT1" s="112"/>
      <c r="BF1" s="116"/>
      <c r="CA1" s="119"/>
      <c r="CB1" s="113"/>
      <c r="CC1" s="113"/>
      <c r="CD1" s="113"/>
      <c r="CE1" s="132"/>
      <c r="CF1" s="112"/>
    </row>
    <row r="2" spans="1:84" ht="33" customHeight="1">
      <c r="D2" s="130"/>
      <c r="E2" s="130"/>
      <c r="F2" s="130"/>
      <c r="G2" s="135"/>
      <c r="H2" s="135"/>
      <c r="I2" s="135"/>
      <c r="J2" s="135"/>
      <c r="K2" s="130"/>
      <c r="L2" s="130"/>
      <c r="M2" s="130"/>
      <c r="N2" s="130"/>
      <c r="O2" s="135"/>
      <c r="P2" s="135"/>
      <c r="Q2" s="135"/>
      <c r="R2" s="135"/>
      <c r="S2" s="135"/>
      <c r="T2" s="135"/>
      <c r="U2" s="135"/>
      <c r="V2" s="135"/>
      <c r="W2" s="135"/>
      <c r="X2" s="135"/>
      <c r="Y2" s="135"/>
      <c r="Z2" s="135"/>
      <c r="AB2" s="295"/>
      <c r="AC2" s="163"/>
      <c r="AD2" s="163"/>
      <c r="AE2" s="163"/>
      <c r="AF2" s="163"/>
      <c r="AG2" s="163"/>
      <c r="AH2" s="163"/>
      <c r="AI2" s="163"/>
      <c r="AJ2" s="296"/>
      <c r="AK2" s="49"/>
      <c r="AL2" s="49"/>
      <c r="AM2" s="49"/>
      <c r="AN2" s="49"/>
      <c r="AO2" s="49"/>
      <c r="AP2" s="49"/>
      <c r="AQ2" s="49"/>
    </row>
    <row r="3" spans="1:84" ht="33.6">
      <c r="D3" s="134" t="s">
        <v>71</v>
      </c>
      <c r="E3" s="130"/>
      <c r="F3" s="130"/>
      <c r="G3" s="135"/>
      <c r="H3" s="130"/>
      <c r="I3" s="130"/>
      <c r="J3" s="130"/>
      <c r="K3" s="130"/>
      <c r="L3" s="130"/>
      <c r="M3" s="130"/>
      <c r="N3" s="130"/>
      <c r="O3" s="135"/>
      <c r="P3" s="135"/>
      <c r="Q3" s="136" t="s">
        <v>72</v>
      </c>
      <c r="R3" s="130"/>
      <c r="S3" s="135"/>
      <c r="T3" s="135"/>
      <c r="U3" s="135"/>
      <c r="V3" s="135"/>
      <c r="W3" s="135"/>
      <c r="X3" s="135"/>
      <c r="Y3" s="135"/>
      <c r="Z3" s="135"/>
      <c r="AB3" s="297" t="s">
        <v>145</v>
      </c>
      <c r="AC3" s="130"/>
      <c r="AD3" s="130"/>
      <c r="AE3" s="130"/>
      <c r="AF3" s="130"/>
      <c r="AG3" s="130"/>
      <c r="AH3" s="130"/>
      <c r="AI3" s="130"/>
      <c r="AJ3" s="131"/>
      <c r="AK3" s="49"/>
      <c r="AL3" s="49"/>
      <c r="AM3" s="49"/>
      <c r="AN3" s="49"/>
      <c r="AO3" s="49"/>
      <c r="AP3" s="49"/>
      <c r="AQ3" s="49"/>
    </row>
    <row r="4" spans="1:84" ht="15" customHeight="1">
      <c r="A4" s="122" t="s">
        <v>172</v>
      </c>
      <c r="D4" s="130"/>
      <c r="E4" s="130"/>
      <c r="F4" s="130"/>
      <c r="G4" s="130"/>
      <c r="H4" s="130"/>
      <c r="I4" s="130"/>
      <c r="J4" s="130"/>
      <c r="K4" s="130"/>
      <c r="L4" s="130"/>
      <c r="M4" s="130"/>
      <c r="N4" s="135"/>
      <c r="O4" s="135"/>
      <c r="P4" s="135"/>
      <c r="Q4" s="135"/>
      <c r="R4" s="130"/>
      <c r="S4" s="135"/>
      <c r="T4" s="135"/>
      <c r="U4" s="135"/>
      <c r="V4" s="135"/>
      <c r="W4" s="135"/>
      <c r="X4" s="135"/>
      <c r="Y4" s="135"/>
      <c r="Z4" s="135"/>
      <c r="AB4" s="129"/>
      <c r="AC4" s="130"/>
      <c r="AD4" s="130"/>
      <c r="AE4" s="130"/>
      <c r="AF4" s="130"/>
      <c r="AG4" s="130"/>
      <c r="AH4" s="130"/>
      <c r="AI4" s="130"/>
      <c r="AJ4" s="131"/>
      <c r="AK4" s="49"/>
      <c r="AL4" s="49"/>
      <c r="AM4" s="49"/>
      <c r="AN4" s="49"/>
      <c r="AO4" s="49"/>
      <c r="AP4" s="49"/>
      <c r="AQ4" s="49"/>
    </row>
    <row r="5" spans="1:84" ht="15" customHeight="1">
      <c r="A5" s="77" t="s">
        <v>27</v>
      </c>
      <c r="B5" s="49" t="s">
        <v>78</v>
      </c>
      <c r="C5" s="87" t="s">
        <v>79</v>
      </c>
      <c r="D5" s="130"/>
      <c r="E5" s="130"/>
      <c r="F5" s="130"/>
      <c r="G5" s="130"/>
      <c r="H5" s="130"/>
      <c r="I5" s="130"/>
      <c r="J5" s="130"/>
      <c r="K5" s="130"/>
      <c r="L5" s="130"/>
      <c r="M5" s="130"/>
      <c r="N5" s="130"/>
      <c r="O5" s="135"/>
      <c r="P5" s="135"/>
      <c r="Q5" s="135"/>
      <c r="R5" s="130"/>
      <c r="S5" s="135"/>
      <c r="T5" s="135"/>
      <c r="U5" s="135"/>
      <c r="V5" s="135"/>
      <c r="W5" s="135"/>
      <c r="X5" s="135"/>
      <c r="Y5" s="135"/>
      <c r="Z5" s="135"/>
      <c r="AB5" s="77"/>
      <c r="AJ5" s="55"/>
      <c r="AK5" s="49"/>
      <c r="AL5" s="49"/>
      <c r="AM5" s="49"/>
      <c r="AN5" s="49"/>
      <c r="AO5" s="49"/>
      <c r="AP5" s="49"/>
      <c r="AQ5" s="49"/>
    </row>
    <row r="6" spans="1:84">
      <c r="A6" s="49" t="s">
        <v>91</v>
      </c>
      <c r="B6" s="259"/>
      <c r="C6" s="49" t="s">
        <v>58</v>
      </c>
      <c r="D6" s="49" t="s">
        <v>1</v>
      </c>
      <c r="E6" s="49" t="s">
        <v>65</v>
      </c>
      <c r="F6" s="49" t="s">
        <v>62</v>
      </c>
      <c r="G6" s="49" t="s">
        <v>69</v>
      </c>
      <c r="H6" s="49" t="s">
        <v>68</v>
      </c>
      <c r="I6" s="49" t="s">
        <v>59</v>
      </c>
      <c r="J6" s="49" t="s">
        <v>60</v>
      </c>
      <c r="K6" s="100" t="s">
        <v>61</v>
      </c>
      <c r="L6" s="100" t="s">
        <v>64</v>
      </c>
      <c r="M6" s="100" t="s">
        <v>144</v>
      </c>
      <c r="N6" s="100" t="s">
        <v>133</v>
      </c>
      <c r="O6" s="100"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259" t="s">
        <v>49</v>
      </c>
      <c r="C7" s="49" t="s">
        <v>58</v>
      </c>
      <c r="D7" s="49">
        <v>1</v>
      </c>
      <c r="E7" s="49" t="s">
        <v>53</v>
      </c>
      <c r="F7" s="49">
        <v>1</v>
      </c>
      <c r="G7" s="51">
        <v>145.6</v>
      </c>
      <c r="H7" s="51">
        <v>145.34</v>
      </c>
      <c r="I7" s="51">
        <v>6.5</v>
      </c>
      <c r="J7" s="51">
        <v>6.5</v>
      </c>
      <c r="K7" s="51">
        <v>46</v>
      </c>
      <c r="L7" s="121">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397</v>
      </c>
      <c r="S7" s="51">
        <v>145.47</v>
      </c>
      <c r="T7" s="51">
        <v>145.47</v>
      </c>
      <c r="U7" s="49">
        <v>6061</v>
      </c>
      <c r="V7" s="167"/>
      <c r="W7" s="121"/>
      <c r="X7" s="51"/>
      <c r="Y7" s="51"/>
      <c r="Z7" s="49"/>
      <c r="AB7" s="298" t="s">
        <v>88</v>
      </c>
      <c r="AI7" s="49"/>
      <c r="AJ7" s="87"/>
      <c r="AK7" s="49"/>
      <c r="AL7" s="49"/>
      <c r="AM7" s="49"/>
      <c r="AN7" s="49"/>
      <c r="AO7" s="49"/>
      <c r="AP7" s="49"/>
      <c r="AQ7" s="49"/>
      <c r="AU7" s="49" t="s">
        <v>131</v>
      </c>
      <c r="BG7" s="133"/>
    </row>
    <row r="8" spans="1:84" ht="15" customHeight="1">
      <c r="A8" s="49" t="s">
        <v>109</v>
      </c>
      <c r="B8" s="259"/>
      <c r="C8" s="49" t="s">
        <v>92</v>
      </c>
      <c r="D8" s="49">
        <v>2</v>
      </c>
      <c r="E8" s="49" t="s">
        <v>53</v>
      </c>
      <c r="F8" s="49">
        <v>2</v>
      </c>
      <c r="G8" s="51">
        <v>145.34</v>
      </c>
      <c r="H8" s="51">
        <v>142.44</v>
      </c>
      <c r="I8" s="51">
        <v>6.5</v>
      </c>
      <c r="J8" s="51">
        <v>6.5</v>
      </c>
      <c r="K8" s="51">
        <v>46</v>
      </c>
      <c r="L8" s="121">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398</v>
      </c>
      <c r="S8" s="51">
        <v>144.35999999999999</v>
      </c>
      <c r="T8" s="51">
        <v>144.35999999999999</v>
      </c>
      <c r="U8" s="49">
        <v>1428</v>
      </c>
      <c r="V8" s="167"/>
      <c r="W8" s="121"/>
      <c r="X8" s="51"/>
      <c r="Y8" s="51"/>
      <c r="Z8" s="49"/>
      <c r="AB8" s="299" t="s">
        <v>55</v>
      </c>
      <c r="AC8" s="49" t="s">
        <v>98</v>
      </c>
      <c r="AD8" s="49" t="s">
        <v>99</v>
      </c>
      <c r="AE8" s="49" t="s">
        <v>110</v>
      </c>
      <c r="AF8" s="49" t="s">
        <v>115</v>
      </c>
      <c r="AG8" s="49" t="s">
        <v>116</v>
      </c>
      <c r="AH8" s="49" t="s">
        <v>122</v>
      </c>
      <c r="AI8" s="49" t="s">
        <v>121</v>
      </c>
      <c r="AJ8" s="300" t="s">
        <v>19</v>
      </c>
      <c r="AK8" s="49"/>
      <c r="AL8" s="49"/>
      <c r="AM8" s="49"/>
      <c r="AN8" s="49"/>
      <c r="AO8" s="49"/>
      <c r="AP8" s="49"/>
      <c r="AQ8" s="49"/>
    </row>
    <row r="9" spans="1:84" ht="15" customHeight="1">
      <c r="A9" s="49" t="s">
        <v>93</v>
      </c>
      <c r="B9" s="259">
        <v>-43.5</v>
      </c>
      <c r="C9" s="49" t="s">
        <v>92</v>
      </c>
      <c r="D9" s="49">
        <v>3</v>
      </c>
      <c r="E9" s="49" t="s">
        <v>53</v>
      </c>
      <c r="F9" s="49">
        <v>3</v>
      </c>
      <c r="G9" s="51">
        <v>142.44</v>
      </c>
      <c r="H9" s="51">
        <v>141.13999999999999</v>
      </c>
      <c r="I9" s="51">
        <v>6.5</v>
      </c>
      <c r="J9" s="51">
        <v>6.5</v>
      </c>
      <c r="K9" s="51">
        <v>46</v>
      </c>
      <c r="L9" s="121">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399</v>
      </c>
      <c r="S9" s="51">
        <v>143.63999999999999</v>
      </c>
      <c r="T9" s="51">
        <v>143.63999999999999</v>
      </c>
      <c r="U9" s="49">
        <v>12008</v>
      </c>
      <c r="V9" s="167"/>
      <c r="W9" s="121"/>
      <c r="X9" s="51"/>
      <c r="Y9" s="51"/>
      <c r="Z9" s="49"/>
      <c r="AB9" s="227"/>
      <c r="AI9" s="49"/>
      <c r="AJ9" s="301"/>
      <c r="AK9" s="49"/>
      <c r="AL9" s="49"/>
      <c r="AM9" s="49"/>
      <c r="AN9" s="49"/>
      <c r="AO9" s="49"/>
      <c r="AP9" s="49"/>
      <c r="AQ9" s="49"/>
    </row>
    <row r="10" spans="1:84" ht="15" customHeight="1">
      <c r="A10" s="165" t="s">
        <v>445</v>
      </c>
      <c r="B10" s="259">
        <v>2.5</v>
      </c>
      <c r="C10" s="165" t="s">
        <v>92</v>
      </c>
      <c r="D10" s="49">
        <v>4</v>
      </c>
      <c r="E10" s="49" t="s">
        <v>53</v>
      </c>
      <c r="F10" s="49">
        <v>4</v>
      </c>
      <c r="G10" s="51">
        <v>141.13999999999999</v>
      </c>
      <c r="H10" s="51">
        <v>138.19999999999999</v>
      </c>
      <c r="I10" s="51">
        <v>6.5</v>
      </c>
      <c r="J10" s="51">
        <v>6.5</v>
      </c>
      <c r="K10" s="51">
        <v>46</v>
      </c>
      <c r="L10" s="121">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400</v>
      </c>
      <c r="S10" s="51">
        <v>143.29</v>
      </c>
      <c r="T10" s="51">
        <v>143.29</v>
      </c>
      <c r="U10" s="49">
        <v>17996</v>
      </c>
      <c r="V10" s="167"/>
      <c r="W10" s="121"/>
      <c r="X10" s="51"/>
      <c r="Y10" s="51"/>
      <c r="Z10" s="49"/>
      <c r="AB10" s="77"/>
      <c r="AI10" s="49"/>
      <c r="AJ10" s="300"/>
      <c r="AK10" s="49"/>
      <c r="AL10" s="49"/>
      <c r="AM10" s="49"/>
      <c r="AN10" s="49"/>
      <c r="AO10" s="49"/>
      <c r="AP10" s="49"/>
      <c r="AQ10" s="49"/>
    </row>
    <row r="11" spans="1:84" ht="16.95" customHeight="1">
      <c r="A11" s="165" t="s">
        <v>444</v>
      </c>
      <c r="B11" s="259" t="s">
        <v>446</v>
      </c>
      <c r="C11" s="165" t="s">
        <v>58</v>
      </c>
      <c r="D11" s="49">
        <v>5</v>
      </c>
      <c r="E11" s="49" t="s">
        <v>53</v>
      </c>
      <c r="F11" s="49">
        <v>5</v>
      </c>
      <c r="G11" s="51">
        <v>138.19999999999999</v>
      </c>
      <c r="H11" s="51">
        <v>135.26</v>
      </c>
      <c r="I11" s="51">
        <v>6.49</v>
      </c>
      <c r="J11" s="51">
        <v>6.49</v>
      </c>
      <c r="K11" s="51">
        <v>32</v>
      </c>
      <c r="L11" s="121">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399</v>
      </c>
      <c r="S11" s="51">
        <v>140</v>
      </c>
      <c r="T11" s="51">
        <v>140</v>
      </c>
      <c r="U11" s="49">
        <v>12209</v>
      </c>
      <c r="V11" s="167"/>
      <c r="W11" s="121"/>
      <c r="X11" s="51"/>
      <c r="Y11" s="51"/>
      <c r="Z11" s="49"/>
      <c r="AI11" s="49"/>
      <c r="AJ11" s="300"/>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1">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400</v>
      </c>
      <c r="S12" s="51">
        <v>139.65</v>
      </c>
      <c r="T12" s="51">
        <v>139.65</v>
      </c>
      <c r="U12" s="49">
        <v>17996</v>
      </c>
      <c r="V12" s="167"/>
      <c r="W12" s="121"/>
      <c r="X12" s="51"/>
      <c r="Y12" s="51"/>
      <c r="Z12" s="49"/>
      <c r="AB12" s="77"/>
      <c r="AI12" s="49"/>
      <c r="AJ12" s="300"/>
      <c r="AK12" s="49"/>
      <c r="AL12" s="49"/>
      <c r="AM12" s="49"/>
      <c r="AN12" s="49"/>
      <c r="AO12" s="49"/>
      <c r="AP12" s="49"/>
      <c r="AQ12" s="49"/>
    </row>
    <row r="13" spans="1:84" ht="15.6">
      <c r="A13" s="165" t="s">
        <v>270</v>
      </c>
      <c r="B13" s="201">
        <f xml:space="preserve"> INDEX(WHOLE_STRUCTURE[Top '[m']], 1) + INDEX(RNA[Vertical Offset TT to HH '[m']],1)</f>
        <v>145.6</v>
      </c>
      <c r="C13" s="165" t="s">
        <v>92</v>
      </c>
      <c r="D13" s="49">
        <v>7</v>
      </c>
      <c r="E13" s="49" t="s">
        <v>53</v>
      </c>
      <c r="F13" s="49">
        <v>7</v>
      </c>
      <c r="G13" s="51">
        <v>132.69999999999999</v>
      </c>
      <c r="H13" s="51">
        <v>130.13999999999999</v>
      </c>
      <c r="I13" s="51">
        <v>6.48</v>
      </c>
      <c r="J13" s="51">
        <v>6.48</v>
      </c>
      <c r="K13" s="51">
        <v>30</v>
      </c>
      <c r="L13" s="121">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401</v>
      </c>
      <c r="S13" s="51">
        <v>137.35</v>
      </c>
      <c r="T13" s="51">
        <v>137.35</v>
      </c>
      <c r="U13" s="49">
        <v>1440</v>
      </c>
      <c r="V13" s="167"/>
      <c r="W13" s="121"/>
      <c r="X13" s="51"/>
      <c r="Y13" s="51"/>
      <c r="Z13" s="49"/>
      <c r="AB13" s="326" t="s">
        <v>20</v>
      </c>
      <c r="AI13" s="49"/>
      <c r="AJ13" s="300"/>
      <c r="AK13" s="49"/>
      <c r="AL13" s="49"/>
      <c r="AM13" s="49"/>
      <c r="AN13" s="49"/>
      <c r="AO13" s="49"/>
      <c r="AP13" s="49"/>
      <c r="AQ13" s="49"/>
    </row>
    <row r="14" spans="1:84">
      <c r="A14" s="311"/>
      <c r="B14" s="312"/>
      <c r="C14" s="313"/>
      <c r="D14" s="49">
        <v>8</v>
      </c>
      <c r="E14" s="49" t="s">
        <v>53</v>
      </c>
      <c r="F14" s="49">
        <v>8</v>
      </c>
      <c r="G14" s="51">
        <v>130.13999999999999</v>
      </c>
      <c r="H14" s="51">
        <v>127.54999999999998</v>
      </c>
      <c r="I14" s="51">
        <v>6.49</v>
      </c>
      <c r="J14" s="51">
        <v>6.5</v>
      </c>
      <c r="K14" s="51">
        <v>32</v>
      </c>
      <c r="L14" s="121">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402</v>
      </c>
      <c r="S14" s="51">
        <v>136.5</v>
      </c>
      <c r="T14" s="51">
        <v>136.5</v>
      </c>
      <c r="U14" s="49">
        <v>2104</v>
      </c>
      <c r="V14" s="167"/>
      <c r="W14" s="121"/>
      <c r="X14" s="51"/>
      <c r="Y14" s="51"/>
      <c r="Z14" s="49"/>
      <c r="AD14" s="193" t="s">
        <v>68</v>
      </c>
      <c r="AE14" s="49" t="s">
        <v>69</v>
      </c>
      <c r="AF14" s="49" t="s">
        <v>74</v>
      </c>
      <c r="AG14" s="49" t="s">
        <v>130</v>
      </c>
      <c r="AH14" s="49" t="s">
        <v>129</v>
      </c>
      <c r="AI14" s="49"/>
      <c r="AJ14" s="300"/>
      <c r="AK14" s="49"/>
      <c r="AL14" s="49"/>
      <c r="AM14" s="49"/>
      <c r="AN14" s="49"/>
      <c r="AO14" s="49"/>
      <c r="AP14" s="49"/>
      <c r="AQ14" s="49"/>
    </row>
    <row r="15" spans="1:84">
      <c r="A15" s="311"/>
      <c r="B15" s="312"/>
      <c r="C15" s="313"/>
      <c r="D15" s="49">
        <v>9</v>
      </c>
      <c r="E15" s="49" t="s">
        <v>53</v>
      </c>
      <c r="F15" s="49">
        <v>9</v>
      </c>
      <c r="G15" s="51">
        <v>127.54999999999998</v>
      </c>
      <c r="H15" s="51">
        <v>127.4</v>
      </c>
      <c r="I15" s="51">
        <v>6.5</v>
      </c>
      <c r="J15" s="51">
        <v>6.5</v>
      </c>
      <c r="K15" s="51">
        <v>32</v>
      </c>
      <c r="L15" s="121">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404</v>
      </c>
      <c r="S15" s="51">
        <v>136.5</v>
      </c>
      <c r="T15" s="51">
        <v>136.5</v>
      </c>
      <c r="U15" s="49">
        <v>773</v>
      </c>
      <c r="V15" s="167"/>
      <c r="W15" s="121"/>
      <c r="X15" s="51"/>
      <c r="Y15" s="51"/>
      <c r="Z15" s="49"/>
      <c r="AD15" s="193">
        <v>4.5</v>
      </c>
      <c r="AE15" s="49">
        <v>0.5</v>
      </c>
      <c r="AF15" s="49">
        <v>150</v>
      </c>
      <c r="AG15" s="49">
        <v>1325</v>
      </c>
      <c r="AH15" s="49">
        <v>0</v>
      </c>
      <c r="AI15" s="49"/>
      <c r="AJ15" s="300"/>
      <c r="AK15" s="49"/>
      <c r="AL15" s="49"/>
      <c r="AM15" s="49"/>
      <c r="AN15" s="49"/>
      <c r="AO15" s="49"/>
      <c r="AP15" s="49"/>
      <c r="AQ15" s="49"/>
    </row>
    <row r="16" spans="1:84">
      <c r="A16" s="311"/>
      <c r="B16" s="312"/>
      <c r="C16" s="313"/>
      <c r="D16" s="49">
        <v>10</v>
      </c>
      <c r="E16" s="49" t="s">
        <v>53</v>
      </c>
      <c r="F16" s="49">
        <v>10</v>
      </c>
      <c r="G16" s="51">
        <v>127.4</v>
      </c>
      <c r="H16" s="51">
        <v>127.25999999999999</v>
      </c>
      <c r="I16" s="51">
        <v>6.5</v>
      </c>
      <c r="J16" s="51">
        <v>6.5</v>
      </c>
      <c r="K16" s="51">
        <v>32</v>
      </c>
      <c r="L16" s="121">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403</v>
      </c>
      <c r="S16" s="51">
        <v>136.5</v>
      </c>
      <c r="T16" s="51">
        <v>136.5</v>
      </c>
      <c r="U16" s="49">
        <v>2836</v>
      </c>
      <c r="V16" s="167"/>
      <c r="W16" s="121"/>
      <c r="X16" s="51"/>
      <c r="Y16" s="51"/>
      <c r="Z16" s="49"/>
      <c r="AD16" s="193">
        <v>0.5</v>
      </c>
      <c r="AE16" s="49">
        <v>-7.5</v>
      </c>
      <c r="AF16" s="49">
        <v>100</v>
      </c>
      <c r="AG16" s="49">
        <v>1325</v>
      </c>
      <c r="AH16" s="49">
        <v>0</v>
      </c>
      <c r="AI16" s="49"/>
      <c r="AJ16" s="300"/>
      <c r="AK16" s="49"/>
      <c r="AL16" s="49"/>
      <c r="AM16" s="49"/>
      <c r="AN16" s="49"/>
      <c r="AO16" s="49"/>
      <c r="AP16" s="49"/>
      <c r="AQ16" s="49"/>
    </row>
    <row r="17" spans="1:58">
      <c r="A17" s="311"/>
      <c r="B17" s="312"/>
      <c r="C17" s="313"/>
      <c r="D17" s="49">
        <v>11</v>
      </c>
      <c r="E17" s="49" t="s">
        <v>53</v>
      </c>
      <c r="F17" s="49">
        <v>11</v>
      </c>
      <c r="G17" s="51">
        <v>127.25999999999999</v>
      </c>
      <c r="H17" s="51">
        <v>124.91999999999999</v>
      </c>
      <c r="I17" s="51">
        <v>6.5</v>
      </c>
      <c r="J17" s="51">
        <v>6.63</v>
      </c>
      <c r="K17" s="51">
        <v>32</v>
      </c>
      <c r="L17" s="121">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405</v>
      </c>
      <c r="S17" s="51">
        <v>136.35999999999999</v>
      </c>
      <c r="T17" s="51">
        <v>136.35999999999999</v>
      </c>
      <c r="U17" s="49">
        <v>910</v>
      </c>
      <c r="V17" s="167"/>
      <c r="W17" s="121"/>
      <c r="X17" s="51"/>
      <c r="Y17" s="51"/>
      <c r="Z17" s="49"/>
      <c r="AD17" s="193">
        <v>-7.5</v>
      </c>
      <c r="AE17" s="49">
        <v>-37.5</v>
      </c>
      <c r="AF17" s="49">
        <v>100</v>
      </c>
      <c r="AG17" s="49">
        <v>1325</v>
      </c>
      <c r="AH17" s="49">
        <v>0</v>
      </c>
      <c r="AI17" s="49"/>
      <c r="AJ17" s="300"/>
      <c r="AK17" s="49"/>
      <c r="AL17" s="49"/>
      <c r="AM17" s="49"/>
      <c r="AN17" s="49"/>
      <c r="AO17" s="49"/>
      <c r="AP17" s="49"/>
      <c r="AQ17" s="49"/>
      <c r="AY17" s="49" t="str">
        <f>IF(ISBLANK(AZ17),"",AC24)</f>
        <v/>
      </c>
    </row>
    <row r="18" spans="1:58">
      <c r="A18" s="311"/>
      <c r="B18" s="312"/>
      <c r="C18" s="313"/>
      <c r="D18" s="49">
        <v>12</v>
      </c>
      <c r="E18" s="49" t="s">
        <v>53</v>
      </c>
      <c r="F18" s="49">
        <v>12</v>
      </c>
      <c r="G18" s="51">
        <v>124.91999999999999</v>
      </c>
      <c r="H18" s="51">
        <v>122.62</v>
      </c>
      <c r="I18" s="51">
        <v>6.62</v>
      </c>
      <c r="J18" s="51">
        <v>6.75</v>
      </c>
      <c r="K18" s="51">
        <v>28</v>
      </c>
      <c r="L18" s="121">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396</v>
      </c>
      <c r="S18" s="51">
        <v>135.21</v>
      </c>
      <c r="T18" s="51">
        <v>135.21</v>
      </c>
      <c r="U18" s="49">
        <v>5000</v>
      </c>
      <c r="V18" s="167"/>
      <c r="W18" s="121"/>
      <c r="X18" s="51"/>
      <c r="Y18" s="51"/>
      <c r="Z18" s="49"/>
      <c r="AD18" s="193">
        <v>-37.5</v>
      </c>
      <c r="AE18" s="49">
        <v>-41</v>
      </c>
      <c r="AF18" s="49">
        <v>50</v>
      </c>
      <c r="AG18" s="49">
        <v>1325</v>
      </c>
      <c r="AH18" s="49">
        <v>0</v>
      </c>
      <c r="AI18" s="49"/>
      <c r="AJ18" s="300"/>
      <c r="AK18" s="49"/>
      <c r="AL18" s="49"/>
      <c r="AM18" s="49"/>
      <c r="AN18" s="49"/>
      <c r="AO18" s="49"/>
      <c r="AP18" s="49"/>
      <c r="AQ18" s="49"/>
    </row>
    <row r="19" spans="1:58">
      <c r="A19" s="311"/>
      <c r="B19" s="312"/>
      <c r="C19" s="313"/>
      <c r="D19" s="49">
        <v>13</v>
      </c>
      <c r="E19" s="49" t="s">
        <v>53</v>
      </c>
      <c r="F19" s="49">
        <v>13</v>
      </c>
      <c r="G19" s="51">
        <v>122.62</v>
      </c>
      <c r="H19" s="51">
        <v>120.32</v>
      </c>
      <c r="I19" s="51">
        <v>6.75</v>
      </c>
      <c r="J19" s="51">
        <v>6.87</v>
      </c>
      <c r="K19" s="51">
        <v>28</v>
      </c>
      <c r="L19" s="121">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406</v>
      </c>
      <c r="S19" s="51">
        <v>132.4</v>
      </c>
      <c r="T19" s="51">
        <v>132.4</v>
      </c>
      <c r="U19" s="49">
        <v>455</v>
      </c>
      <c r="V19" s="167"/>
      <c r="W19" s="121"/>
      <c r="X19" s="51"/>
      <c r="Y19" s="51"/>
      <c r="Z19" s="49"/>
      <c r="AB19" s="299"/>
      <c r="AI19" s="49"/>
      <c r="AJ19" s="300"/>
      <c r="AK19" s="49"/>
      <c r="AL19" s="49"/>
      <c r="AM19" s="49"/>
      <c r="AN19" s="49"/>
      <c r="AO19" s="49"/>
      <c r="AP19" s="49"/>
      <c r="AQ19" s="49"/>
    </row>
    <row r="20" spans="1:58">
      <c r="A20" s="311"/>
      <c r="B20" s="312"/>
      <c r="C20" s="313"/>
      <c r="D20" s="49">
        <v>14</v>
      </c>
      <c r="E20" s="49" t="s">
        <v>53</v>
      </c>
      <c r="F20" s="49">
        <v>14</v>
      </c>
      <c r="G20" s="51">
        <v>120.32</v>
      </c>
      <c r="H20" s="51">
        <v>118.00999999999999</v>
      </c>
      <c r="I20" s="51">
        <v>6.87</v>
      </c>
      <c r="J20" s="51">
        <v>7</v>
      </c>
      <c r="K20" s="51">
        <v>28</v>
      </c>
      <c r="L20" s="121">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407</v>
      </c>
      <c r="S20" s="51">
        <v>130.32</v>
      </c>
      <c r="T20" s="51">
        <v>130.32</v>
      </c>
      <c r="U20" s="49">
        <v>7201</v>
      </c>
      <c r="V20" s="167"/>
      <c r="W20" s="121"/>
      <c r="X20" s="51"/>
      <c r="Y20" s="51"/>
      <c r="Z20" s="49"/>
      <c r="AB20" s="299"/>
      <c r="AI20" s="49"/>
      <c r="AJ20" s="300"/>
      <c r="AK20" s="49"/>
      <c r="AL20" s="49"/>
      <c r="AM20" s="49"/>
      <c r="AN20" s="49"/>
      <c r="AO20" s="49"/>
      <c r="AP20" s="49"/>
      <c r="AQ20" s="49"/>
    </row>
    <row r="21" spans="1:58" ht="15.6">
      <c r="A21" s="311"/>
      <c r="B21" s="312"/>
      <c r="C21" s="313"/>
      <c r="D21" s="49">
        <v>15</v>
      </c>
      <c r="E21" s="49" t="s">
        <v>53</v>
      </c>
      <c r="F21" s="49">
        <v>15</v>
      </c>
      <c r="G21" s="51">
        <v>118.00999999999999</v>
      </c>
      <c r="H21" s="51">
        <v>115.71000000000001</v>
      </c>
      <c r="I21" s="51">
        <v>7</v>
      </c>
      <c r="J21" s="51">
        <v>7.12</v>
      </c>
      <c r="K21" s="51">
        <v>28</v>
      </c>
      <c r="L21" s="121">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408</v>
      </c>
      <c r="S21" s="51">
        <v>127.47</v>
      </c>
      <c r="T21" s="51">
        <v>127.47</v>
      </c>
      <c r="U21" s="49">
        <v>4525</v>
      </c>
      <c r="V21" s="167"/>
      <c r="W21" s="121"/>
      <c r="X21" s="51"/>
      <c r="Y21" s="51"/>
      <c r="Z21" s="49"/>
      <c r="AB21" s="309" t="s">
        <v>73</v>
      </c>
      <c r="AI21" s="49"/>
      <c r="AJ21" s="300"/>
      <c r="AK21" s="49"/>
      <c r="AL21" s="49"/>
      <c r="AM21" s="49"/>
      <c r="AN21" s="49"/>
      <c r="AO21" s="49"/>
      <c r="AP21" s="49"/>
      <c r="AQ21" s="49"/>
      <c r="BF21" s="77" t="s">
        <v>173</v>
      </c>
    </row>
    <row r="22" spans="1:58">
      <c r="A22" s="311"/>
      <c r="B22" s="312"/>
      <c r="C22" s="313"/>
      <c r="D22" s="49">
        <v>16</v>
      </c>
      <c r="E22" s="49" t="s">
        <v>53</v>
      </c>
      <c r="F22" s="49">
        <v>16</v>
      </c>
      <c r="G22" s="51">
        <v>115.71000000000001</v>
      </c>
      <c r="H22" s="51">
        <v>113.41</v>
      </c>
      <c r="I22" s="51">
        <v>7.12</v>
      </c>
      <c r="J22" s="51">
        <v>7.24</v>
      </c>
      <c r="K22" s="51">
        <v>29</v>
      </c>
      <c r="L22" s="121">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409</v>
      </c>
      <c r="S22" s="51">
        <v>127.32999999999998</v>
      </c>
      <c r="T22" s="51">
        <v>127.32999999999998</v>
      </c>
      <c r="U22" s="49">
        <v>4525</v>
      </c>
      <c r="V22" s="167"/>
      <c r="W22" s="121"/>
      <c r="X22" s="51"/>
      <c r="Y22" s="51"/>
      <c r="Z22" s="49"/>
      <c r="AB22" s="299" t="s">
        <v>68</v>
      </c>
      <c r="AC22" s="49" t="s">
        <v>69</v>
      </c>
      <c r="AD22" s="49" t="s">
        <v>17</v>
      </c>
      <c r="AE22" s="49" t="s">
        <v>18</v>
      </c>
      <c r="AI22" s="49"/>
      <c r="AJ22" s="300"/>
      <c r="AK22" s="49"/>
      <c r="AL22" s="49"/>
      <c r="AM22" s="49"/>
      <c r="AN22" s="49"/>
      <c r="AO22" s="49"/>
      <c r="AP22" s="49"/>
      <c r="AQ22" s="49"/>
    </row>
    <row r="23" spans="1:58" ht="16.5" customHeight="1">
      <c r="A23" s="311"/>
      <c r="B23" s="312"/>
      <c r="C23" s="313"/>
      <c r="D23" s="49">
        <v>17</v>
      </c>
      <c r="E23" s="49" t="s">
        <v>53</v>
      </c>
      <c r="F23" s="49">
        <v>17</v>
      </c>
      <c r="G23" s="51">
        <v>113.41</v>
      </c>
      <c r="H23" s="51">
        <v>111.11</v>
      </c>
      <c r="I23" s="51">
        <v>7.24</v>
      </c>
      <c r="J23" s="51">
        <v>7.37</v>
      </c>
      <c r="K23" s="51">
        <v>29</v>
      </c>
      <c r="L23" s="121">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53</v>
      </c>
      <c r="R23" s="53" t="s">
        <v>410</v>
      </c>
      <c r="S23" s="51">
        <v>126</v>
      </c>
      <c r="T23" s="51">
        <v>126</v>
      </c>
      <c r="U23" s="49">
        <v>5941</v>
      </c>
      <c r="V23" s="167"/>
      <c r="W23" s="121"/>
      <c r="X23" s="51"/>
      <c r="Y23" s="51"/>
      <c r="Z23" s="49"/>
      <c r="AB23" s="299">
        <v>20</v>
      </c>
      <c r="AC23" s="49">
        <v>6.5</v>
      </c>
      <c r="AD23" s="49">
        <v>0.9</v>
      </c>
      <c r="AE23" s="49">
        <v>2</v>
      </c>
      <c r="AI23" s="49"/>
      <c r="AJ23" s="300"/>
      <c r="AK23" s="49"/>
      <c r="AL23" s="49"/>
      <c r="AM23" s="49"/>
      <c r="AN23" s="49"/>
      <c r="AO23" s="49"/>
      <c r="AP23" s="49"/>
      <c r="AQ23" s="49"/>
    </row>
    <row r="24" spans="1:58">
      <c r="A24" s="311"/>
      <c r="B24" s="312"/>
      <c r="C24" s="313"/>
      <c r="D24" s="49">
        <v>18</v>
      </c>
      <c r="E24" s="49" t="s">
        <v>53</v>
      </c>
      <c r="F24" s="49">
        <v>18</v>
      </c>
      <c r="G24" s="51">
        <v>111.11</v>
      </c>
      <c r="H24" s="51">
        <v>108.81</v>
      </c>
      <c r="I24" s="51">
        <v>7.37</v>
      </c>
      <c r="J24" s="51">
        <v>7.49</v>
      </c>
      <c r="K24" s="51">
        <v>29</v>
      </c>
      <c r="L24" s="121">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53</v>
      </c>
      <c r="R24" s="53" t="s">
        <v>411</v>
      </c>
      <c r="S24" s="51">
        <v>113.4</v>
      </c>
      <c r="T24" s="51">
        <v>113.4</v>
      </c>
      <c r="U24" s="49">
        <v>1008</v>
      </c>
      <c r="V24" s="167"/>
      <c r="W24" s="121"/>
      <c r="X24" s="51"/>
      <c r="Y24" s="51"/>
      <c r="Z24" s="49"/>
      <c r="AB24" s="299">
        <f>IF(ISBLANK(AC24),"",AC23)</f>
        <v>6.5</v>
      </c>
      <c r="AC24" s="49">
        <v>-22</v>
      </c>
      <c r="AD24" s="49">
        <v>0.9</v>
      </c>
      <c r="AE24" s="49">
        <v>2</v>
      </c>
      <c r="AI24" s="49"/>
      <c r="AJ24" s="300"/>
      <c r="AK24" s="49"/>
      <c r="AL24" s="49"/>
      <c r="AM24" s="49"/>
      <c r="AN24" s="49"/>
      <c r="AO24" s="49"/>
      <c r="AP24" s="49"/>
      <c r="AQ24" s="49"/>
    </row>
    <row r="25" spans="1:58">
      <c r="A25" s="311"/>
      <c r="B25" s="312"/>
      <c r="C25" s="313"/>
      <c r="D25" s="49">
        <v>19</v>
      </c>
      <c r="E25" s="49" t="s">
        <v>53</v>
      </c>
      <c r="F25" s="49">
        <v>19</v>
      </c>
      <c r="G25" s="51">
        <v>108.81</v>
      </c>
      <c r="H25" s="51">
        <v>106.50999999999999</v>
      </c>
      <c r="I25" s="51">
        <v>7.49</v>
      </c>
      <c r="J25" s="51">
        <v>7.62</v>
      </c>
      <c r="K25" s="51">
        <v>30</v>
      </c>
      <c r="L25" s="121">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412</v>
      </c>
      <c r="S25" s="51">
        <v>113.4</v>
      </c>
      <c r="T25" s="51">
        <v>113.4</v>
      </c>
      <c r="U25" s="49">
        <v>6854</v>
      </c>
      <c r="V25" s="167"/>
      <c r="W25" s="121"/>
      <c r="X25" s="51"/>
      <c r="Y25" s="51"/>
      <c r="Z25" s="49"/>
      <c r="AB25" s="299"/>
      <c r="AI25" s="49"/>
      <c r="AJ25" s="300"/>
      <c r="AK25" s="49"/>
      <c r="AL25" s="49"/>
      <c r="AM25" s="49"/>
      <c r="AN25" s="49"/>
      <c r="AO25" s="49"/>
      <c r="AP25" s="49"/>
      <c r="AQ25" s="49"/>
    </row>
    <row r="26" spans="1:58" ht="15.6">
      <c r="A26" s="311"/>
      <c r="B26" s="312"/>
      <c r="C26" s="313"/>
      <c r="D26" s="49">
        <v>20</v>
      </c>
      <c r="E26" s="49" t="s">
        <v>53</v>
      </c>
      <c r="F26" s="49">
        <v>20</v>
      </c>
      <c r="G26" s="51">
        <v>106.50999999999999</v>
      </c>
      <c r="H26" s="51">
        <v>104.19999999999999</v>
      </c>
      <c r="I26" s="51">
        <v>7.62</v>
      </c>
      <c r="J26" s="51">
        <v>7.74</v>
      </c>
      <c r="K26" s="51">
        <v>30</v>
      </c>
      <c r="L26" s="121">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413</v>
      </c>
      <c r="S26" s="51">
        <v>113.4</v>
      </c>
      <c r="T26" s="51">
        <v>113.4</v>
      </c>
      <c r="U26" s="49">
        <v>1327</v>
      </c>
      <c r="V26" s="167"/>
      <c r="W26" s="121"/>
      <c r="X26" s="51"/>
      <c r="Y26" s="51"/>
      <c r="Z26" s="49"/>
      <c r="AB26" s="310" t="s">
        <v>67</v>
      </c>
      <c r="AI26" s="49"/>
      <c r="AJ26" s="300"/>
      <c r="AK26" s="49"/>
      <c r="AL26" s="49"/>
      <c r="AM26" s="49"/>
      <c r="AN26" s="49"/>
      <c r="AO26" s="49"/>
      <c r="AP26" s="49"/>
      <c r="AQ26" s="49"/>
    </row>
    <row r="27" spans="1:58" ht="21">
      <c r="A27" s="97" t="s">
        <v>146</v>
      </c>
      <c r="D27" s="49">
        <v>21</v>
      </c>
      <c r="E27" s="49" t="s">
        <v>53</v>
      </c>
      <c r="F27" s="49">
        <v>21</v>
      </c>
      <c r="G27" s="51">
        <v>104.19999999999999</v>
      </c>
      <c r="H27" s="51">
        <v>101.89999999999999</v>
      </c>
      <c r="I27" s="51">
        <v>7.74</v>
      </c>
      <c r="J27" s="51">
        <v>7.87</v>
      </c>
      <c r="K27" s="51">
        <v>30</v>
      </c>
      <c r="L27" s="121">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53</v>
      </c>
      <c r="R27" s="53" t="s">
        <v>414</v>
      </c>
      <c r="S27" s="51">
        <v>99.47</v>
      </c>
      <c r="T27" s="51">
        <v>99.47</v>
      </c>
      <c r="U27" s="49">
        <v>6660</v>
      </c>
      <c r="V27" s="167"/>
      <c r="W27" s="121"/>
      <c r="X27" s="51"/>
      <c r="Y27" s="51"/>
      <c r="Z27" s="49"/>
      <c r="AB27" s="299" t="s">
        <v>65</v>
      </c>
      <c r="AC27" s="49" t="s">
        <v>70</v>
      </c>
      <c r="AD27" s="49" t="s">
        <v>89</v>
      </c>
      <c r="AE27" s="49" t="s">
        <v>19</v>
      </c>
      <c r="AI27" s="49"/>
      <c r="AJ27" s="300"/>
      <c r="AK27" s="49"/>
      <c r="AL27" s="49"/>
      <c r="AM27" s="49"/>
      <c r="AN27" s="49"/>
      <c r="AO27" s="49"/>
      <c r="AP27" s="49"/>
      <c r="AQ27" s="49"/>
    </row>
    <row r="28" spans="1:58" ht="15.6" customHeight="1">
      <c r="A28" s="94" t="s">
        <v>97</v>
      </c>
      <c r="B28" s="49" t="s">
        <v>89</v>
      </c>
      <c r="C28" s="87" t="s">
        <v>79</v>
      </c>
      <c r="D28" s="49">
        <v>22</v>
      </c>
      <c r="E28" s="49" t="s">
        <v>53</v>
      </c>
      <c r="F28" s="49">
        <v>22</v>
      </c>
      <c r="G28" s="51">
        <v>101.89999999999999</v>
      </c>
      <c r="H28" s="51">
        <v>99.55</v>
      </c>
      <c r="I28" s="51">
        <v>7.87</v>
      </c>
      <c r="J28" s="51">
        <v>8</v>
      </c>
      <c r="K28" s="51">
        <v>36</v>
      </c>
      <c r="L28" s="121">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415</v>
      </c>
      <c r="S28" s="51">
        <v>99.33</v>
      </c>
      <c r="T28" s="51">
        <v>99.33</v>
      </c>
      <c r="U28" s="49">
        <v>6660</v>
      </c>
      <c r="V28" s="167"/>
      <c r="W28" s="121"/>
      <c r="X28" s="51"/>
      <c r="Y28" s="51"/>
      <c r="Z28" s="49"/>
      <c r="AB28" s="299"/>
      <c r="AI28" s="49"/>
      <c r="AJ28" s="300"/>
      <c r="AK28" s="49"/>
      <c r="AL28" s="49"/>
      <c r="AM28" s="49"/>
      <c r="AN28" s="49"/>
      <c r="AO28" s="49"/>
      <c r="AP28" s="49"/>
      <c r="AQ28" s="49"/>
    </row>
    <row r="29" spans="1:58">
      <c r="A29" s="54" t="s">
        <v>337</v>
      </c>
      <c r="B29" s="121">
        <f>SUMIF(WHOLE_STRUCTURE[Affiliation], "TOWER", L7:L2253)</f>
        <v>1324.6934337173971</v>
      </c>
      <c r="C29" s="87" t="s">
        <v>6</v>
      </c>
      <c r="D29" s="49">
        <v>23</v>
      </c>
      <c r="E29" s="49" t="s">
        <v>53</v>
      </c>
      <c r="F29" s="49">
        <v>23</v>
      </c>
      <c r="G29" s="51">
        <v>99.55</v>
      </c>
      <c r="H29" s="51">
        <v>99.399999999999991</v>
      </c>
      <c r="I29" s="51">
        <v>8</v>
      </c>
      <c r="J29" s="51">
        <v>8</v>
      </c>
      <c r="K29" s="51">
        <v>36</v>
      </c>
      <c r="L29" s="121">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416</v>
      </c>
      <c r="S29" s="51">
        <v>98</v>
      </c>
      <c r="T29" s="51">
        <v>98</v>
      </c>
      <c r="U29" s="49">
        <v>9000</v>
      </c>
      <c r="V29" s="167"/>
      <c r="W29" s="121"/>
      <c r="X29" s="51"/>
      <c r="Y29" s="51"/>
      <c r="Z29" s="49"/>
      <c r="AB29" s="299"/>
      <c r="AI29" s="49"/>
      <c r="AJ29" s="300"/>
      <c r="AK29" s="49"/>
      <c r="AL29" s="49"/>
      <c r="AM29" s="49"/>
      <c r="AN29" s="49"/>
      <c r="AO29" s="49"/>
      <c r="AP29" s="49"/>
      <c r="AQ29" s="49"/>
    </row>
    <row r="30" spans="1:58">
      <c r="A30" s="54" t="s">
        <v>338</v>
      </c>
      <c r="B30" s="121">
        <f>SUMIF(WHOLE_STRUCTURE[Affiliation], "TP", L7:L2252)</f>
        <v>0</v>
      </c>
      <c r="C30" s="87" t="s">
        <v>6</v>
      </c>
      <c r="D30" s="49">
        <v>24</v>
      </c>
      <c r="E30" s="49" t="s">
        <v>53</v>
      </c>
      <c r="F30" s="49">
        <v>24</v>
      </c>
      <c r="G30" s="51">
        <v>99.399999999999991</v>
      </c>
      <c r="H30" s="51">
        <v>99.25</v>
      </c>
      <c r="I30" s="51">
        <v>8</v>
      </c>
      <c r="J30" s="51">
        <v>8</v>
      </c>
      <c r="K30" s="51">
        <v>36</v>
      </c>
      <c r="L30" s="121">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417</v>
      </c>
      <c r="S30" s="51">
        <v>83.44</v>
      </c>
      <c r="T30" s="51">
        <v>83.44</v>
      </c>
      <c r="U30" s="49">
        <v>7814</v>
      </c>
      <c r="V30" s="167"/>
      <c r="W30" s="121"/>
      <c r="X30" s="51"/>
      <c r="Y30" s="51"/>
      <c r="Z30" s="49"/>
      <c r="AB30" s="299"/>
      <c r="AI30" s="49"/>
      <c r="AJ30" s="300"/>
      <c r="AK30" s="49"/>
      <c r="AL30" s="49"/>
      <c r="AM30" s="49"/>
      <c r="AN30" s="49"/>
      <c r="AO30" s="49"/>
      <c r="AP30" s="49"/>
      <c r="AQ30" s="49"/>
    </row>
    <row r="31" spans="1:58">
      <c r="A31" s="54" t="s">
        <v>339</v>
      </c>
      <c r="B31" s="121">
        <f>SUMIF(WHOLE_STRUCTURE[Affiliation], "MP", L7:L2252)</f>
        <v>1736.3709664263217</v>
      </c>
      <c r="C31" s="87" t="s">
        <v>6</v>
      </c>
      <c r="D31" s="49">
        <v>25</v>
      </c>
      <c r="E31" s="49" t="s">
        <v>53</v>
      </c>
      <c r="F31" s="49">
        <v>25</v>
      </c>
      <c r="G31" s="51">
        <v>99.25</v>
      </c>
      <c r="H31" s="51">
        <v>96.339999999999989</v>
      </c>
      <c r="I31" s="51">
        <v>8</v>
      </c>
      <c r="J31" s="51">
        <v>8</v>
      </c>
      <c r="K31" s="51">
        <v>36</v>
      </c>
      <c r="L31" s="121">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418</v>
      </c>
      <c r="S31" s="51">
        <v>83.44</v>
      </c>
      <c r="T31" s="51">
        <v>83.44</v>
      </c>
      <c r="U31" s="49">
        <v>1149</v>
      </c>
      <c r="V31" s="167"/>
      <c r="W31" s="121"/>
      <c r="X31" s="51"/>
      <c r="Y31" s="51"/>
      <c r="Z31" s="49"/>
      <c r="AB31" s="299" t="s">
        <v>65</v>
      </c>
      <c r="AC31" s="49" t="s">
        <v>69</v>
      </c>
      <c r="AD31" s="49" t="s">
        <v>68</v>
      </c>
      <c r="AE31" s="49" t="s">
        <v>59</v>
      </c>
      <c r="AF31" s="49" t="s">
        <v>60</v>
      </c>
      <c r="AG31" s="49" t="s">
        <v>61</v>
      </c>
      <c r="AI31" s="49"/>
      <c r="AJ31" s="300"/>
      <c r="AK31" s="49"/>
      <c r="AL31" s="49"/>
      <c r="AM31" s="49"/>
      <c r="AN31" s="49"/>
      <c r="AO31" s="49"/>
      <c r="AP31" s="49"/>
      <c r="AQ31" s="49"/>
    </row>
    <row r="32" spans="1:58">
      <c r="A32" s="54" t="s">
        <v>88</v>
      </c>
      <c r="B32" s="121" cm="1">
        <f t="array" ref="B32">RNA[Mass of RNA '[kg']]/1000</f>
        <v>0</v>
      </c>
      <c r="C32" s="87" t="s">
        <v>6</v>
      </c>
      <c r="D32" s="49">
        <v>26</v>
      </c>
      <c r="E32" s="49" t="s">
        <v>53</v>
      </c>
      <c r="F32" s="49">
        <v>26</v>
      </c>
      <c r="G32" s="51">
        <v>96.339999999999989</v>
      </c>
      <c r="H32" s="51">
        <v>93.47</v>
      </c>
      <c r="I32" s="51">
        <v>8</v>
      </c>
      <c r="J32" s="51">
        <v>8</v>
      </c>
      <c r="K32" s="51">
        <v>33</v>
      </c>
      <c r="L32" s="121">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419</v>
      </c>
      <c r="S32" s="51">
        <v>83.44</v>
      </c>
      <c r="T32" s="51">
        <v>83.44</v>
      </c>
      <c r="U32" s="49">
        <v>1669</v>
      </c>
      <c r="V32" s="167"/>
      <c r="W32" s="121"/>
      <c r="X32" s="51"/>
      <c r="Y32" s="51"/>
      <c r="Z32" s="49"/>
      <c r="AB32" s="193"/>
      <c r="AI32" s="49"/>
      <c r="AJ32" s="300"/>
      <c r="AK32" s="49"/>
      <c r="AL32" s="49"/>
      <c r="AM32" s="49"/>
      <c r="AN32" s="49"/>
      <c r="AO32" s="49"/>
      <c r="AP32" s="49"/>
      <c r="AQ32" s="49"/>
    </row>
    <row r="33" spans="1:43">
      <c r="A33" s="54" t="s">
        <v>336</v>
      </c>
      <c r="B33" s="121">
        <f ca="1">SUMIF(ALL_ADDED_MASSES[], "TOWER", ALL_ADDED_MASSES[Mass '[kg']])/1000</f>
        <v>405.137</v>
      </c>
      <c r="C33" s="87" t="s">
        <v>6</v>
      </c>
      <c r="D33" s="49">
        <v>27</v>
      </c>
      <c r="E33" s="49" t="s">
        <v>53</v>
      </c>
      <c r="F33" s="49">
        <v>27</v>
      </c>
      <c r="G33" s="51">
        <v>93.47</v>
      </c>
      <c r="H33" s="51">
        <v>90.6</v>
      </c>
      <c r="I33" s="51">
        <v>8</v>
      </c>
      <c r="J33" s="51">
        <v>8</v>
      </c>
      <c r="K33" s="51">
        <v>34</v>
      </c>
      <c r="L33" s="121">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420</v>
      </c>
      <c r="S33" s="51">
        <v>67.58</v>
      </c>
      <c r="T33" s="51">
        <v>67.58</v>
      </c>
      <c r="U33" s="49">
        <v>11206</v>
      </c>
      <c r="V33" s="167"/>
      <c r="W33" s="121"/>
      <c r="X33" s="51"/>
      <c r="Y33" s="51"/>
      <c r="Z33" s="49"/>
      <c r="AB33" s="317"/>
      <c r="AC33" s="318"/>
      <c r="AD33" s="318"/>
      <c r="AE33" s="318"/>
      <c r="AF33" s="319"/>
      <c r="AG33" s="318"/>
      <c r="AI33" s="49"/>
      <c r="AJ33" s="300"/>
      <c r="AK33" s="49"/>
      <c r="AL33" s="49"/>
      <c r="AM33" s="49"/>
      <c r="AN33" s="49"/>
      <c r="AO33" s="49"/>
      <c r="AP33" s="49"/>
      <c r="AQ33" s="49"/>
    </row>
    <row r="34" spans="1:43" ht="14.4" customHeight="1">
      <c r="A34" s="54" t="s">
        <v>335</v>
      </c>
      <c r="B34" s="121">
        <f ca="1">SUMIF(ALL_ADDED_MASSES[], "TP", ALL_ADDED_MASSES[Mass '[kg']])/1000</f>
        <v>0</v>
      </c>
      <c r="C34" s="87" t="s">
        <v>6</v>
      </c>
      <c r="D34" s="49">
        <v>28</v>
      </c>
      <c r="E34" s="49" t="s">
        <v>53</v>
      </c>
      <c r="F34" s="49">
        <v>28</v>
      </c>
      <c r="G34" s="51">
        <v>90.6</v>
      </c>
      <c r="H34" s="51">
        <v>87.74</v>
      </c>
      <c r="I34" s="51">
        <v>8</v>
      </c>
      <c r="J34" s="51">
        <v>8</v>
      </c>
      <c r="K34" s="51">
        <v>35</v>
      </c>
      <c r="L34" s="121">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421</v>
      </c>
      <c r="S34" s="51">
        <v>67.38</v>
      </c>
      <c r="T34" s="51">
        <v>67.38</v>
      </c>
      <c r="U34" s="49">
        <v>11206</v>
      </c>
      <c r="V34" s="167"/>
      <c r="W34" s="121"/>
      <c r="X34" s="51"/>
      <c r="Y34" s="51"/>
      <c r="Z34" s="49"/>
      <c r="AB34" s="317"/>
      <c r="AC34" s="318"/>
      <c r="AD34" s="318"/>
      <c r="AE34" s="318"/>
      <c r="AF34" s="319"/>
      <c r="AG34" s="318"/>
      <c r="AI34" s="49"/>
      <c r="AJ34" s="300"/>
      <c r="AK34" s="49"/>
      <c r="AL34" s="49"/>
      <c r="AM34" s="49"/>
      <c r="AN34" s="49"/>
      <c r="AO34" s="49"/>
      <c r="AP34" s="49"/>
      <c r="AQ34" s="49"/>
    </row>
    <row r="35" spans="1:43">
      <c r="A35" s="54" t="s">
        <v>334</v>
      </c>
      <c r="B35" s="121">
        <f ca="1">SUMIF(ALL_ADDED_MASSES[], "MP", ALL_ADDED_MASSES[Mass '[kg']])/1000</f>
        <v>149</v>
      </c>
      <c r="C35" s="87" t="s">
        <v>6</v>
      </c>
      <c r="D35" s="49">
        <v>29</v>
      </c>
      <c r="E35" s="49" t="s">
        <v>53</v>
      </c>
      <c r="F35" s="49">
        <v>29</v>
      </c>
      <c r="G35" s="51">
        <v>87.74</v>
      </c>
      <c r="H35" s="51">
        <v>84.86999999999999</v>
      </c>
      <c r="I35" s="51">
        <v>8</v>
      </c>
      <c r="J35" s="51">
        <v>8</v>
      </c>
      <c r="K35" s="51">
        <v>36</v>
      </c>
      <c r="L35" s="121">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422</v>
      </c>
      <c r="S35" s="51">
        <v>66.08</v>
      </c>
      <c r="T35" s="51">
        <v>66.08</v>
      </c>
      <c r="U35" s="49">
        <v>9000</v>
      </c>
      <c r="V35" s="167"/>
      <c r="W35" s="121"/>
      <c r="X35" s="51"/>
      <c r="Y35" s="51"/>
      <c r="Z35" s="49"/>
      <c r="AB35" s="317"/>
      <c r="AC35" s="318"/>
      <c r="AD35" s="318"/>
      <c r="AE35" s="318"/>
      <c r="AF35" s="319"/>
      <c r="AG35" s="318"/>
      <c r="AI35" s="49"/>
      <c r="AJ35" s="300"/>
      <c r="AK35" s="49"/>
      <c r="AL35" s="49"/>
      <c r="AM35" s="49"/>
      <c r="AN35" s="49"/>
      <c r="AO35" s="49"/>
      <c r="AP35" s="49"/>
      <c r="AQ35" s="49"/>
    </row>
    <row r="36" spans="1:43">
      <c r="A36" s="170" t="s">
        <v>188</v>
      </c>
      <c r="B36" s="121">
        <f ca="1">SUM(B29:B35)</f>
        <v>3615.2014001437187</v>
      </c>
      <c r="C36" s="282" t="s">
        <v>6</v>
      </c>
      <c r="D36" s="49">
        <v>30</v>
      </c>
      <c r="E36" s="49" t="s">
        <v>53</v>
      </c>
      <c r="F36" s="49">
        <v>30</v>
      </c>
      <c r="G36" s="51">
        <v>84.86999999999999</v>
      </c>
      <c r="H36" s="51">
        <v>82.009999999999991</v>
      </c>
      <c r="I36" s="51">
        <v>8</v>
      </c>
      <c r="J36" s="51">
        <v>8</v>
      </c>
      <c r="K36" s="51">
        <v>37</v>
      </c>
      <c r="L36" s="121">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423</v>
      </c>
      <c r="S36" s="51">
        <v>53.48</v>
      </c>
      <c r="T36" s="51">
        <v>53.48</v>
      </c>
      <c r="U36" s="49">
        <v>6854</v>
      </c>
      <c r="V36" s="167"/>
      <c r="W36" s="121"/>
      <c r="X36" s="51"/>
      <c r="Y36" s="51"/>
      <c r="Z36" s="49"/>
      <c r="AB36" s="299"/>
      <c r="AI36" s="49"/>
      <c r="AJ36" s="300"/>
      <c r="AK36" s="49"/>
      <c r="AL36" s="49"/>
      <c r="AM36" s="49"/>
      <c r="AN36" s="49"/>
      <c r="AO36" s="49"/>
      <c r="AP36" s="49"/>
      <c r="AQ36" s="49"/>
    </row>
    <row r="37" spans="1:43">
      <c r="D37" s="49">
        <v>31</v>
      </c>
      <c r="E37" s="49" t="s">
        <v>53</v>
      </c>
      <c r="F37" s="49">
        <v>31</v>
      </c>
      <c r="G37" s="51">
        <v>82.009999999999991</v>
      </c>
      <c r="H37" s="51">
        <v>79.14</v>
      </c>
      <c r="I37" s="51">
        <v>8</v>
      </c>
      <c r="J37" s="51">
        <v>8</v>
      </c>
      <c r="K37" s="51">
        <v>38</v>
      </c>
      <c r="L37" s="121">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425</v>
      </c>
      <c r="S37" s="51">
        <v>53.48</v>
      </c>
      <c r="T37" s="51">
        <v>53.48</v>
      </c>
      <c r="U37" s="49">
        <v>1464</v>
      </c>
      <c r="V37" s="167"/>
      <c r="W37" s="121"/>
      <c r="X37" s="51"/>
      <c r="Y37" s="51"/>
      <c r="Z37" s="49"/>
      <c r="AB37" s="299"/>
      <c r="AI37" s="49"/>
      <c r="AJ37" s="300"/>
    </row>
    <row r="38" spans="1:43">
      <c r="D38" s="49">
        <v>32</v>
      </c>
      <c r="E38" s="49" t="s">
        <v>53</v>
      </c>
      <c r="F38" s="49">
        <v>32</v>
      </c>
      <c r="G38" s="51">
        <v>79.14</v>
      </c>
      <c r="H38" s="51">
        <v>76.28</v>
      </c>
      <c r="I38" s="51">
        <v>8</v>
      </c>
      <c r="J38" s="51">
        <v>8</v>
      </c>
      <c r="K38" s="51">
        <v>39</v>
      </c>
      <c r="L38" s="121">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424</v>
      </c>
      <c r="S38" s="51">
        <v>53.48</v>
      </c>
      <c r="T38" s="51">
        <v>53.48</v>
      </c>
      <c r="U38" s="49">
        <v>1008</v>
      </c>
      <c r="V38" s="167"/>
      <c r="W38" s="121"/>
      <c r="X38" s="51"/>
      <c r="Y38" s="51"/>
      <c r="Z38" s="49"/>
      <c r="AB38" s="299"/>
      <c r="AI38" s="49"/>
      <c r="AJ38" s="300"/>
    </row>
    <row r="39" spans="1:43" ht="21">
      <c r="A39" s="97" t="s">
        <v>373</v>
      </c>
      <c r="D39" s="49">
        <v>33</v>
      </c>
      <c r="E39" s="49" t="s">
        <v>53</v>
      </c>
      <c r="F39" s="49">
        <v>33</v>
      </c>
      <c r="G39" s="51">
        <v>76.28</v>
      </c>
      <c r="H39" s="51">
        <v>73.41</v>
      </c>
      <c r="I39" s="51">
        <v>8</v>
      </c>
      <c r="J39" s="51">
        <v>8</v>
      </c>
      <c r="K39" s="51">
        <v>40</v>
      </c>
      <c r="L39" s="121">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426</v>
      </c>
      <c r="S39" s="51">
        <v>39.620000000000005</v>
      </c>
      <c r="T39" s="51">
        <v>39.620000000000005</v>
      </c>
      <c r="U39" s="49">
        <v>19789</v>
      </c>
      <c r="V39" s="167"/>
      <c r="W39" s="121"/>
      <c r="X39" s="51"/>
      <c r="Y39" s="51"/>
      <c r="Z39" s="49"/>
      <c r="AB39" s="299"/>
      <c r="AI39" s="49"/>
      <c r="AJ39" s="300"/>
    </row>
    <row r="40" spans="1:43">
      <c r="A40" s="286" t="s">
        <v>374</v>
      </c>
      <c r="B40" s="287" t="s">
        <v>55</v>
      </c>
      <c r="D40" s="49">
        <v>34</v>
      </c>
      <c r="E40" s="49" t="s">
        <v>53</v>
      </c>
      <c r="F40" s="49">
        <v>34</v>
      </c>
      <c r="G40" s="51">
        <v>73.41</v>
      </c>
      <c r="H40" s="51">
        <v>70.55</v>
      </c>
      <c r="I40" s="51">
        <v>8.01</v>
      </c>
      <c r="J40" s="51">
        <v>8.01</v>
      </c>
      <c r="K40" s="51">
        <v>42</v>
      </c>
      <c r="L40" s="121">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427</v>
      </c>
      <c r="S40" s="51">
        <v>39.340000000000003</v>
      </c>
      <c r="T40" s="51">
        <v>39.340000000000003</v>
      </c>
      <c r="U40" s="49">
        <v>19789</v>
      </c>
      <c r="V40" s="167"/>
      <c r="W40" s="121"/>
      <c r="X40" s="51"/>
      <c r="Y40" s="51"/>
      <c r="Z40" s="49"/>
      <c r="AB40" s="299"/>
      <c r="AI40" s="49"/>
      <c r="AJ40" s="300"/>
    </row>
    <row r="41" spans="1:43">
      <c r="A41" s="73" t="s">
        <v>53</v>
      </c>
      <c r="B41" s="288" t="s">
        <v>345</v>
      </c>
      <c r="D41" s="49">
        <v>35</v>
      </c>
      <c r="E41" s="49" t="s">
        <v>53</v>
      </c>
      <c r="F41" s="49">
        <v>35</v>
      </c>
      <c r="G41" s="51">
        <v>70.55</v>
      </c>
      <c r="H41" s="51">
        <v>67.69</v>
      </c>
      <c r="I41" s="51">
        <v>8.02</v>
      </c>
      <c r="J41" s="51">
        <v>8</v>
      </c>
      <c r="K41" s="51">
        <v>54</v>
      </c>
      <c r="L41" s="121">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53</v>
      </c>
      <c r="R41" s="53" t="s">
        <v>428</v>
      </c>
      <c r="S41" s="51">
        <v>38.080000000000005</v>
      </c>
      <c r="T41" s="51">
        <v>38.080000000000005</v>
      </c>
      <c r="U41" s="49">
        <v>9000</v>
      </c>
      <c r="V41" s="167"/>
      <c r="W41" s="121"/>
      <c r="X41" s="51"/>
      <c r="Y41" s="51"/>
      <c r="Z41" s="49"/>
      <c r="AB41" s="299"/>
      <c r="AI41" s="49"/>
      <c r="AJ41" s="300"/>
    </row>
    <row r="42" spans="1:43">
      <c r="A42" s="285" t="s">
        <v>51</v>
      </c>
      <c r="B42" s="289" t="s">
        <v>342</v>
      </c>
      <c r="D42" s="49">
        <v>36</v>
      </c>
      <c r="E42" s="49" t="s">
        <v>53</v>
      </c>
      <c r="F42" s="49">
        <v>36</v>
      </c>
      <c r="G42" s="51">
        <v>67.69</v>
      </c>
      <c r="H42" s="51">
        <v>67.47999999999999</v>
      </c>
      <c r="I42" s="51">
        <v>8</v>
      </c>
      <c r="J42" s="51">
        <v>8</v>
      </c>
      <c r="K42" s="51">
        <v>54</v>
      </c>
      <c r="L42" s="121">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430</v>
      </c>
      <c r="S42" s="51">
        <v>30.1</v>
      </c>
      <c r="T42" s="51">
        <v>30.1</v>
      </c>
      <c r="U42" s="49">
        <v>981</v>
      </c>
      <c r="V42" s="167"/>
      <c r="W42" s="121"/>
      <c r="X42" s="51"/>
      <c r="Y42" s="51"/>
      <c r="Z42" s="49"/>
      <c r="AB42" s="299"/>
      <c r="AI42" s="49"/>
      <c r="AJ42" s="300"/>
    </row>
    <row r="43" spans="1:43">
      <c r="A43" s="73" t="s">
        <v>63</v>
      </c>
      <c r="B43" s="288" t="s">
        <v>372</v>
      </c>
      <c r="D43" s="49">
        <v>37</v>
      </c>
      <c r="E43" s="49" t="s">
        <v>53</v>
      </c>
      <c r="F43" s="49">
        <v>37</v>
      </c>
      <c r="G43" s="51">
        <v>67.47999999999999</v>
      </c>
      <c r="H43" s="51">
        <v>67.27</v>
      </c>
      <c r="I43" s="51">
        <v>8</v>
      </c>
      <c r="J43" s="51">
        <v>8</v>
      </c>
      <c r="K43" s="51">
        <v>54</v>
      </c>
      <c r="L43" s="121">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431</v>
      </c>
      <c r="S43" s="51">
        <v>30.1</v>
      </c>
      <c r="T43" s="51">
        <v>30.1</v>
      </c>
      <c r="U43" s="49">
        <v>675</v>
      </c>
      <c r="V43" s="167"/>
      <c r="W43" s="121"/>
      <c r="X43" s="51"/>
      <c r="Y43" s="51"/>
      <c r="Z43" s="49"/>
      <c r="AB43" s="299"/>
      <c r="AC43" s="193"/>
      <c r="AD43" s="193"/>
      <c r="AE43" s="193"/>
      <c r="AF43" s="193"/>
      <c r="AG43" s="193"/>
      <c r="AH43" s="193"/>
      <c r="AI43" s="193"/>
      <c r="AJ43" s="300"/>
    </row>
    <row r="44" spans="1:43">
      <c r="A44" s="285" t="s">
        <v>88</v>
      </c>
      <c r="B44" s="178"/>
      <c r="D44" s="49">
        <v>38</v>
      </c>
      <c r="E44" s="49" t="s">
        <v>53</v>
      </c>
      <c r="F44" s="49">
        <v>38</v>
      </c>
      <c r="G44" s="51">
        <v>67.27</v>
      </c>
      <c r="H44" s="51">
        <v>64.52</v>
      </c>
      <c r="I44" s="51">
        <v>8</v>
      </c>
      <c r="J44" s="51">
        <v>8</v>
      </c>
      <c r="K44" s="51">
        <v>54</v>
      </c>
      <c r="L44" s="121">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429</v>
      </c>
      <c r="S44" s="51">
        <v>30.1</v>
      </c>
      <c r="T44" s="51">
        <v>30.1</v>
      </c>
      <c r="U44" s="49">
        <v>4592</v>
      </c>
      <c r="V44" s="167"/>
      <c r="W44" s="121"/>
      <c r="X44" s="51"/>
      <c r="Y44" s="51"/>
      <c r="Z44" s="49"/>
      <c r="AB44" s="299"/>
      <c r="AC44" s="193"/>
      <c r="AD44" s="193"/>
      <c r="AE44" s="193"/>
      <c r="AF44" s="193"/>
      <c r="AG44" s="193"/>
      <c r="AH44" s="193"/>
      <c r="AI44" s="193"/>
      <c r="AJ44" s="300"/>
    </row>
    <row r="45" spans="1:43">
      <c r="A45" s="120"/>
      <c r="D45" s="49">
        <v>39</v>
      </c>
      <c r="E45" s="49" t="s">
        <v>53</v>
      </c>
      <c r="F45" s="49">
        <v>39</v>
      </c>
      <c r="G45" s="51">
        <v>64.52</v>
      </c>
      <c r="H45" s="51">
        <v>61.76</v>
      </c>
      <c r="I45" s="51">
        <v>7.99</v>
      </c>
      <c r="J45" s="51">
        <v>7.99</v>
      </c>
      <c r="K45" s="51">
        <v>45</v>
      </c>
      <c r="L45" s="121">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432</v>
      </c>
      <c r="S45" s="51">
        <v>20.82</v>
      </c>
      <c r="T45" s="51">
        <v>20.82</v>
      </c>
      <c r="U45" s="49">
        <v>33576</v>
      </c>
      <c r="V45" s="167"/>
      <c r="W45" s="121"/>
      <c r="X45" s="51"/>
      <c r="Y45" s="51"/>
      <c r="Z45" s="49"/>
      <c r="AB45" s="299"/>
      <c r="AC45" s="193"/>
      <c r="AD45" s="193"/>
      <c r="AE45" s="193"/>
      <c r="AF45" s="193"/>
      <c r="AG45" s="193"/>
      <c r="AH45" s="193"/>
      <c r="AI45" s="193"/>
      <c r="AJ45" s="300"/>
    </row>
    <row r="46" spans="1:43">
      <c r="A46" s="120"/>
      <c r="D46" s="49">
        <v>40</v>
      </c>
      <c r="E46" s="49" t="s">
        <v>53</v>
      </c>
      <c r="F46" s="49">
        <v>40</v>
      </c>
      <c r="G46" s="51">
        <v>61.76</v>
      </c>
      <c r="H46" s="51">
        <v>59.000000000000007</v>
      </c>
      <c r="I46" s="51">
        <v>7.99</v>
      </c>
      <c r="J46" s="51">
        <v>7.99</v>
      </c>
      <c r="K46" s="51">
        <v>46</v>
      </c>
      <c r="L46" s="121">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433</v>
      </c>
      <c r="S46" s="51">
        <v>20.410000000000004</v>
      </c>
      <c r="T46" s="51">
        <v>20.410000000000004</v>
      </c>
      <c r="U46" s="49">
        <v>24324</v>
      </c>
      <c r="V46" s="167"/>
      <c r="W46" s="121"/>
      <c r="X46" s="51"/>
      <c r="Y46" s="51"/>
      <c r="Z46" s="49"/>
      <c r="AB46" s="299"/>
      <c r="AC46" s="193"/>
      <c r="AD46" s="193"/>
      <c r="AE46" s="193"/>
      <c r="AF46" s="193"/>
      <c r="AG46" s="193"/>
      <c r="AH46" s="193"/>
      <c r="AI46" s="193"/>
      <c r="AJ46" s="300"/>
    </row>
    <row r="47" spans="1:43">
      <c r="A47" s="120"/>
      <c r="D47" s="49">
        <v>41</v>
      </c>
      <c r="E47" s="49" t="s">
        <v>53</v>
      </c>
      <c r="F47" s="49">
        <v>41</v>
      </c>
      <c r="G47" s="51">
        <v>59.000000000000007</v>
      </c>
      <c r="H47" s="51">
        <v>56.24</v>
      </c>
      <c r="I47" s="51">
        <v>7.99</v>
      </c>
      <c r="J47" s="51">
        <v>7.99</v>
      </c>
      <c r="K47" s="51">
        <v>47</v>
      </c>
      <c r="L47" s="121">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434</v>
      </c>
      <c r="S47" s="51">
        <v>19.480000000000004</v>
      </c>
      <c r="T47" s="51">
        <v>19.480000000000004</v>
      </c>
      <c r="U47" s="49">
        <v>4950</v>
      </c>
      <c r="V47" s="167"/>
      <c r="W47" s="121"/>
      <c r="X47" s="51"/>
      <c r="Y47" s="51"/>
      <c r="Z47" s="49"/>
      <c r="AB47" s="299"/>
      <c r="AC47" s="193"/>
      <c r="AD47" s="193"/>
      <c r="AE47" s="193"/>
      <c r="AF47" s="193"/>
      <c r="AG47" s="193"/>
      <c r="AH47" s="193"/>
      <c r="AI47" s="193"/>
      <c r="AJ47" s="300"/>
    </row>
    <row r="48" spans="1:43">
      <c r="A48" s="120"/>
      <c r="D48" s="49">
        <v>42</v>
      </c>
      <c r="E48" s="49" t="s">
        <v>53</v>
      </c>
      <c r="F48" s="49">
        <v>42</v>
      </c>
      <c r="G48" s="51">
        <v>56.24</v>
      </c>
      <c r="H48" s="51">
        <v>53.48</v>
      </c>
      <c r="I48" s="51">
        <v>7.99</v>
      </c>
      <c r="J48" s="51">
        <v>7.99</v>
      </c>
      <c r="K48" s="51">
        <v>48</v>
      </c>
      <c r="L48" s="121">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435</v>
      </c>
      <c r="S48" s="51">
        <v>19.480000000000004</v>
      </c>
      <c r="T48" s="51">
        <v>19.480000000000004</v>
      </c>
      <c r="U48" s="49">
        <v>9000</v>
      </c>
      <c r="V48" s="167"/>
      <c r="W48" s="121"/>
      <c r="X48" s="51"/>
      <c r="Y48" s="51"/>
      <c r="Z48" s="49"/>
      <c r="AB48" s="299"/>
      <c r="AC48" s="193"/>
      <c r="AD48" s="193"/>
      <c r="AE48" s="193"/>
      <c r="AF48" s="193"/>
      <c r="AG48" s="193"/>
      <c r="AH48" s="193"/>
      <c r="AI48" s="193"/>
      <c r="AJ48" s="300"/>
    </row>
    <row r="49" spans="4:36">
      <c r="D49" s="49">
        <v>43</v>
      </c>
      <c r="E49" s="49" t="s">
        <v>53</v>
      </c>
      <c r="F49" s="49">
        <v>43</v>
      </c>
      <c r="G49" s="51">
        <v>53.48</v>
      </c>
      <c r="H49" s="51">
        <v>50.720000000000006</v>
      </c>
      <c r="I49" s="51">
        <v>8</v>
      </c>
      <c r="J49" s="51">
        <v>8</v>
      </c>
      <c r="K49" s="51">
        <v>49</v>
      </c>
      <c r="L49" s="121">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437</v>
      </c>
      <c r="S49" s="51">
        <v>13.160000000000002</v>
      </c>
      <c r="T49" s="51">
        <v>13.160000000000002</v>
      </c>
      <c r="U49" s="49">
        <v>544</v>
      </c>
      <c r="V49" s="167"/>
      <c r="W49" s="121"/>
      <c r="X49" s="51"/>
      <c r="Y49" s="51"/>
      <c r="Z49" s="49"/>
      <c r="AB49" s="299"/>
      <c r="AC49" s="193"/>
      <c r="AD49" s="193"/>
      <c r="AE49" s="193"/>
      <c r="AF49" s="193"/>
      <c r="AG49" s="193"/>
      <c r="AH49" s="193"/>
      <c r="AI49" s="193"/>
      <c r="AJ49" s="300"/>
    </row>
    <row r="50" spans="4:36">
      <c r="D50" s="49">
        <v>44</v>
      </c>
      <c r="E50" s="49" t="s">
        <v>53</v>
      </c>
      <c r="F50" s="49">
        <v>44</v>
      </c>
      <c r="G50" s="51">
        <v>50.720000000000006</v>
      </c>
      <c r="H50" s="51">
        <v>47.96</v>
      </c>
      <c r="I50" s="51">
        <v>8</v>
      </c>
      <c r="J50" s="51">
        <v>8</v>
      </c>
      <c r="K50" s="51">
        <v>50</v>
      </c>
      <c r="L50" s="121">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438</v>
      </c>
      <c r="S50" s="51">
        <v>13.160000000000002</v>
      </c>
      <c r="T50" s="51">
        <v>13.160000000000002</v>
      </c>
      <c r="U50" s="49">
        <v>790</v>
      </c>
      <c r="V50" s="167"/>
      <c r="W50" s="121"/>
      <c r="X50" s="51"/>
      <c r="Y50" s="51"/>
      <c r="Z50" s="49"/>
      <c r="AB50" s="299"/>
      <c r="AC50" s="193"/>
      <c r="AD50" s="193"/>
      <c r="AE50" s="193"/>
      <c r="AF50" s="193"/>
      <c r="AG50" s="193"/>
      <c r="AH50" s="193"/>
      <c r="AI50" s="193"/>
      <c r="AJ50" s="300"/>
    </row>
    <row r="51" spans="4:36">
      <c r="D51" s="49">
        <v>45</v>
      </c>
      <c r="E51" s="49" t="s">
        <v>53</v>
      </c>
      <c r="F51" s="49">
        <v>45</v>
      </c>
      <c r="G51" s="51">
        <v>47.96</v>
      </c>
      <c r="H51" s="51">
        <v>45.2</v>
      </c>
      <c r="I51" s="51">
        <v>8</v>
      </c>
      <c r="J51" s="51">
        <v>8</v>
      </c>
      <c r="K51" s="51">
        <v>51</v>
      </c>
      <c r="L51" s="121">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436</v>
      </c>
      <c r="S51" s="51">
        <v>13.160000000000002</v>
      </c>
      <c r="T51" s="51">
        <v>13.160000000000002</v>
      </c>
      <c r="U51" s="49">
        <v>5170</v>
      </c>
      <c r="V51" s="167"/>
      <c r="W51" s="121"/>
      <c r="X51" s="51"/>
      <c r="Y51" s="51"/>
      <c r="Z51" s="49"/>
      <c r="AB51" s="299"/>
      <c r="AC51" s="193"/>
      <c r="AD51" s="193"/>
      <c r="AE51" s="193"/>
      <c r="AF51" s="193"/>
      <c r="AG51" s="193"/>
      <c r="AH51" s="193"/>
      <c r="AI51" s="193"/>
      <c r="AJ51" s="300"/>
    </row>
    <row r="52" spans="4:36">
      <c r="D52" s="49">
        <v>46</v>
      </c>
      <c r="E52" s="49" t="s">
        <v>53</v>
      </c>
      <c r="F52" s="49">
        <v>46</v>
      </c>
      <c r="G52" s="51">
        <v>45.2</v>
      </c>
      <c r="H52" s="51">
        <v>42.440000000000005</v>
      </c>
      <c r="I52" s="51">
        <v>8</v>
      </c>
      <c r="J52" s="51">
        <v>8</v>
      </c>
      <c r="K52" s="51">
        <v>58</v>
      </c>
      <c r="L52" s="121">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439</v>
      </c>
      <c r="S52" s="51">
        <v>9.0000000000000018</v>
      </c>
      <c r="T52" s="51">
        <v>9.0000000000000018</v>
      </c>
      <c r="U52" s="49">
        <v>3000</v>
      </c>
      <c r="V52" s="167"/>
      <c r="W52" s="121"/>
      <c r="X52" s="51"/>
      <c r="Y52" s="51"/>
      <c r="Z52" s="49"/>
      <c r="AB52" s="299"/>
      <c r="AC52" s="193"/>
      <c r="AD52" s="193"/>
      <c r="AE52" s="193"/>
      <c r="AF52" s="193"/>
      <c r="AG52" s="193"/>
      <c r="AH52" s="193"/>
      <c r="AI52" s="193"/>
      <c r="AJ52" s="300"/>
    </row>
    <row r="53" spans="4:36">
      <c r="D53" s="49">
        <v>47</v>
      </c>
      <c r="E53" s="49" t="s">
        <v>53</v>
      </c>
      <c r="F53" s="49">
        <v>47</v>
      </c>
      <c r="G53" s="51">
        <v>42.440000000000005</v>
      </c>
      <c r="H53" s="51">
        <v>39.760000000000005</v>
      </c>
      <c r="I53" s="51">
        <v>8.02</v>
      </c>
      <c r="J53" s="51">
        <v>8</v>
      </c>
      <c r="K53" s="51">
        <v>72</v>
      </c>
      <c r="L53" s="121">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440</v>
      </c>
      <c r="S53" s="51">
        <v>7.5299999999999994</v>
      </c>
      <c r="T53" s="51">
        <v>7.5299999999999994</v>
      </c>
      <c r="U53" s="49">
        <v>12598</v>
      </c>
      <c r="V53" s="167"/>
      <c r="W53" s="121"/>
      <c r="X53" s="51"/>
      <c r="Y53" s="51"/>
      <c r="Z53" s="49"/>
      <c r="AB53" s="299"/>
      <c r="AC53" s="193"/>
      <c r="AD53" s="193"/>
      <c r="AE53" s="193"/>
      <c r="AF53" s="193"/>
      <c r="AG53" s="193"/>
      <c r="AH53" s="193"/>
      <c r="AI53" s="193"/>
      <c r="AJ53" s="300"/>
    </row>
    <row r="54" spans="4:36">
      <c r="D54" s="49">
        <v>48</v>
      </c>
      <c r="E54" s="49" t="s">
        <v>53</v>
      </c>
      <c r="F54" s="49">
        <v>48</v>
      </c>
      <c r="G54" s="51">
        <v>39.760000000000005</v>
      </c>
      <c r="H54" s="51">
        <v>39.480000000000004</v>
      </c>
      <c r="I54" s="51">
        <v>8</v>
      </c>
      <c r="J54" s="51">
        <v>8</v>
      </c>
      <c r="K54" s="51">
        <v>72</v>
      </c>
      <c r="L54" s="121">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441</v>
      </c>
      <c r="S54" s="51">
        <v>5.7200000000000006</v>
      </c>
      <c r="T54" s="51">
        <v>5.7200000000000006</v>
      </c>
      <c r="U54" s="49">
        <v>40072</v>
      </c>
      <c r="V54" s="167"/>
      <c r="W54" s="121"/>
      <c r="X54" s="51"/>
      <c r="Y54" s="51"/>
      <c r="Z54" s="49"/>
      <c r="AB54" s="299"/>
      <c r="AC54" s="193"/>
      <c r="AD54" s="193"/>
      <c r="AE54" s="193"/>
      <c r="AF54" s="193"/>
      <c r="AG54" s="193"/>
      <c r="AH54" s="193"/>
      <c r="AI54" s="193"/>
      <c r="AJ54" s="300"/>
    </row>
    <row r="55" spans="4:36">
      <c r="D55" s="49">
        <v>49</v>
      </c>
      <c r="E55" s="49" t="s">
        <v>53</v>
      </c>
      <c r="F55" s="49">
        <v>49</v>
      </c>
      <c r="G55" s="51">
        <v>39.480000000000004</v>
      </c>
      <c r="H55" s="51">
        <v>39.200000000000003</v>
      </c>
      <c r="I55" s="51">
        <v>8</v>
      </c>
      <c r="J55" s="51">
        <v>8</v>
      </c>
      <c r="K55" s="51">
        <v>72</v>
      </c>
      <c r="L55" s="121">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51</v>
      </c>
      <c r="R55" s="53" t="s">
        <v>443</v>
      </c>
      <c r="S55" s="51">
        <v>5.6</v>
      </c>
      <c r="T55" s="51">
        <v>5.6</v>
      </c>
      <c r="U55" s="49">
        <v>60000</v>
      </c>
      <c r="V55" s="167"/>
      <c r="W55" s="121"/>
      <c r="X55" s="51"/>
      <c r="Y55" s="51"/>
      <c r="Z55" s="49"/>
      <c r="AB55" s="299"/>
      <c r="AC55" s="193"/>
      <c r="AD55" s="193"/>
      <c r="AE55" s="193"/>
      <c r="AF55" s="193"/>
      <c r="AG55" s="193"/>
      <c r="AH55" s="193"/>
      <c r="AI55" s="193"/>
      <c r="AJ55" s="300"/>
    </row>
    <row r="56" spans="4:36">
      <c r="D56" s="49">
        <v>50</v>
      </c>
      <c r="E56" s="49" t="s">
        <v>53</v>
      </c>
      <c r="F56" s="49">
        <v>50</v>
      </c>
      <c r="G56" s="51">
        <v>39.200000000000003</v>
      </c>
      <c r="H56" s="51">
        <v>36.67</v>
      </c>
      <c r="I56" s="51">
        <v>8</v>
      </c>
      <c r="J56" s="51">
        <v>8</v>
      </c>
      <c r="K56" s="51">
        <v>72</v>
      </c>
      <c r="L56" s="121">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442</v>
      </c>
      <c r="S56" s="51">
        <v>5.6</v>
      </c>
      <c r="T56" s="51">
        <v>5.6</v>
      </c>
      <c r="U56" s="49">
        <v>30000</v>
      </c>
      <c r="V56" s="167"/>
      <c r="W56" s="121"/>
      <c r="X56" s="51"/>
      <c r="Y56" s="51"/>
      <c r="Z56" s="49"/>
      <c r="AB56" s="299"/>
      <c r="AC56" s="193"/>
      <c r="AD56" s="193"/>
      <c r="AE56" s="193"/>
      <c r="AF56" s="193"/>
      <c r="AG56" s="193"/>
      <c r="AH56" s="193"/>
      <c r="AI56" s="193"/>
      <c r="AJ56" s="300"/>
    </row>
    <row r="57" spans="4:36">
      <c r="D57" s="49">
        <v>51</v>
      </c>
      <c r="E57" s="49" t="s">
        <v>53</v>
      </c>
      <c r="F57" s="49">
        <v>51</v>
      </c>
      <c r="G57" s="51">
        <v>36.67</v>
      </c>
      <c r="H57" s="51">
        <v>34.06</v>
      </c>
      <c r="I57" s="51">
        <v>7.99</v>
      </c>
      <c r="J57" s="51">
        <v>7.99</v>
      </c>
      <c r="K57" s="51">
        <v>58</v>
      </c>
      <c r="L57" s="121">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51</v>
      </c>
      <c r="R57" s="53" t="s">
        <v>199</v>
      </c>
      <c r="S57" s="51">
        <v>4.2</v>
      </c>
      <c r="T57" s="51">
        <v>4.2</v>
      </c>
      <c r="U57" s="49">
        <v>9000</v>
      </c>
      <c r="V57" s="167"/>
      <c r="W57" s="121"/>
      <c r="X57" s="51"/>
      <c r="Y57" s="51"/>
      <c r="Z57" s="49"/>
      <c r="AB57" s="299"/>
      <c r="AC57" s="193"/>
      <c r="AD57" s="193"/>
      <c r="AE57" s="193"/>
      <c r="AF57" s="193"/>
      <c r="AG57" s="193"/>
      <c r="AH57" s="193"/>
      <c r="AI57" s="193"/>
      <c r="AJ57" s="300"/>
    </row>
    <row r="58" spans="4:36">
      <c r="D58" s="49">
        <v>52</v>
      </c>
      <c r="E58" s="49" t="s">
        <v>53</v>
      </c>
      <c r="F58" s="49">
        <v>52</v>
      </c>
      <c r="G58" s="51">
        <v>34.06</v>
      </c>
      <c r="H58" s="51">
        <v>31.450000000000003</v>
      </c>
      <c r="I58" s="51">
        <v>7.99</v>
      </c>
      <c r="J58" s="51">
        <v>7.99</v>
      </c>
      <c r="K58" s="51">
        <v>59</v>
      </c>
      <c r="L58" s="121">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51</v>
      </c>
      <c r="R58" s="53" t="s">
        <v>67</v>
      </c>
      <c r="S58" s="51">
        <v>2</v>
      </c>
      <c r="T58" s="51">
        <v>2</v>
      </c>
      <c r="U58" s="49">
        <v>80000</v>
      </c>
      <c r="V58" s="167"/>
      <c r="W58" s="121"/>
      <c r="X58" s="51"/>
      <c r="Y58" s="51"/>
      <c r="Z58" s="49"/>
      <c r="AB58" s="299"/>
      <c r="AC58" s="193"/>
      <c r="AD58" s="193"/>
      <c r="AE58" s="193"/>
      <c r="AF58" s="193"/>
      <c r="AG58" s="193"/>
      <c r="AH58" s="193"/>
      <c r="AI58" s="193"/>
      <c r="AJ58" s="300"/>
    </row>
    <row r="59" spans="4:36">
      <c r="D59" s="49">
        <v>53</v>
      </c>
      <c r="E59" s="49" t="s">
        <v>53</v>
      </c>
      <c r="F59" s="49">
        <v>53</v>
      </c>
      <c r="G59" s="51">
        <v>31.450000000000003</v>
      </c>
      <c r="H59" s="51">
        <v>28.85</v>
      </c>
      <c r="I59" s="51">
        <v>7.99</v>
      </c>
      <c r="J59" s="51">
        <v>7.99</v>
      </c>
      <c r="K59" s="51">
        <v>60</v>
      </c>
      <c r="L59" s="121">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67"/>
      <c r="W59" s="121"/>
      <c r="X59" s="51"/>
      <c r="Y59" s="51"/>
      <c r="Z59" s="49"/>
      <c r="AB59" s="299"/>
      <c r="AC59" s="193"/>
      <c r="AD59" s="193"/>
      <c r="AE59" s="193"/>
      <c r="AF59" s="193"/>
      <c r="AG59" s="193"/>
      <c r="AH59" s="193"/>
      <c r="AI59" s="193"/>
      <c r="AJ59" s="300"/>
    </row>
    <row r="60" spans="4:36">
      <c r="D60" s="49">
        <v>54</v>
      </c>
      <c r="E60" s="49" t="s">
        <v>53</v>
      </c>
      <c r="F60" s="49">
        <v>54</v>
      </c>
      <c r="G60" s="51">
        <v>28.85</v>
      </c>
      <c r="H60" s="51">
        <v>26.240000000000002</v>
      </c>
      <c r="I60" s="51">
        <v>7.99</v>
      </c>
      <c r="J60" s="51">
        <v>7.99</v>
      </c>
      <c r="K60" s="51">
        <v>62</v>
      </c>
      <c r="L60" s="121">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67"/>
      <c r="W60" s="121"/>
      <c r="X60" s="51"/>
      <c r="Y60" s="51"/>
      <c r="Z60" s="49"/>
      <c r="AB60" s="299"/>
      <c r="AC60" s="193"/>
      <c r="AD60" s="193"/>
      <c r="AE60" s="193"/>
      <c r="AF60" s="193"/>
      <c r="AG60" s="193"/>
      <c r="AH60" s="193"/>
      <c r="AI60" s="193"/>
      <c r="AJ60" s="300"/>
    </row>
    <row r="61" spans="4:36">
      <c r="D61" s="49">
        <v>55</v>
      </c>
      <c r="E61" s="49" t="s">
        <v>53</v>
      </c>
      <c r="F61" s="49">
        <v>55</v>
      </c>
      <c r="G61" s="51">
        <v>26.240000000000002</v>
      </c>
      <c r="H61" s="51">
        <v>23.630000000000003</v>
      </c>
      <c r="I61" s="51">
        <v>8</v>
      </c>
      <c r="J61" s="51">
        <v>8</v>
      </c>
      <c r="K61" s="51">
        <v>70</v>
      </c>
      <c r="L61" s="121">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67"/>
      <c r="W61" s="121"/>
      <c r="X61" s="51"/>
      <c r="Y61" s="51"/>
      <c r="Z61" s="49"/>
      <c r="AB61" s="299"/>
      <c r="AC61" s="193"/>
      <c r="AD61" s="193"/>
      <c r="AE61" s="193"/>
      <c r="AF61" s="193"/>
      <c r="AG61" s="193"/>
      <c r="AH61" s="193"/>
      <c r="AI61" s="193"/>
      <c r="AJ61" s="300"/>
    </row>
    <row r="62" spans="4:36">
      <c r="D62" s="49">
        <v>56</v>
      </c>
      <c r="E62" s="49" t="s">
        <v>53</v>
      </c>
      <c r="F62" s="49">
        <v>56</v>
      </c>
      <c r="G62" s="51">
        <v>23.630000000000003</v>
      </c>
      <c r="H62" s="51">
        <v>20.92</v>
      </c>
      <c r="I62" s="51">
        <v>8.01</v>
      </c>
      <c r="J62" s="51">
        <v>8</v>
      </c>
      <c r="K62" s="51">
        <v>84</v>
      </c>
      <c r="L62" s="121">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c r="S62" s="51"/>
      <c r="T62" s="51"/>
      <c r="U62" s="49"/>
      <c r="V62" s="167"/>
      <c r="W62" s="121"/>
      <c r="X62" s="51"/>
      <c r="Y62" s="51"/>
      <c r="Z62" s="49"/>
      <c r="AB62" s="299"/>
      <c r="AC62" s="193"/>
      <c r="AD62" s="193"/>
      <c r="AE62" s="193"/>
      <c r="AF62" s="193"/>
      <c r="AG62" s="193"/>
      <c r="AH62" s="193"/>
      <c r="AI62" s="193"/>
      <c r="AJ62" s="300"/>
    </row>
    <row r="63" spans="4:36">
      <c r="D63" s="49">
        <v>57</v>
      </c>
      <c r="E63" s="49" t="s">
        <v>53</v>
      </c>
      <c r="F63" s="49">
        <v>57</v>
      </c>
      <c r="G63" s="51">
        <v>20.92</v>
      </c>
      <c r="H63" s="51">
        <v>20.720000000000006</v>
      </c>
      <c r="I63" s="51">
        <v>8</v>
      </c>
      <c r="J63" s="51">
        <v>8</v>
      </c>
      <c r="K63" s="51">
        <v>84</v>
      </c>
      <c r="L63" s="121">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67"/>
      <c r="W63" s="121"/>
      <c r="X63" s="51"/>
      <c r="Y63" s="51"/>
      <c r="Z63" s="49"/>
      <c r="AB63" s="299"/>
      <c r="AC63" s="193"/>
      <c r="AD63" s="193"/>
      <c r="AE63" s="193"/>
      <c r="AF63" s="193"/>
      <c r="AG63" s="193"/>
      <c r="AH63" s="193"/>
      <c r="AI63" s="193"/>
      <c r="AJ63" s="300"/>
    </row>
    <row r="64" spans="4:36">
      <c r="D64" s="49">
        <v>58</v>
      </c>
      <c r="E64" s="49" t="s">
        <v>53</v>
      </c>
      <c r="F64" s="49">
        <v>58</v>
      </c>
      <c r="G64" s="51">
        <v>20.720000000000006</v>
      </c>
      <c r="H64" s="51">
        <v>20.11</v>
      </c>
      <c r="I64" s="51">
        <v>8</v>
      </c>
      <c r="J64" s="51">
        <v>8</v>
      </c>
      <c r="K64" s="51">
        <v>84</v>
      </c>
      <c r="L64" s="121">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67"/>
      <c r="W64" s="121"/>
      <c r="X64" s="51"/>
      <c r="Y64" s="51"/>
      <c r="Z64" s="49"/>
      <c r="AB64" s="299"/>
      <c r="AC64" s="193"/>
      <c r="AD64" s="193"/>
      <c r="AE64" s="193"/>
      <c r="AF64" s="193"/>
      <c r="AG64" s="193"/>
      <c r="AH64" s="193"/>
      <c r="AI64" s="193"/>
      <c r="AJ64" s="300"/>
    </row>
    <row r="65" spans="4:36">
      <c r="D65" s="49">
        <v>59</v>
      </c>
      <c r="E65" s="49" t="s">
        <v>53</v>
      </c>
      <c r="F65" s="49">
        <v>59</v>
      </c>
      <c r="G65" s="51">
        <v>20.11</v>
      </c>
      <c r="H65" s="51">
        <v>17.490000000000002</v>
      </c>
      <c r="I65" s="51">
        <v>8</v>
      </c>
      <c r="J65" s="51">
        <v>8</v>
      </c>
      <c r="K65" s="51">
        <v>84</v>
      </c>
      <c r="L65" s="121">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67"/>
      <c r="W65" s="121"/>
      <c r="X65" s="51"/>
      <c r="Y65" s="51"/>
      <c r="Z65" s="49"/>
      <c r="AB65" s="299"/>
      <c r="AC65" s="193"/>
      <c r="AD65" s="193"/>
      <c r="AE65" s="193"/>
      <c r="AF65" s="193"/>
      <c r="AG65" s="193"/>
      <c r="AH65" s="193"/>
      <c r="AI65" s="193"/>
      <c r="AJ65" s="300"/>
    </row>
    <row r="66" spans="4:36">
      <c r="D66" s="49">
        <v>60</v>
      </c>
      <c r="E66" s="49" t="s">
        <v>53</v>
      </c>
      <c r="F66" s="49">
        <v>60</v>
      </c>
      <c r="G66" s="51">
        <v>17.490000000000002</v>
      </c>
      <c r="H66" s="51">
        <v>14.56</v>
      </c>
      <c r="I66" s="51">
        <v>8</v>
      </c>
      <c r="J66" s="51">
        <v>8</v>
      </c>
      <c r="K66" s="51">
        <v>88</v>
      </c>
      <c r="L66" s="121">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67"/>
      <c r="W66" s="121"/>
      <c r="X66" s="51"/>
      <c r="Y66" s="51"/>
      <c r="Z66" s="49"/>
      <c r="AB66" s="299"/>
      <c r="AC66" s="193"/>
      <c r="AD66" s="193"/>
      <c r="AE66" s="193"/>
      <c r="AF66" s="193"/>
      <c r="AG66" s="193"/>
      <c r="AH66" s="193"/>
      <c r="AI66" s="193"/>
      <c r="AJ66" s="300"/>
    </row>
    <row r="67" spans="4:36">
      <c r="D67" s="49">
        <v>61</v>
      </c>
      <c r="E67" s="49" t="s">
        <v>53</v>
      </c>
      <c r="F67" s="49">
        <v>61</v>
      </c>
      <c r="G67" s="51">
        <v>14.56</v>
      </c>
      <c r="H67" s="51">
        <v>11.63</v>
      </c>
      <c r="I67" s="51">
        <v>8.02</v>
      </c>
      <c r="J67" s="51">
        <v>7.99</v>
      </c>
      <c r="K67" s="51">
        <v>102</v>
      </c>
      <c r="L67" s="121">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67"/>
      <c r="W67" s="121"/>
      <c r="X67" s="51"/>
      <c r="Y67" s="51"/>
      <c r="Z67" s="49"/>
      <c r="AB67" s="299"/>
      <c r="AC67" s="193"/>
      <c r="AD67" s="193"/>
      <c r="AE67" s="193"/>
      <c r="AF67" s="193"/>
      <c r="AG67" s="193"/>
      <c r="AH67" s="193"/>
      <c r="AI67" s="193"/>
      <c r="AJ67" s="300"/>
    </row>
    <row r="68" spans="4:36">
      <c r="D68" s="49">
        <v>62</v>
      </c>
      <c r="E68" s="49" t="s">
        <v>53</v>
      </c>
      <c r="F68" s="49">
        <v>62</v>
      </c>
      <c r="G68" s="51">
        <v>11.63</v>
      </c>
      <c r="H68" s="51">
        <v>10.050000000000002</v>
      </c>
      <c r="I68" s="51">
        <v>8</v>
      </c>
      <c r="J68" s="51">
        <v>8</v>
      </c>
      <c r="K68" s="51">
        <v>116</v>
      </c>
      <c r="L68" s="121">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67"/>
      <c r="W68" s="121"/>
      <c r="X68" s="51"/>
      <c r="Y68" s="51"/>
      <c r="Z68" s="49"/>
      <c r="AB68" s="299"/>
      <c r="AC68" s="193"/>
      <c r="AD68" s="193"/>
      <c r="AE68" s="193"/>
      <c r="AF68" s="193"/>
      <c r="AG68" s="193"/>
      <c r="AH68" s="193"/>
      <c r="AI68" s="193"/>
      <c r="AJ68" s="300"/>
    </row>
    <row r="69" spans="4:36">
      <c r="D69" s="49">
        <v>63</v>
      </c>
      <c r="E69" s="49" t="s">
        <v>53</v>
      </c>
      <c r="F69" s="49">
        <v>63</v>
      </c>
      <c r="G69" s="51">
        <v>10.050000000000002</v>
      </c>
      <c r="H69" s="51">
        <v>7.0900000000000016</v>
      </c>
      <c r="I69" s="51">
        <v>8</v>
      </c>
      <c r="J69" s="51">
        <v>8</v>
      </c>
      <c r="K69" s="51">
        <v>116</v>
      </c>
      <c r="L69" s="121">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67"/>
      <c r="W69" s="121"/>
      <c r="X69" s="51"/>
      <c r="Y69" s="51"/>
      <c r="Z69" s="49"/>
      <c r="AB69" s="299"/>
      <c r="AC69" s="193"/>
      <c r="AD69" s="193"/>
      <c r="AE69" s="193"/>
      <c r="AF69" s="193"/>
      <c r="AG69" s="193"/>
      <c r="AH69" s="193"/>
      <c r="AI69" s="193"/>
      <c r="AJ69" s="300"/>
    </row>
    <row r="70" spans="4:36">
      <c r="D70" s="49">
        <v>64</v>
      </c>
      <c r="E70" s="49" t="s">
        <v>53</v>
      </c>
      <c r="F70" s="49">
        <v>64</v>
      </c>
      <c r="G70" s="51">
        <v>7.0900000000000016</v>
      </c>
      <c r="H70" s="51">
        <v>5.8400000000000016</v>
      </c>
      <c r="I70" s="51">
        <v>8</v>
      </c>
      <c r="J70" s="51">
        <v>8</v>
      </c>
      <c r="K70" s="51">
        <v>116</v>
      </c>
      <c r="L70" s="121">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67"/>
      <c r="W70" s="121"/>
      <c r="X70" s="51"/>
      <c r="Y70" s="51"/>
      <c r="Z70" s="49"/>
      <c r="AB70" s="299"/>
      <c r="AC70" s="193"/>
      <c r="AD70" s="193"/>
      <c r="AE70" s="193"/>
      <c r="AF70" s="193"/>
      <c r="AG70" s="193"/>
      <c r="AH70" s="193"/>
      <c r="AI70" s="193"/>
      <c r="AJ70" s="300"/>
    </row>
    <row r="71" spans="4:36">
      <c r="D71" s="49">
        <v>65</v>
      </c>
      <c r="E71" s="49" t="s">
        <v>53</v>
      </c>
      <c r="F71" s="49">
        <v>65</v>
      </c>
      <c r="G71" s="51">
        <v>5.8400000000000016</v>
      </c>
      <c r="H71" s="51">
        <v>5.6</v>
      </c>
      <c r="I71" s="51">
        <v>8</v>
      </c>
      <c r="J71" s="51">
        <v>8</v>
      </c>
      <c r="K71" s="51">
        <v>116</v>
      </c>
      <c r="L71" s="121">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67"/>
      <c r="W71" s="121"/>
      <c r="X71" s="51"/>
      <c r="Y71" s="51"/>
      <c r="Z71" s="49"/>
      <c r="AB71" s="299"/>
      <c r="AC71" s="193"/>
      <c r="AD71" s="193"/>
      <c r="AE71" s="193"/>
      <c r="AF71" s="193"/>
      <c r="AG71" s="193"/>
      <c r="AH71" s="193"/>
      <c r="AI71" s="193"/>
      <c r="AJ71" s="300"/>
    </row>
    <row r="72" spans="4:36">
      <c r="D72" s="49">
        <v>66</v>
      </c>
      <c r="E72" s="49" t="s">
        <v>51</v>
      </c>
      <c r="F72" s="49">
        <v>1</v>
      </c>
      <c r="G72" s="51">
        <v>5.6</v>
      </c>
      <c r="H72" s="51">
        <v>1.6</v>
      </c>
      <c r="I72" s="51">
        <v>7.5</v>
      </c>
      <c r="J72" s="51">
        <v>7.5</v>
      </c>
      <c r="K72" s="51">
        <v>108</v>
      </c>
      <c r="L72" s="121">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67"/>
      <c r="W72" s="121"/>
      <c r="X72" s="51"/>
      <c r="Y72" s="51"/>
      <c r="Z72" s="49"/>
      <c r="AB72" s="299"/>
      <c r="AC72" s="193"/>
      <c r="AD72" s="193"/>
      <c r="AE72" s="193"/>
      <c r="AF72" s="193"/>
      <c r="AG72" s="193"/>
      <c r="AH72" s="193"/>
      <c r="AI72" s="193"/>
      <c r="AJ72" s="300"/>
    </row>
    <row r="73" spans="4:36">
      <c r="D73" s="49">
        <v>67</v>
      </c>
      <c r="E73" s="49" t="s">
        <v>51</v>
      </c>
      <c r="F73" s="49">
        <v>2</v>
      </c>
      <c r="G73" s="51">
        <v>1.6</v>
      </c>
      <c r="H73" s="51">
        <v>-2.2999999999999998</v>
      </c>
      <c r="I73" s="51">
        <v>7.5</v>
      </c>
      <c r="J73" s="51">
        <v>7.5</v>
      </c>
      <c r="K73" s="51">
        <v>100</v>
      </c>
      <c r="L73" s="121">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67"/>
      <c r="W73" s="121"/>
      <c r="X73" s="51"/>
      <c r="Y73" s="51"/>
      <c r="Z73" s="49"/>
      <c r="AB73" s="299"/>
      <c r="AC73" s="193"/>
      <c r="AD73" s="193"/>
      <c r="AE73" s="193"/>
      <c r="AF73" s="193"/>
      <c r="AG73" s="193"/>
      <c r="AH73" s="193"/>
      <c r="AI73" s="193"/>
      <c r="AJ73" s="300"/>
    </row>
    <row r="74" spans="4:36">
      <c r="D74" s="49">
        <v>68</v>
      </c>
      <c r="E74" s="49" t="s">
        <v>51</v>
      </c>
      <c r="F74" s="49">
        <v>3</v>
      </c>
      <c r="G74" s="51">
        <v>-2.2999999999999998</v>
      </c>
      <c r="H74" s="51">
        <v>-6.2</v>
      </c>
      <c r="I74" s="51">
        <v>7.5</v>
      </c>
      <c r="J74" s="51">
        <v>7.5</v>
      </c>
      <c r="K74" s="51">
        <v>98</v>
      </c>
      <c r="L74" s="121">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67"/>
      <c r="W74" s="121"/>
      <c r="X74" s="51"/>
      <c r="Y74" s="51"/>
      <c r="Z74" s="49"/>
      <c r="AB74" s="299"/>
      <c r="AC74" s="193"/>
      <c r="AD74" s="193"/>
      <c r="AE74" s="193"/>
      <c r="AF74" s="193"/>
      <c r="AG74" s="193"/>
      <c r="AH74" s="193"/>
      <c r="AI74" s="193"/>
      <c r="AJ74" s="300"/>
    </row>
    <row r="75" spans="4:36">
      <c r="D75" s="49">
        <v>69</v>
      </c>
      <c r="E75" s="49" t="s">
        <v>51</v>
      </c>
      <c r="F75" s="49">
        <v>4</v>
      </c>
      <c r="G75" s="51">
        <v>-6.2</v>
      </c>
      <c r="H75" s="51">
        <v>-10.1</v>
      </c>
      <c r="I75" s="51">
        <v>7.5</v>
      </c>
      <c r="J75" s="51">
        <v>7.8282999999999996</v>
      </c>
      <c r="K75" s="51">
        <v>98</v>
      </c>
      <c r="L75" s="121">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67"/>
      <c r="W75" s="121"/>
      <c r="X75" s="51"/>
      <c r="Y75" s="51"/>
      <c r="Z75" s="49"/>
      <c r="AB75" s="299"/>
      <c r="AC75" s="193"/>
      <c r="AD75" s="193"/>
      <c r="AE75" s="193"/>
      <c r="AF75" s="193"/>
      <c r="AG75" s="193"/>
      <c r="AH75" s="193"/>
      <c r="AI75" s="193"/>
      <c r="AJ75" s="300"/>
    </row>
    <row r="76" spans="4:36">
      <c r="D76" s="49">
        <v>70</v>
      </c>
      <c r="E76" s="49" t="s">
        <v>51</v>
      </c>
      <c r="F76" s="49">
        <v>5</v>
      </c>
      <c r="G76" s="51">
        <v>-10.1</v>
      </c>
      <c r="H76" s="51">
        <v>-14</v>
      </c>
      <c r="I76" s="51">
        <v>7.8282999999999996</v>
      </c>
      <c r="J76" s="51">
        <v>8.1565999999999992</v>
      </c>
      <c r="K76" s="51">
        <v>104</v>
      </c>
      <c r="L76" s="121">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67"/>
      <c r="W76" s="121"/>
      <c r="X76" s="51"/>
      <c r="Y76" s="51"/>
      <c r="Z76" s="49"/>
      <c r="AB76" s="299"/>
      <c r="AC76" s="193"/>
      <c r="AD76" s="193"/>
      <c r="AE76" s="193"/>
      <c r="AF76" s="193"/>
      <c r="AG76" s="193"/>
      <c r="AH76" s="193"/>
      <c r="AI76" s="193"/>
      <c r="AJ76" s="300"/>
    </row>
    <row r="77" spans="4:36">
      <c r="D77" s="49">
        <v>71</v>
      </c>
      <c r="E77" s="49" t="s">
        <v>51</v>
      </c>
      <c r="F77" s="49">
        <v>6</v>
      </c>
      <c r="G77" s="51">
        <v>-14</v>
      </c>
      <c r="H77" s="51">
        <v>-17.899999999999999</v>
      </c>
      <c r="I77" s="51">
        <v>8.1565999999999992</v>
      </c>
      <c r="J77" s="51">
        <v>8.4847999999999999</v>
      </c>
      <c r="K77" s="51">
        <v>98</v>
      </c>
      <c r="L77" s="121">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67"/>
      <c r="W77" s="121"/>
      <c r="X77" s="51"/>
      <c r="Y77" s="51"/>
      <c r="Z77" s="49"/>
      <c r="AB77" s="299"/>
      <c r="AC77" s="193"/>
      <c r="AD77" s="193"/>
      <c r="AE77" s="193"/>
      <c r="AF77" s="193"/>
      <c r="AG77" s="193"/>
      <c r="AH77" s="193"/>
      <c r="AI77" s="193"/>
      <c r="AJ77" s="300"/>
    </row>
    <row r="78" spans="4:36">
      <c r="D78" s="49">
        <v>72</v>
      </c>
      <c r="E78" s="49" t="s">
        <v>51</v>
      </c>
      <c r="F78" s="49">
        <v>7</v>
      </c>
      <c r="G78" s="51">
        <v>-17.899999999999999</v>
      </c>
      <c r="H78" s="51">
        <v>-21.8</v>
      </c>
      <c r="I78" s="51">
        <v>8.4847999999999999</v>
      </c>
      <c r="J78" s="51">
        <v>8.8131000000000004</v>
      </c>
      <c r="K78" s="51">
        <v>94</v>
      </c>
      <c r="L78" s="121">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67"/>
      <c r="W78" s="121"/>
      <c r="X78" s="51"/>
      <c r="Y78" s="51"/>
      <c r="Z78" s="49"/>
      <c r="AB78" s="299"/>
      <c r="AC78" s="193"/>
      <c r="AD78" s="193"/>
      <c r="AE78" s="193"/>
      <c r="AF78" s="193"/>
      <c r="AG78" s="193"/>
      <c r="AH78" s="193"/>
      <c r="AI78" s="193"/>
      <c r="AJ78" s="300"/>
    </row>
    <row r="79" spans="4:36">
      <c r="D79" s="49">
        <v>73</v>
      </c>
      <c r="E79" s="49" t="s">
        <v>51</v>
      </c>
      <c r="F79" s="49">
        <v>8</v>
      </c>
      <c r="G79" s="51">
        <v>-21.8</v>
      </c>
      <c r="H79" s="51">
        <v>-25.7</v>
      </c>
      <c r="I79" s="51">
        <v>8.8131000000000004</v>
      </c>
      <c r="J79" s="51">
        <v>9.1414000000000009</v>
      </c>
      <c r="K79" s="51">
        <v>92</v>
      </c>
      <c r="L79" s="121">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67"/>
      <c r="W79" s="121"/>
      <c r="X79" s="51"/>
      <c r="Y79" s="51"/>
      <c r="Z79" s="49"/>
      <c r="AB79" s="299"/>
      <c r="AC79" s="193"/>
      <c r="AD79" s="193"/>
      <c r="AE79" s="193"/>
      <c r="AF79" s="193"/>
      <c r="AG79" s="193"/>
      <c r="AH79" s="193"/>
      <c r="AI79" s="193"/>
      <c r="AJ79" s="300"/>
    </row>
    <row r="80" spans="4:36">
      <c r="D80" s="49">
        <v>74</v>
      </c>
      <c r="E80" s="49" t="s">
        <v>51</v>
      </c>
      <c r="F80" s="49">
        <v>9</v>
      </c>
      <c r="G80" s="51">
        <v>-25.7</v>
      </c>
      <c r="H80" s="51">
        <v>-29.6</v>
      </c>
      <c r="I80" s="51">
        <v>9.1414000000000009</v>
      </c>
      <c r="J80" s="51">
        <v>9.4696999999999996</v>
      </c>
      <c r="K80" s="51">
        <v>90</v>
      </c>
      <c r="L80" s="121">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67"/>
      <c r="W80" s="121"/>
      <c r="X80" s="51"/>
      <c r="Y80" s="51"/>
      <c r="Z80" s="49"/>
      <c r="AB80" s="299"/>
      <c r="AC80" s="193"/>
      <c r="AD80" s="193"/>
      <c r="AE80" s="193"/>
      <c r="AF80" s="193"/>
      <c r="AG80" s="193"/>
      <c r="AH80" s="193"/>
      <c r="AI80" s="193"/>
      <c r="AJ80" s="300"/>
    </row>
    <row r="81" spans="4:36">
      <c r="D81" s="49">
        <v>75</v>
      </c>
      <c r="E81" s="49" t="s">
        <v>51</v>
      </c>
      <c r="F81" s="49">
        <v>10</v>
      </c>
      <c r="G81" s="51">
        <v>-29.6</v>
      </c>
      <c r="H81" s="51">
        <v>-33.5</v>
      </c>
      <c r="I81" s="51">
        <v>9.4696999999999996</v>
      </c>
      <c r="J81" s="51">
        <v>9.8000000000000007</v>
      </c>
      <c r="K81" s="51">
        <v>90</v>
      </c>
      <c r="L81" s="121">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67"/>
      <c r="W81" s="121"/>
      <c r="X81" s="51"/>
      <c r="Y81" s="51"/>
      <c r="Z81" s="49"/>
      <c r="AB81" s="299"/>
      <c r="AC81" s="193"/>
      <c r="AD81" s="193"/>
      <c r="AE81" s="193"/>
      <c r="AF81" s="193"/>
      <c r="AG81" s="193"/>
      <c r="AH81" s="193"/>
      <c r="AI81" s="193"/>
      <c r="AJ81" s="300"/>
    </row>
    <row r="82" spans="4:36">
      <c r="D82" s="49">
        <v>76</v>
      </c>
      <c r="E82" s="49" t="s">
        <v>51</v>
      </c>
      <c r="F82" s="49">
        <v>11</v>
      </c>
      <c r="G82" s="51">
        <v>-33.5</v>
      </c>
      <c r="H82" s="51">
        <v>-36.799999999999997</v>
      </c>
      <c r="I82" s="51">
        <v>9.8000000000000007</v>
      </c>
      <c r="J82" s="51">
        <v>9.8000000000000007</v>
      </c>
      <c r="K82" s="51">
        <v>90</v>
      </c>
      <c r="L82" s="121">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67"/>
      <c r="W82" s="121"/>
      <c r="X82" s="51"/>
      <c r="Y82" s="51"/>
      <c r="Z82" s="49"/>
      <c r="AB82" s="299"/>
      <c r="AC82" s="193"/>
      <c r="AD82" s="193"/>
      <c r="AE82" s="193"/>
      <c r="AF82" s="193"/>
      <c r="AG82" s="193"/>
      <c r="AH82" s="193"/>
      <c r="AI82" s="193"/>
      <c r="AJ82" s="300"/>
    </row>
    <row r="83" spans="4:36">
      <c r="D83" s="49">
        <v>77</v>
      </c>
      <c r="E83" s="49" t="s">
        <v>51</v>
      </c>
      <c r="F83" s="49">
        <v>12</v>
      </c>
      <c r="G83" s="51">
        <v>-36.799999999999997</v>
      </c>
      <c r="H83" s="51">
        <v>-40.200000000000003</v>
      </c>
      <c r="I83" s="51">
        <v>9.8000000000000007</v>
      </c>
      <c r="J83" s="51">
        <v>9.8000000000000007</v>
      </c>
      <c r="K83" s="51">
        <v>98</v>
      </c>
      <c r="L83" s="121">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67"/>
      <c r="W83" s="121"/>
      <c r="X83" s="51"/>
      <c r="Y83" s="51"/>
      <c r="Z83" s="49"/>
      <c r="AB83" s="299"/>
      <c r="AC83" s="193"/>
      <c r="AD83" s="193"/>
      <c r="AE83" s="193"/>
      <c r="AF83" s="193"/>
      <c r="AG83" s="193"/>
      <c r="AH83" s="193"/>
      <c r="AI83" s="193"/>
      <c r="AJ83" s="300"/>
    </row>
    <row r="84" spans="4:36">
      <c r="D84" s="49">
        <v>78</v>
      </c>
      <c r="E84" s="49" t="s">
        <v>51</v>
      </c>
      <c r="F84" s="49">
        <v>13</v>
      </c>
      <c r="G84" s="51">
        <v>-40.200000000000003</v>
      </c>
      <c r="H84" s="51">
        <v>-43.8</v>
      </c>
      <c r="I84" s="51">
        <v>9.8000000000000007</v>
      </c>
      <c r="J84" s="51">
        <v>9.8000000000000007</v>
      </c>
      <c r="K84" s="51">
        <v>88</v>
      </c>
      <c r="L84" s="121">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67"/>
      <c r="W84" s="121"/>
      <c r="X84" s="51"/>
      <c r="Y84" s="51"/>
      <c r="Z84" s="49"/>
      <c r="AB84" s="299"/>
      <c r="AC84" s="193"/>
      <c r="AD84" s="193"/>
      <c r="AE84" s="193"/>
      <c r="AF84" s="193"/>
      <c r="AG84" s="193"/>
      <c r="AH84" s="193"/>
      <c r="AI84" s="193"/>
      <c r="AJ84" s="300"/>
    </row>
    <row r="85" spans="4:36">
      <c r="D85" s="49">
        <v>79</v>
      </c>
      <c r="E85" s="49" t="s">
        <v>51</v>
      </c>
      <c r="F85" s="49">
        <v>14</v>
      </c>
      <c r="G85" s="51">
        <v>-43.8</v>
      </c>
      <c r="H85" s="51">
        <v>-47.8</v>
      </c>
      <c r="I85" s="51">
        <v>9.8000000000000007</v>
      </c>
      <c r="J85" s="51">
        <v>9.8000000000000007</v>
      </c>
      <c r="K85" s="51">
        <v>88</v>
      </c>
      <c r="L85" s="121">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67"/>
      <c r="W85" s="121"/>
      <c r="X85" s="51"/>
      <c r="Y85" s="51"/>
      <c r="Z85" s="49"/>
      <c r="AB85" s="299"/>
      <c r="AC85" s="193"/>
      <c r="AD85" s="193"/>
      <c r="AE85" s="193"/>
      <c r="AF85" s="193"/>
      <c r="AG85" s="193"/>
      <c r="AH85" s="193"/>
      <c r="AI85" s="193"/>
      <c r="AJ85" s="300"/>
    </row>
    <row r="86" spans="4:36">
      <c r="D86" s="49">
        <v>80</v>
      </c>
      <c r="E86" s="49" t="s">
        <v>51</v>
      </c>
      <c r="F86" s="49">
        <v>15</v>
      </c>
      <c r="G86" s="51">
        <v>-47.8</v>
      </c>
      <c r="H86" s="51">
        <v>-51.8</v>
      </c>
      <c r="I86" s="51">
        <v>9.8000000000000007</v>
      </c>
      <c r="J86" s="51">
        <v>9.8000000000000007</v>
      </c>
      <c r="K86" s="51">
        <v>88</v>
      </c>
      <c r="L86" s="121">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B86" s="299"/>
      <c r="AC86" s="193"/>
      <c r="AD86" s="193"/>
      <c r="AE86" s="193"/>
      <c r="AF86" s="193"/>
      <c r="AG86" s="193"/>
      <c r="AH86" s="193"/>
      <c r="AI86" s="193"/>
      <c r="AJ86" s="300"/>
    </row>
    <row r="87" spans="4:36">
      <c r="D87" s="49">
        <v>81</v>
      </c>
      <c r="E87" s="49" t="s">
        <v>51</v>
      </c>
      <c r="F87" s="49">
        <v>16</v>
      </c>
      <c r="G87" s="51">
        <v>-51.8</v>
      </c>
      <c r="H87" s="51">
        <v>-55.8</v>
      </c>
      <c r="I87" s="51">
        <v>9.8000000000000007</v>
      </c>
      <c r="J87" s="51">
        <v>9.8000000000000007</v>
      </c>
      <c r="K87" s="51">
        <v>81</v>
      </c>
      <c r="L87" s="121">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B87" s="299"/>
      <c r="AC87" s="193"/>
      <c r="AD87" s="193"/>
      <c r="AE87" s="193"/>
      <c r="AF87" s="193"/>
      <c r="AG87" s="193"/>
      <c r="AH87" s="193"/>
      <c r="AI87" s="193"/>
      <c r="AJ87" s="300"/>
    </row>
    <row r="88" spans="4:36">
      <c r="D88" s="49">
        <v>82</v>
      </c>
      <c r="E88" s="49" t="s">
        <v>51</v>
      </c>
      <c r="F88" s="49">
        <v>17</v>
      </c>
      <c r="G88" s="51">
        <v>-55.8</v>
      </c>
      <c r="H88" s="51">
        <v>-59.8</v>
      </c>
      <c r="I88" s="51">
        <v>9.8000000000000007</v>
      </c>
      <c r="J88" s="51">
        <v>9.8000000000000007</v>
      </c>
      <c r="K88" s="51">
        <v>81</v>
      </c>
      <c r="L88" s="121">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69"/>
      <c r="T88" s="169"/>
      <c r="U88" s="49"/>
      <c r="V88" s="167"/>
      <c r="W88" s="121"/>
      <c r="X88" s="51"/>
      <c r="Y88" s="51"/>
      <c r="Z88" s="49"/>
      <c r="AB88" s="299"/>
      <c r="AC88" s="193"/>
      <c r="AD88" s="193"/>
      <c r="AE88" s="193"/>
      <c r="AF88" s="193"/>
      <c r="AG88" s="193"/>
      <c r="AH88" s="193"/>
      <c r="AI88" s="193"/>
      <c r="AJ88" s="300"/>
    </row>
    <row r="89" spans="4:36">
      <c r="D89" s="49">
        <v>83</v>
      </c>
      <c r="E89" s="49" t="s">
        <v>51</v>
      </c>
      <c r="F89" s="49">
        <v>18</v>
      </c>
      <c r="G89" s="51">
        <v>-59.8</v>
      </c>
      <c r="H89" s="51">
        <v>-63.8</v>
      </c>
      <c r="I89" s="51">
        <v>9.8000000000000007</v>
      </c>
      <c r="J89" s="51">
        <v>9.8000000000000007</v>
      </c>
      <c r="K89" s="51">
        <v>81</v>
      </c>
      <c r="L89" s="121">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69"/>
      <c r="T89" s="169"/>
      <c r="U89" s="49"/>
      <c r="V89" s="167"/>
      <c r="W89" s="121"/>
      <c r="X89" s="51"/>
      <c r="Y89" s="51"/>
      <c r="Z89" s="49"/>
      <c r="AB89" s="299"/>
      <c r="AC89" s="193"/>
      <c r="AD89" s="193"/>
      <c r="AE89" s="193"/>
      <c r="AF89" s="193"/>
      <c r="AG89" s="193"/>
      <c r="AH89" s="193"/>
      <c r="AI89" s="193"/>
      <c r="AJ89" s="300"/>
    </row>
    <row r="90" spans="4:36">
      <c r="D90" s="49">
        <v>84</v>
      </c>
      <c r="E90" s="49" t="s">
        <v>51</v>
      </c>
      <c r="F90" s="49">
        <v>19</v>
      </c>
      <c r="G90" s="51">
        <v>-63.8</v>
      </c>
      <c r="H90" s="51">
        <v>-67.599999999999994</v>
      </c>
      <c r="I90" s="51">
        <v>9.8000000000000007</v>
      </c>
      <c r="J90" s="51">
        <v>9.8000000000000007</v>
      </c>
      <c r="K90" s="51">
        <v>81</v>
      </c>
      <c r="L90" s="121">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69"/>
      <c r="T90" s="169"/>
      <c r="U90" s="49"/>
      <c r="V90" s="167"/>
      <c r="W90" s="121"/>
      <c r="X90" s="51"/>
      <c r="Y90" s="51"/>
      <c r="Z90" s="49"/>
      <c r="AB90" s="299"/>
      <c r="AC90" s="193"/>
      <c r="AD90" s="193"/>
      <c r="AE90" s="193"/>
      <c r="AF90" s="193"/>
      <c r="AG90" s="193"/>
      <c r="AH90" s="193"/>
      <c r="AI90" s="193"/>
      <c r="AJ90" s="300"/>
    </row>
    <row r="91" spans="4:36">
      <c r="D91" s="49">
        <v>85</v>
      </c>
      <c r="E91" s="49" t="s">
        <v>51</v>
      </c>
      <c r="F91" s="49">
        <v>20</v>
      </c>
      <c r="G91" s="51">
        <v>-67.599999999999994</v>
      </c>
      <c r="H91" s="51">
        <v>-70.7</v>
      </c>
      <c r="I91" s="51">
        <v>9.8000000000000007</v>
      </c>
      <c r="J91" s="51">
        <v>9.8000000000000007</v>
      </c>
      <c r="K91" s="51">
        <v>81</v>
      </c>
      <c r="L91" s="121">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69"/>
      <c r="T91" s="169"/>
      <c r="U91" s="49"/>
      <c r="V91" s="167"/>
      <c r="W91" s="121"/>
      <c r="X91" s="51"/>
      <c r="Y91" s="51"/>
      <c r="Z91" s="49"/>
      <c r="AB91" s="299"/>
      <c r="AC91" s="193"/>
      <c r="AD91" s="193"/>
      <c r="AE91" s="193"/>
      <c r="AF91" s="193"/>
      <c r="AG91" s="193"/>
      <c r="AH91" s="193"/>
      <c r="AI91" s="193"/>
      <c r="AJ91" s="300"/>
    </row>
    <row r="92" spans="4:36">
      <c r="D92" s="49">
        <v>86</v>
      </c>
      <c r="E92" s="49" t="s">
        <v>51</v>
      </c>
      <c r="F92" s="49">
        <v>21</v>
      </c>
      <c r="G92" s="51">
        <v>-70.7</v>
      </c>
      <c r="H92" s="51">
        <v>-73.7</v>
      </c>
      <c r="I92" s="51">
        <v>9.8000000000000007</v>
      </c>
      <c r="J92" s="51">
        <v>9.8000000000000007</v>
      </c>
      <c r="K92" s="51">
        <v>87</v>
      </c>
      <c r="L92" s="121">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69"/>
      <c r="T92" s="169"/>
      <c r="U92" s="49"/>
      <c r="V92" s="167"/>
      <c r="W92" s="121"/>
      <c r="X92" s="51"/>
      <c r="Y92" s="51"/>
      <c r="Z92" s="49"/>
      <c r="AB92" s="299"/>
      <c r="AC92" s="193"/>
      <c r="AD92" s="193"/>
      <c r="AE92" s="193"/>
      <c r="AF92" s="193"/>
      <c r="AG92" s="193"/>
      <c r="AH92" s="193"/>
      <c r="AI92" s="193"/>
      <c r="AJ92" s="300"/>
    </row>
    <row r="93" spans="4:36">
      <c r="D93" s="49">
        <v>87</v>
      </c>
      <c r="E93" s="49" t="s">
        <v>51</v>
      </c>
      <c r="F93" s="49">
        <v>22</v>
      </c>
      <c r="G93" s="51">
        <v>-73.7</v>
      </c>
      <c r="H93" s="51">
        <v>-76.8</v>
      </c>
      <c r="I93" s="51">
        <v>9.8000000000000007</v>
      </c>
      <c r="J93" s="51">
        <v>9.8000000000000007</v>
      </c>
      <c r="K93" s="51">
        <v>95</v>
      </c>
      <c r="L93" s="121">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69"/>
      <c r="T93" s="169"/>
      <c r="U93" s="49"/>
      <c r="V93" s="167"/>
      <c r="W93" s="121"/>
      <c r="X93" s="51"/>
      <c r="Y93" s="51"/>
      <c r="Z93" s="49"/>
      <c r="AB93" s="299"/>
      <c r="AC93" s="193"/>
      <c r="AD93" s="193"/>
      <c r="AE93" s="193"/>
      <c r="AF93" s="193"/>
      <c r="AG93" s="193"/>
      <c r="AH93" s="193"/>
      <c r="AI93" s="193"/>
      <c r="AJ93" s="300"/>
    </row>
    <row r="94" spans="4:36">
      <c r="D94" s="49">
        <v>88</v>
      </c>
      <c r="E94" s="49" t="s">
        <v>51</v>
      </c>
      <c r="F94" s="49">
        <v>23</v>
      </c>
      <c r="G94" s="51">
        <v>-76.8</v>
      </c>
      <c r="H94" s="51">
        <v>-79.8</v>
      </c>
      <c r="I94" s="51">
        <v>9.8000000000000007</v>
      </c>
      <c r="J94" s="51">
        <v>9.8000000000000007</v>
      </c>
      <c r="K94" s="51">
        <v>105</v>
      </c>
      <c r="L94" s="121">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69"/>
      <c r="T94" s="169"/>
      <c r="U94" s="49"/>
      <c r="V94" s="167"/>
      <c r="W94" s="121"/>
      <c r="X94" s="51"/>
      <c r="Y94" s="51"/>
      <c r="Z94" s="49"/>
      <c r="AB94" s="299"/>
      <c r="AC94" s="193"/>
      <c r="AD94" s="193"/>
      <c r="AE94" s="193"/>
      <c r="AF94" s="193"/>
      <c r="AG94" s="193"/>
      <c r="AH94" s="193"/>
      <c r="AI94" s="193"/>
      <c r="AJ94" s="300"/>
    </row>
    <row r="95" spans="4: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B95" s="299"/>
      <c r="AC95" s="193"/>
      <c r="AD95" s="193"/>
      <c r="AE95" s="193"/>
      <c r="AF95" s="193"/>
      <c r="AG95" s="193"/>
      <c r="AH95" s="193"/>
      <c r="AI95" s="193"/>
      <c r="AJ95" s="300"/>
    </row>
    <row r="96" spans="4: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B96" s="299"/>
      <c r="AC96" s="193"/>
      <c r="AD96" s="193"/>
      <c r="AE96" s="193"/>
      <c r="AF96" s="193"/>
      <c r="AG96" s="193"/>
      <c r="AH96" s="193"/>
      <c r="AI96" s="193"/>
      <c r="AJ96" s="300"/>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B97" s="299"/>
      <c r="AC97" s="193"/>
      <c r="AD97" s="193"/>
      <c r="AE97" s="193"/>
      <c r="AF97" s="193"/>
      <c r="AG97" s="193"/>
      <c r="AH97" s="193"/>
      <c r="AI97" s="193"/>
      <c r="AJ97" s="300"/>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B98" s="299"/>
      <c r="AC98" s="193"/>
      <c r="AD98" s="193"/>
      <c r="AE98" s="193"/>
      <c r="AF98" s="193"/>
      <c r="AG98" s="193"/>
      <c r="AH98" s="193"/>
      <c r="AI98" s="193"/>
      <c r="AJ98" s="300"/>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B99" s="299"/>
      <c r="AC99" s="193"/>
      <c r="AD99" s="193"/>
      <c r="AE99" s="193"/>
      <c r="AF99" s="193"/>
      <c r="AG99" s="193"/>
      <c r="AH99" s="193"/>
      <c r="AI99" s="193"/>
      <c r="AJ99" s="300"/>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B100" s="299"/>
      <c r="AC100" s="193"/>
      <c r="AD100" s="193"/>
      <c r="AE100" s="193"/>
      <c r="AF100" s="193"/>
      <c r="AG100" s="193"/>
      <c r="AH100" s="193"/>
      <c r="AI100" s="193"/>
      <c r="AJ100" s="300"/>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B101" s="299"/>
      <c r="AC101" s="193"/>
      <c r="AD101" s="193"/>
      <c r="AE101" s="193"/>
      <c r="AF101" s="193"/>
      <c r="AG101" s="193"/>
      <c r="AH101" s="193"/>
      <c r="AI101" s="193"/>
      <c r="AJ101" s="300"/>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B102" s="299"/>
      <c r="AC102" s="193"/>
      <c r="AD102" s="193"/>
      <c r="AE102" s="193"/>
      <c r="AF102" s="193"/>
      <c r="AG102" s="193"/>
      <c r="AH102" s="193"/>
      <c r="AI102" s="193"/>
      <c r="AJ102" s="300"/>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B103" s="299"/>
      <c r="AC103" s="193"/>
      <c r="AD103" s="193"/>
      <c r="AE103" s="193"/>
      <c r="AF103" s="193"/>
      <c r="AG103" s="193"/>
      <c r="AH103" s="193"/>
      <c r="AI103" s="193"/>
      <c r="AJ103" s="300"/>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B104" s="299"/>
      <c r="AC104" s="193"/>
      <c r="AD104" s="193"/>
      <c r="AE104" s="193"/>
      <c r="AF104" s="193"/>
      <c r="AG104" s="193"/>
      <c r="AH104" s="193"/>
      <c r="AI104" s="193"/>
      <c r="AJ104" s="300"/>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B105" s="299"/>
      <c r="AC105" s="193"/>
      <c r="AD105" s="193"/>
      <c r="AE105" s="193"/>
      <c r="AF105" s="193"/>
      <c r="AG105" s="193"/>
      <c r="AH105" s="193"/>
      <c r="AI105" s="193"/>
      <c r="AJ105" s="300"/>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B106" s="299"/>
      <c r="AC106" s="193"/>
      <c r="AD106" s="193"/>
      <c r="AE106" s="193"/>
      <c r="AF106" s="193"/>
      <c r="AG106" s="193"/>
      <c r="AH106" s="193"/>
      <c r="AI106" s="193"/>
      <c r="AJ106" s="300"/>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B107" s="299"/>
      <c r="AC107" s="193"/>
      <c r="AD107" s="193"/>
      <c r="AE107" s="193"/>
      <c r="AF107" s="193"/>
      <c r="AG107" s="193"/>
      <c r="AH107" s="193"/>
      <c r="AI107" s="193"/>
      <c r="AJ107" s="300"/>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B108" s="299"/>
      <c r="AC108" s="193"/>
      <c r="AD108" s="193"/>
      <c r="AE108" s="193"/>
      <c r="AF108" s="193"/>
      <c r="AG108" s="193"/>
      <c r="AH108" s="193"/>
      <c r="AI108" s="193"/>
      <c r="AJ108" s="300"/>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B109" s="299"/>
      <c r="AC109" s="193"/>
      <c r="AD109" s="193"/>
      <c r="AE109" s="193"/>
      <c r="AF109" s="193"/>
      <c r="AG109" s="193"/>
      <c r="AH109" s="193"/>
      <c r="AI109" s="193"/>
      <c r="AJ109" s="300"/>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B110" s="299"/>
      <c r="AC110" s="193"/>
      <c r="AD110" s="193"/>
      <c r="AE110" s="193"/>
      <c r="AF110" s="193"/>
      <c r="AG110" s="193"/>
      <c r="AH110" s="193"/>
      <c r="AI110" s="193"/>
      <c r="AJ110" s="300"/>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B111" s="299"/>
      <c r="AC111" s="193"/>
      <c r="AD111" s="193"/>
      <c r="AE111" s="193"/>
      <c r="AF111" s="193"/>
      <c r="AG111" s="193"/>
      <c r="AH111" s="193"/>
      <c r="AI111" s="193"/>
      <c r="AJ111" s="300"/>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B112" s="299"/>
      <c r="AC112" s="193"/>
      <c r="AD112" s="193"/>
      <c r="AE112" s="193"/>
      <c r="AF112" s="193"/>
      <c r="AG112" s="193"/>
      <c r="AH112" s="193"/>
      <c r="AI112" s="193"/>
      <c r="AJ112" s="300"/>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B113" s="299"/>
      <c r="AC113" s="193"/>
      <c r="AD113" s="193"/>
      <c r="AE113" s="193"/>
      <c r="AF113" s="193"/>
      <c r="AG113" s="193"/>
      <c r="AH113" s="193"/>
      <c r="AI113" s="193"/>
      <c r="AJ113" s="300"/>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B114" s="299"/>
      <c r="AC114" s="193"/>
      <c r="AD114" s="193"/>
      <c r="AE114" s="193"/>
      <c r="AF114" s="193"/>
      <c r="AG114" s="193"/>
      <c r="AH114" s="193"/>
      <c r="AI114" s="193"/>
      <c r="AJ114" s="300"/>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B115" s="299"/>
      <c r="AC115" s="193"/>
      <c r="AD115" s="193"/>
      <c r="AE115" s="193"/>
      <c r="AF115" s="193"/>
      <c r="AG115" s="193"/>
      <c r="AH115" s="193"/>
      <c r="AI115" s="193"/>
      <c r="AJ115" s="300"/>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B116" s="299"/>
      <c r="AC116" s="193"/>
      <c r="AD116" s="193"/>
      <c r="AE116" s="193"/>
      <c r="AF116" s="193"/>
      <c r="AG116" s="193"/>
      <c r="AH116" s="193"/>
      <c r="AI116" s="193"/>
      <c r="AJ116" s="300"/>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B117" s="299"/>
      <c r="AC117" s="193"/>
      <c r="AD117" s="193"/>
      <c r="AE117" s="193"/>
      <c r="AF117" s="193"/>
      <c r="AG117" s="193"/>
      <c r="AH117" s="193"/>
      <c r="AI117" s="193"/>
      <c r="AJ117" s="300"/>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B118" s="299"/>
      <c r="AC118" s="193"/>
      <c r="AD118" s="193"/>
      <c r="AE118" s="193"/>
      <c r="AF118" s="193"/>
      <c r="AG118" s="193"/>
      <c r="AH118" s="193"/>
      <c r="AI118" s="193"/>
      <c r="AJ118" s="300"/>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B119" s="299"/>
      <c r="AC119" s="193"/>
      <c r="AD119" s="193"/>
      <c r="AE119" s="193"/>
      <c r="AF119" s="193"/>
      <c r="AG119" s="193"/>
      <c r="AH119" s="193"/>
      <c r="AI119" s="193"/>
      <c r="AJ119" s="300"/>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B120" s="299"/>
      <c r="AC120" s="193"/>
      <c r="AD120" s="193"/>
      <c r="AE120" s="193"/>
      <c r="AF120" s="193"/>
      <c r="AG120" s="193"/>
      <c r="AH120" s="193"/>
      <c r="AI120" s="193"/>
      <c r="AJ120" s="300"/>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B121" s="299"/>
      <c r="AC121" s="193"/>
      <c r="AD121" s="193"/>
      <c r="AE121" s="193"/>
      <c r="AF121" s="193"/>
      <c r="AG121" s="193"/>
      <c r="AH121" s="193"/>
      <c r="AI121" s="193"/>
      <c r="AJ121" s="300"/>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B122" s="299"/>
      <c r="AC122" s="193"/>
      <c r="AD122" s="193"/>
      <c r="AE122" s="193"/>
      <c r="AF122" s="193"/>
      <c r="AG122" s="193"/>
      <c r="AH122" s="193"/>
      <c r="AI122" s="193"/>
      <c r="AJ122" s="300"/>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B123" s="299"/>
      <c r="AC123" s="193"/>
      <c r="AD123" s="193"/>
      <c r="AE123" s="193"/>
      <c r="AF123" s="193"/>
      <c r="AG123" s="193"/>
      <c r="AH123" s="193"/>
      <c r="AI123" s="193"/>
      <c r="AJ123" s="300"/>
    </row>
    <row r="124" spans="7:36">
      <c r="G124" s="51"/>
      <c r="H124" s="51"/>
      <c r="I124" s="51"/>
      <c r="J124" s="51"/>
      <c r="K124" s="50"/>
      <c r="L124" s="121"/>
      <c r="O124" s="50"/>
      <c r="S124" s="169"/>
      <c r="T124" s="169"/>
      <c r="U124" s="49"/>
      <c r="V124" s="167"/>
      <c r="W124" s="121"/>
      <c r="X124" s="51"/>
      <c r="Y124" s="51"/>
      <c r="Z124" s="49"/>
      <c r="AB124" s="299"/>
      <c r="AC124" s="193"/>
      <c r="AD124" s="193"/>
      <c r="AE124" s="193"/>
      <c r="AF124" s="193"/>
      <c r="AG124" s="193"/>
      <c r="AH124" s="193"/>
      <c r="AI124" s="193"/>
      <c r="AJ124" s="300"/>
    </row>
    <row r="125" spans="7:36">
      <c r="G125" s="51"/>
      <c r="H125" s="51"/>
      <c r="I125" s="51"/>
      <c r="J125" s="51"/>
      <c r="K125" s="50"/>
      <c r="L125" s="121"/>
      <c r="O125" s="50"/>
      <c r="S125" s="169"/>
      <c r="T125" s="169"/>
      <c r="U125" s="49"/>
      <c r="V125" s="167"/>
      <c r="W125" s="121"/>
      <c r="X125" s="51"/>
      <c r="Y125" s="51"/>
      <c r="Z125" s="49"/>
      <c r="AB125" s="299"/>
      <c r="AC125" s="193"/>
      <c r="AD125" s="193"/>
      <c r="AE125" s="193"/>
      <c r="AF125" s="193"/>
      <c r="AG125" s="193"/>
      <c r="AH125" s="193"/>
      <c r="AI125" s="193"/>
      <c r="AJ125" s="300"/>
    </row>
    <row r="126" spans="7:36">
      <c r="G126" s="51"/>
      <c r="H126" s="51"/>
      <c r="I126" s="51"/>
      <c r="J126" s="51"/>
      <c r="K126" s="50"/>
      <c r="L126" s="121"/>
      <c r="O126" s="50"/>
      <c r="S126" s="169"/>
      <c r="T126" s="169"/>
      <c r="U126" s="49"/>
      <c r="V126" s="167"/>
      <c r="W126" s="121"/>
      <c r="X126" s="51"/>
      <c r="Y126" s="51"/>
      <c r="Z126" s="49"/>
      <c r="AB126" s="299"/>
      <c r="AC126" s="193"/>
      <c r="AD126" s="193"/>
      <c r="AE126" s="193"/>
      <c r="AF126" s="193"/>
      <c r="AG126" s="193"/>
      <c r="AH126" s="193"/>
      <c r="AI126" s="193"/>
      <c r="AJ126" s="300"/>
    </row>
    <row r="127" spans="7:36">
      <c r="G127" s="51"/>
      <c r="H127" s="51"/>
      <c r="I127" s="51"/>
      <c r="J127" s="51"/>
      <c r="K127" s="50"/>
      <c r="L127" s="121"/>
      <c r="O127" s="50"/>
      <c r="S127" s="169"/>
      <c r="T127" s="169"/>
      <c r="U127" s="49"/>
      <c r="V127" s="167"/>
      <c r="W127" s="121"/>
      <c r="X127" s="51"/>
      <c r="Y127" s="51"/>
      <c r="Z127" s="49"/>
      <c r="AB127" s="299"/>
      <c r="AC127" s="193"/>
      <c r="AD127" s="193"/>
      <c r="AE127" s="193"/>
      <c r="AF127" s="193"/>
      <c r="AG127" s="193"/>
      <c r="AH127" s="193"/>
      <c r="AI127" s="193"/>
      <c r="AJ127" s="300"/>
    </row>
    <row r="128" spans="7:36">
      <c r="G128" s="51"/>
      <c r="H128" s="51"/>
      <c r="I128" s="51"/>
      <c r="J128" s="51"/>
      <c r="K128" s="50"/>
      <c r="L128" s="121"/>
      <c r="O128" s="50"/>
      <c r="S128" s="169"/>
      <c r="T128" s="169"/>
      <c r="U128" s="49"/>
      <c r="V128" s="167"/>
      <c r="W128" s="121"/>
      <c r="X128" s="51"/>
      <c r="Y128" s="51"/>
      <c r="Z128" s="49"/>
      <c r="AB128" s="299"/>
      <c r="AC128" s="193"/>
      <c r="AD128" s="193"/>
      <c r="AE128" s="193"/>
      <c r="AF128" s="193"/>
      <c r="AG128" s="193"/>
      <c r="AH128" s="193"/>
      <c r="AI128" s="193"/>
      <c r="AJ128" s="300"/>
    </row>
    <row r="129" spans="7:36">
      <c r="G129" s="51"/>
      <c r="H129" s="51"/>
      <c r="I129" s="51"/>
      <c r="J129" s="51"/>
      <c r="K129" s="50"/>
      <c r="L129" s="121"/>
      <c r="O129" s="50"/>
      <c r="S129" s="169"/>
      <c r="T129" s="169"/>
      <c r="U129" s="49"/>
      <c r="V129" s="167"/>
      <c r="W129" s="121"/>
      <c r="X129" s="51"/>
      <c r="Y129" s="51"/>
      <c r="Z129" s="49"/>
      <c r="AB129" s="299"/>
      <c r="AC129" s="193"/>
      <c r="AD129" s="193"/>
      <c r="AE129" s="193"/>
      <c r="AF129" s="193"/>
      <c r="AG129" s="193"/>
      <c r="AH129" s="193"/>
      <c r="AI129" s="193"/>
      <c r="AJ129" s="300"/>
    </row>
    <row r="130" spans="7:36">
      <c r="G130" s="51"/>
      <c r="H130" s="51"/>
      <c r="I130" s="51"/>
      <c r="J130" s="51"/>
      <c r="K130" s="50"/>
      <c r="L130" s="121"/>
      <c r="O130" s="50"/>
      <c r="S130" s="169"/>
      <c r="T130" s="169"/>
      <c r="U130" s="49"/>
      <c r="V130" s="167"/>
      <c r="W130" s="121"/>
      <c r="X130" s="51"/>
      <c r="Y130" s="51"/>
      <c r="Z130" s="49"/>
      <c r="AB130" s="299"/>
      <c r="AC130" s="193"/>
      <c r="AD130" s="193"/>
      <c r="AE130" s="193"/>
      <c r="AF130" s="193"/>
      <c r="AG130" s="193"/>
      <c r="AH130" s="193"/>
      <c r="AI130" s="193"/>
      <c r="AJ130" s="300"/>
    </row>
    <row r="131" spans="7:36">
      <c r="G131" s="51"/>
      <c r="H131" s="51"/>
      <c r="I131" s="51"/>
      <c r="J131" s="51"/>
      <c r="K131" s="50"/>
      <c r="L131" s="121"/>
      <c r="O131" s="50"/>
      <c r="S131" s="169"/>
      <c r="T131" s="169"/>
      <c r="U131" s="49"/>
      <c r="V131" s="167"/>
      <c r="W131" s="121"/>
      <c r="X131" s="51"/>
      <c r="Y131" s="51"/>
      <c r="Z131" s="49"/>
      <c r="AB131" s="299"/>
      <c r="AC131" s="193"/>
      <c r="AD131" s="193"/>
      <c r="AE131" s="193"/>
      <c r="AF131" s="193"/>
      <c r="AG131" s="193"/>
      <c r="AH131" s="193"/>
      <c r="AI131" s="193"/>
      <c r="AJ131" s="300"/>
    </row>
    <row r="132" spans="7:36">
      <c r="G132" s="51"/>
      <c r="H132" s="51"/>
      <c r="I132" s="51"/>
      <c r="J132" s="51"/>
      <c r="K132" s="50"/>
      <c r="L132" s="121"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B132" s="299"/>
      <c r="AC132" s="193"/>
      <c r="AD132" s="193"/>
      <c r="AE132" s="193"/>
      <c r="AF132" s="193"/>
      <c r="AG132" s="193"/>
      <c r="AH132" s="193"/>
      <c r="AI132" s="193"/>
      <c r="AJ132" s="300"/>
    </row>
    <row r="133" spans="7:36">
      <c r="G133" s="51"/>
      <c r="H133" s="51"/>
      <c r="I133" s="51"/>
      <c r="J133" s="51"/>
      <c r="K133" s="50"/>
      <c r="L133" s="121"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B133" s="299"/>
      <c r="AC133" s="193"/>
      <c r="AD133" s="193"/>
      <c r="AE133" s="193"/>
      <c r="AF133" s="193"/>
      <c r="AG133" s="193"/>
      <c r="AH133" s="193"/>
      <c r="AI133" s="193"/>
      <c r="AJ133" s="300"/>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B134" s="299"/>
      <c r="AC134" s="193"/>
      <c r="AD134" s="193"/>
      <c r="AE134" s="193"/>
      <c r="AF134" s="193"/>
      <c r="AG134" s="193"/>
      <c r="AH134" s="193"/>
      <c r="AI134" s="193"/>
      <c r="AJ134" s="300"/>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B135" s="299"/>
      <c r="AC135" s="193"/>
      <c r="AD135" s="193"/>
      <c r="AE135" s="193"/>
      <c r="AF135" s="193"/>
      <c r="AG135" s="193"/>
      <c r="AH135" s="193"/>
      <c r="AI135" s="193"/>
      <c r="AJ135" s="300"/>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B136" s="299"/>
      <c r="AC136" s="193"/>
      <c r="AD136" s="193"/>
      <c r="AE136" s="193"/>
      <c r="AF136" s="193"/>
      <c r="AG136" s="193"/>
      <c r="AH136" s="193"/>
      <c r="AI136" s="193"/>
      <c r="AJ136" s="300"/>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B137" s="299"/>
      <c r="AC137" s="193"/>
      <c r="AD137" s="193"/>
      <c r="AE137" s="193"/>
      <c r="AF137" s="193"/>
      <c r="AG137" s="193"/>
      <c r="AH137" s="193"/>
      <c r="AI137" s="193"/>
      <c r="AJ137" s="300"/>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9"/>
      <c r="AC138" s="193"/>
      <c r="AD138" s="193"/>
      <c r="AE138" s="193"/>
      <c r="AF138" s="193"/>
      <c r="AG138" s="193"/>
      <c r="AH138" s="193"/>
      <c r="AI138" s="193"/>
      <c r="AJ138" s="300"/>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9"/>
      <c r="AC139" s="193"/>
      <c r="AD139" s="193"/>
      <c r="AE139" s="193"/>
      <c r="AF139" s="193"/>
      <c r="AG139" s="193"/>
      <c r="AH139" s="193"/>
      <c r="AI139" s="193"/>
      <c r="AJ139" s="300"/>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9"/>
      <c r="AC140" s="193"/>
      <c r="AD140" s="193"/>
      <c r="AE140" s="193"/>
      <c r="AF140" s="193"/>
      <c r="AG140" s="193"/>
      <c r="AH140" s="193"/>
      <c r="AI140" s="193"/>
      <c r="AJ140" s="300"/>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9"/>
      <c r="AC141" s="193"/>
      <c r="AD141" s="193"/>
      <c r="AE141" s="193"/>
      <c r="AF141" s="193"/>
      <c r="AG141" s="193"/>
      <c r="AH141" s="193"/>
      <c r="AI141" s="193"/>
      <c r="AJ141" s="300"/>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9"/>
      <c r="AC142" s="193"/>
      <c r="AD142" s="193"/>
      <c r="AE142" s="193"/>
      <c r="AF142" s="193"/>
      <c r="AG142" s="193"/>
      <c r="AH142" s="193"/>
      <c r="AI142" s="193"/>
      <c r="AJ142" s="300"/>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9"/>
      <c r="AC143" s="193"/>
      <c r="AD143" s="193"/>
      <c r="AE143" s="193"/>
      <c r="AF143" s="193"/>
      <c r="AG143" s="193"/>
      <c r="AH143" s="193"/>
      <c r="AI143" s="193"/>
      <c r="AJ143" s="300"/>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9"/>
      <c r="AC144" s="193"/>
      <c r="AD144" s="193"/>
      <c r="AE144" s="193"/>
      <c r="AF144" s="193"/>
      <c r="AG144" s="193"/>
      <c r="AH144" s="193"/>
      <c r="AI144" s="193"/>
      <c r="AJ144" s="300"/>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9"/>
      <c r="AC145" s="193"/>
      <c r="AD145" s="193"/>
      <c r="AE145" s="193"/>
      <c r="AF145" s="193"/>
      <c r="AG145" s="193"/>
      <c r="AH145" s="193"/>
      <c r="AI145" s="193"/>
      <c r="AJ145" s="300"/>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9"/>
      <c r="AC146" s="193"/>
      <c r="AD146" s="193"/>
      <c r="AE146" s="193"/>
      <c r="AF146" s="193"/>
      <c r="AG146" s="193"/>
      <c r="AH146" s="193"/>
      <c r="AI146" s="193"/>
      <c r="AJ146" s="300"/>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9"/>
      <c r="AC147" s="193"/>
      <c r="AD147" s="193"/>
      <c r="AE147" s="193"/>
      <c r="AF147" s="193"/>
      <c r="AG147" s="193"/>
      <c r="AH147" s="193"/>
      <c r="AI147" s="193"/>
      <c r="AJ147" s="300"/>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9"/>
      <c r="AC148" s="193"/>
      <c r="AD148" s="193"/>
      <c r="AE148" s="193"/>
      <c r="AF148" s="193"/>
      <c r="AG148" s="193"/>
      <c r="AH148" s="193"/>
      <c r="AI148" s="193"/>
      <c r="AJ148" s="300"/>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9"/>
      <c r="AC149" s="193"/>
      <c r="AD149" s="193"/>
      <c r="AE149" s="193"/>
      <c r="AF149" s="193"/>
      <c r="AG149" s="193"/>
      <c r="AH149" s="193"/>
      <c r="AI149" s="193"/>
      <c r="AJ149" s="300"/>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9"/>
      <c r="AC150" s="193"/>
      <c r="AD150" s="193"/>
      <c r="AE150" s="193"/>
      <c r="AF150" s="193"/>
      <c r="AG150" s="193"/>
      <c r="AH150" s="193"/>
      <c r="AI150" s="193"/>
      <c r="AJ150" s="300"/>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9"/>
      <c r="AC151" s="193"/>
      <c r="AD151" s="193"/>
      <c r="AE151" s="193"/>
      <c r="AF151" s="193"/>
      <c r="AG151" s="193"/>
      <c r="AH151" s="193"/>
      <c r="AI151" s="193"/>
      <c r="AJ151" s="300"/>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9"/>
      <c r="AC152" s="193"/>
      <c r="AD152" s="193"/>
      <c r="AE152" s="193"/>
      <c r="AF152" s="193"/>
      <c r="AG152" s="193"/>
      <c r="AH152" s="193"/>
      <c r="AI152" s="193"/>
      <c r="AJ152" s="300"/>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9"/>
      <c r="AC153" s="193"/>
      <c r="AD153" s="193"/>
      <c r="AE153" s="193"/>
      <c r="AF153" s="193"/>
      <c r="AG153" s="193"/>
      <c r="AH153" s="193"/>
      <c r="AI153" s="193"/>
      <c r="AJ153" s="300"/>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9"/>
      <c r="AC154" s="193"/>
      <c r="AD154" s="193"/>
      <c r="AE154" s="193"/>
      <c r="AF154" s="193"/>
      <c r="AG154" s="193"/>
      <c r="AH154" s="193"/>
      <c r="AI154" s="193"/>
      <c r="AJ154" s="300"/>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9"/>
      <c r="AC155" s="193"/>
      <c r="AD155" s="193"/>
      <c r="AE155" s="193"/>
      <c r="AF155" s="193"/>
      <c r="AG155" s="193"/>
      <c r="AH155" s="193"/>
      <c r="AI155" s="193"/>
      <c r="AJ155" s="300"/>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9"/>
      <c r="AC156" s="193"/>
      <c r="AD156" s="193"/>
      <c r="AE156" s="193"/>
      <c r="AF156" s="193"/>
      <c r="AG156" s="193"/>
      <c r="AH156" s="193"/>
      <c r="AI156" s="193"/>
      <c r="AJ156" s="300"/>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9"/>
      <c r="AC157" s="193"/>
      <c r="AD157" s="193"/>
      <c r="AE157" s="193"/>
      <c r="AF157" s="193"/>
      <c r="AG157" s="193"/>
      <c r="AH157" s="193"/>
      <c r="AI157" s="193"/>
      <c r="AJ157" s="300"/>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9"/>
      <c r="AC158" s="193"/>
      <c r="AD158" s="193"/>
      <c r="AE158" s="193"/>
      <c r="AF158" s="193"/>
      <c r="AG158" s="193"/>
      <c r="AH158" s="193"/>
      <c r="AI158" s="193"/>
      <c r="AJ158" s="300"/>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9"/>
      <c r="AC159" s="193"/>
      <c r="AD159" s="193"/>
      <c r="AE159" s="193"/>
      <c r="AF159" s="193"/>
      <c r="AG159" s="193"/>
      <c r="AH159" s="193"/>
      <c r="AI159" s="193"/>
      <c r="AJ159" s="300"/>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9"/>
      <c r="AC160" s="193"/>
      <c r="AD160" s="193"/>
      <c r="AE160" s="193"/>
      <c r="AF160" s="193"/>
      <c r="AG160" s="193"/>
      <c r="AH160" s="193"/>
      <c r="AI160" s="193"/>
      <c r="AJ160" s="300"/>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9"/>
      <c r="AC161" s="193"/>
      <c r="AD161" s="193"/>
      <c r="AE161" s="193"/>
      <c r="AF161" s="193"/>
      <c r="AG161" s="193"/>
      <c r="AH161" s="193"/>
      <c r="AI161" s="193"/>
      <c r="AJ161" s="300"/>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9"/>
      <c r="AC162" s="193"/>
      <c r="AD162" s="193"/>
      <c r="AE162" s="193"/>
      <c r="AF162" s="193"/>
      <c r="AG162" s="193"/>
      <c r="AH162" s="193"/>
      <c r="AI162" s="193"/>
      <c r="AJ162" s="300"/>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9"/>
      <c r="AC163" s="193"/>
      <c r="AD163" s="193"/>
      <c r="AE163" s="193"/>
      <c r="AF163" s="193"/>
      <c r="AG163" s="193"/>
      <c r="AH163" s="193"/>
      <c r="AI163" s="193"/>
      <c r="AJ163" s="300"/>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9"/>
      <c r="AC164" s="193"/>
      <c r="AD164" s="193"/>
      <c r="AE164" s="193"/>
      <c r="AF164" s="193"/>
      <c r="AG164" s="193"/>
      <c r="AH164" s="193"/>
      <c r="AI164" s="193"/>
      <c r="AJ164" s="300"/>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9"/>
      <c r="AC165" s="193"/>
      <c r="AD165" s="193"/>
      <c r="AE165" s="193"/>
      <c r="AF165" s="193"/>
      <c r="AG165" s="193"/>
      <c r="AH165" s="193"/>
      <c r="AI165" s="193"/>
      <c r="AJ165" s="300"/>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9"/>
      <c r="AC166" s="193"/>
      <c r="AD166" s="193"/>
      <c r="AE166" s="193"/>
      <c r="AF166" s="193"/>
      <c r="AG166" s="193"/>
      <c r="AH166" s="193"/>
      <c r="AI166" s="193"/>
      <c r="AJ166" s="300"/>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9"/>
      <c r="AC167" s="193"/>
      <c r="AD167" s="193"/>
      <c r="AE167" s="193"/>
      <c r="AF167" s="193"/>
      <c r="AG167" s="193"/>
      <c r="AH167" s="193"/>
      <c r="AI167" s="193"/>
      <c r="AJ167" s="300"/>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9"/>
      <c r="AC168" s="193"/>
      <c r="AD168" s="193"/>
      <c r="AE168" s="193"/>
      <c r="AF168" s="193"/>
      <c r="AG168" s="193"/>
      <c r="AH168" s="193"/>
      <c r="AI168" s="193"/>
      <c r="AJ168" s="300"/>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9"/>
      <c r="AC169" s="193"/>
      <c r="AD169" s="193"/>
      <c r="AE169" s="193"/>
      <c r="AF169" s="193"/>
      <c r="AG169" s="193"/>
      <c r="AH169" s="193"/>
      <c r="AI169" s="193"/>
      <c r="AJ169" s="300"/>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9"/>
      <c r="AC170" s="193"/>
      <c r="AD170" s="193"/>
      <c r="AE170" s="193"/>
      <c r="AF170" s="193"/>
      <c r="AG170" s="193"/>
      <c r="AH170" s="193"/>
      <c r="AI170" s="193"/>
      <c r="AJ170" s="300"/>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9"/>
      <c r="AC171" s="193"/>
      <c r="AD171" s="193"/>
      <c r="AE171" s="193"/>
      <c r="AF171" s="193"/>
      <c r="AG171" s="193"/>
      <c r="AH171" s="193"/>
      <c r="AI171" s="193"/>
      <c r="AJ171" s="300"/>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9"/>
      <c r="AC172" s="193"/>
      <c r="AD172" s="193"/>
      <c r="AE172" s="193"/>
      <c r="AF172" s="193"/>
      <c r="AG172" s="193"/>
      <c r="AH172" s="193"/>
      <c r="AI172" s="193"/>
      <c r="AJ172" s="300"/>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9"/>
      <c r="AC173" s="193"/>
      <c r="AD173" s="193"/>
      <c r="AE173" s="193"/>
      <c r="AF173" s="193"/>
      <c r="AG173" s="193"/>
      <c r="AH173" s="193"/>
      <c r="AI173" s="193"/>
      <c r="AJ173" s="300"/>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9"/>
      <c r="AC174" s="193"/>
      <c r="AD174" s="193"/>
      <c r="AE174" s="193"/>
      <c r="AF174" s="193"/>
      <c r="AG174" s="193"/>
      <c r="AH174" s="193"/>
      <c r="AI174" s="193"/>
      <c r="AJ174" s="300"/>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9"/>
      <c r="AC175" s="193"/>
      <c r="AD175" s="193"/>
      <c r="AE175" s="193"/>
      <c r="AF175" s="193"/>
      <c r="AG175" s="193"/>
      <c r="AH175" s="193"/>
      <c r="AI175" s="193"/>
      <c r="AJ175" s="300"/>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9"/>
      <c r="AC176" s="193"/>
      <c r="AD176" s="193"/>
      <c r="AE176" s="193"/>
      <c r="AF176" s="193"/>
      <c r="AG176" s="193"/>
      <c r="AH176" s="193"/>
      <c r="AI176" s="193"/>
      <c r="AJ176" s="300"/>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9"/>
      <c r="AC177" s="193"/>
      <c r="AD177" s="193"/>
      <c r="AE177" s="193"/>
      <c r="AF177" s="193"/>
      <c r="AG177" s="193"/>
      <c r="AH177" s="193"/>
      <c r="AI177" s="193"/>
      <c r="AJ177" s="300"/>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9"/>
      <c r="AC178" s="193"/>
      <c r="AD178" s="193"/>
      <c r="AE178" s="193"/>
      <c r="AF178" s="193"/>
      <c r="AG178" s="193"/>
      <c r="AH178" s="193"/>
      <c r="AI178" s="193"/>
      <c r="AJ178" s="300"/>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9"/>
      <c r="AC179" s="193"/>
      <c r="AD179" s="193"/>
      <c r="AE179" s="193"/>
      <c r="AF179" s="193"/>
      <c r="AG179" s="193"/>
      <c r="AH179" s="193"/>
      <c r="AI179" s="193"/>
      <c r="AJ179" s="300"/>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9"/>
      <c r="AC180" s="193"/>
      <c r="AD180" s="193"/>
      <c r="AE180" s="193"/>
      <c r="AF180" s="193"/>
      <c r="AG180" s="193"/>
      <c r="AH180" s="193"/>
      <c r="AI180" s="193"/>
      <c r="AJ180" s="300"/>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9"/>
      <c r="AC181" s="193"/>
      <c r="AD181" s="193"/>
      <c r="AE181" s="193"/>
      <c r="AF181" s="193"/>
      <c r="AG181" s="193"/>
      <c r="AH181" s="193"/>
      <c r="AI181" s="193"/>
      <c r="AJ181" s="300"/>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9"/>
      <c r="AC182" s="193"/>
      <c r="AD182" s="193"/>
      <c r="AE182" s="193"/>
      <c r="AF182" s="193"/>
      <c r="AG182" s="193"/>
      <c r="AH182" s="193"/>
      <c r="AI182" s="193"/>
      <c r="AJ182" s="300"/>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9"/>
      <c r="AC183" s="193"/>
      <c r="AD183" s="193"/>
      <c r="AE183" s="193"/>
      <c r="AF183" s="193"/>
      <c r="AG183" s="193"/>
      <c r="AH183" s="193"/>
      <c r="AI183" s="193"/>
      <c r="AJ183" s="300"/>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9"/>
      <c r="AC184" s="193"/>
      <c r="AD184" s="193"/>
      <c r="AE184" s="193"/>
      <c r="AF184" s="193"/>
      <c r="AG184" s="193"/>
      <c r="AH184" s="193"/>
      <c r="AI184" s="193"/>
      <c r="AJ184" s="300"/>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9"/>
      <c r="AC185" s="193"/>
      <c r="AD185" s="193"/>
      <c r="AE185" s="193"/>
      <c r="AF185" s="193"/>
      <c r="AG185" s="193"/>
      <c r="AH185" s="193"/>
      <c r="AI185" s="193"/>
      <c r="AJ185" s="300"/>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9"/>
      <c r="AC186" s="193"/>
      <c r="AD186" s="193"/>
      <c r="AE186" s="193"/>
      <c r="AF186" s="193"/>
      <c r="AG186" s="193"/>
      <c r="AH186" s="193"/>
      <c r="AI186" s="193"/>
      <c r="AJ186" s="300"/>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9"/>
      <c r="AC187" s="193"/>
      <c r="AD187" s="193"/>
      <c r="AE187" s="193"/>
      <c r="AF187" s="193"/>
      <c r="AG187" s="193"/>
      <c r="AH187" s="193"/>
      <c r="AI187" s="193"/>
      <c r="AJ187" s="300"/>
    </row>
    <row r="188" spans="7:36">
      <c r="G188" s="51"/>
      <c r="H188" s="51"/>
      <c r="I188" s="51"/>
      <c r="J188" s="51"/>
      <c r="K188" s="50"/>
      <c r="L188" s="121"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9"/>
      <c r="AC188" s="193"/>
      <c r="AD188" s="193"/>
      <c r="AE188" s="193"/>
      <c r="AF188" s="193"/>
      <c r="AG188" s="193"/>
      <c r="AH188" s="193"/>
      <c r="AI188" s="193"/>
      <c r="AJ188" s="300"/>
    </row>
    <row r="189" spans="7:36">
      <c r="G189" s="51"/>
      <c r="H189" s="51"/>
      <c r="I189" s="51"/>
      <c r="J189" s="51"/>
      <c r="K189" s="50"/>
      <c r="L189" s="121"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9"/>
      <c r="AC189" s="193"/>
      <c r="AD189" s="193"/>
      <c r="AE189" s="193"/>
      <c r="AF189" s="193"/>
      <c r="AG189" s="193"/>
      <c r="AH189" s="193"/>
      <c r="AI189" s="193"/>
      <c r="AJ189" s="300"/>
    </row>
    <row r="190" spans="7:36">
      <c r="G190" s="51"/>
      <c r="H190" s="51"/>
      <c r="I190" s="51"/>
      <c r="J190" s="51"/>
      <c r="K190" s="50"/>
      <c r="L190" s="121"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9"/>
      <c r="AC190" s="193"/>
      <c r="AD190" s="193"/>
      <c r="AE190" s="193"/>
      <c r="AF190" s="193"/>
      <c r="AG190" s="193"/>
      <c r="AH190" s="193"/>
      <c r="AI190" s="193"/>
      <c r="AJ190" s="300"/>
    </row>
    <row r="191" spans="7:36">
      <c r="G191" s="51"/>
      <c r="H191" s="51"/>
      <c r="I191" s="51"/>
      <c r="J191" s="51"/>
      <c r="K191" s="50"/>
      <c r="L191" s="121"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9"/>
      <c r="AC191" s="193"/>
      <c r="AD191" s="193"/>
      <c r="AE191" s="193"/>
      <c r="AF191" s="193"/>
      <c r="AG191" s="193"/>
      <c r="AH191" s="193"/>
      <c r="AI191" s="193"/>
      <c r="AJ191" s="300"/>
    </row>
    <row r="192" spans="7:36">
      <c r="G192" s="51"/>
      <c r="H192" s="51"/>
      <c r="I192" s="51"/>
      <c r="J192" s="51"/>
      <c r="K192" s="50"/>
      <c r="L192" s="121"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9"/>
      <c r="AC192" s="193"/>
      <c r="AD192" s="193"/>
      <c r="AE192" s="193"/>
      <c r="AF192" s="193"/>
      <c r="AG192" s="193"/>
      <c r="AH192" s="193"/>
      <c r="AI192" s="193"/>
      <c r="AJ192" s="300"/>
    </row>
    <row r="193" spans="7:36">
      <c r="G193" s="51"/>
      <c r="H193" s="51"/>
      <c r="I193" s="51"/>
      <c r="J193" s="51"/>
      <c r="K193" s="50"/>
      <c r="L193" s="121"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9"/>
      <c r="AC193" s="193"/>
      <c r="AD193" s="193"/>
      <c r="AE193" s="193"/>
      <c r="AF193" s="193"/>
      <c r="AG193" s="193"/>
      <c r="AH193" s="193"/>
      <c r="AI193" s="193"/>
      <c r="AJ193" s="300"/>
    </row>
    <row r="194" spans="7:36">
      <c r="G194" s="51"/>
      <c r="H194" s="51"/>
      <c r="I194" s="51"/>
      <c r="J194" s="51"/>
      <c r="K194" s="50"/>
      <c r="L194" s="121"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9"/>
      <c r="AC194" s="193"/>
      <c r="AD194" s="193"/>
      <c r="AE194" s="193"/>
      <c r="AF194" s="193"/>
      <c r="AG194" s="193"/>
      <c r="AH194" s="193"/>
      <c r="AI194" s="193"/>
      <c r="AJ194" s="300"/>
    </row>
    <row r="195" spans="7:36">
      <c r="G195" s="51"/>
      <c r="H195" s="51"/>
      <c r="I195" s="51"/>
      <c r="J195" s="51"/>
      <c r="K195" s="50"/>
      <c r="L195" s="121"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9"/>
      <c r="AC195" s="193"/>
      <c r="AD195" s="193"/>
      <c r="AE195" s="193"/>
      <c r="AF195" s="193"/>
      <c r="AG195" s="193"/>
      <c r="AH195" s="193"/>
      <c r="AI195" s="193"/>
      <c r="AJ195" s="300"/>
    </row>
    <row r="196" spans="7:36">
      <c r="G196" s="51"/>
      <c r="H196" s="51"/>
      <c r="I196" s="51"/>
      <c r="J196" s="51"/>
      <c r="K196" s="50"/>
      <c r="L196" s="121"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9"/>
      <c r="AC196" s="193"/>
      <c r="AD196" s="193"/>
      <c r="AE196" s="193"/>
      <c r="AF196" s="193"/>
      <c r="AG196" s="193"/>
      <c r="AH196" s="193"/>
      <c r="AI196" s="193"/>
      <c r="AJ196" s="300"/>
    </row>
    <row r="197" spans="7:36">
      <c r="G197" s="51"/>
      <c r="H197" s="51"/>
      <c r="I197" s="51"/>
      <c r="J197" s="51"/>
      <c r="K197" s="50"/>
      <c r="L197" s="121"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9"/>
      <c r="AC197" s="193"/>
      <c r="AD197" s="193"/>
      <c r="AE197" s="193"/>
      <c r="AF197" s="193"/>
      <c r="AG197" s="193"/>
      <c r="AH197" s="193"/>
      <c r="AI197" s="193"/>
      <c r="AJ197" s="300"/>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9"/>
      <c r="AC198" s="193"/>
      <c r="AD198" s="193"/>
      <c r="AE198" s="193"/>
      <c r="AF198" s="193"/>
      <c r="AG198" s="193"/>
      <c r="AH198" s="193"/>
      <c r="AI198" s="193"/>
      <c r="AJ198" s="300"/>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9"/>
      <c r="AC199" s="193"/>
      <c r="AD199" s="193"/>
      <c r="AE199" s="193"/>
      <c r="AF199" s="193"/>
      <c r="AG199" s="193"/>
      <c r="AH199" s="193"/>
      <c r="AI199" s="193"/>
      <c r="AJ199" s="300"/>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9"/>
      <c r="AC200" s="193"/>
      <c r="AD200" s="193"/>
      <c r="AE200" s="193"/>
      <c r="AF200" s="193"/>
      <c r="AG200" s="193"/>
      <c r="AH200" s="193"/>
      <c r="AI200" s="193"/>
      <c r="AJ200" s="300"/>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9"/>
      <c r="AC201" s="193"/>
      <c r="AD201" s="193"/>
      <c r="AE201" s="193"/>
      <c r="AF201" s="193"/>
      <c r="AG201" s="193"/>
      <c r="AH201" s="193"/>
      <c r="AI201" s="193"/>
      <c r="AJ201" s="300"/>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9"/>
      <c r="AC202" s="193"/>
      <c r="AD202" s="193"/>
      <c r="AE202" s="193"/>
      <c r="AF202" s="193"/>
      <c r="AG202" s="193"/>
      <c r="AH202" s="193"/>
      <c r="AI202" s="193"/>
      <c r="AJ202" s="300"/>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9"/>
      <c r="AC203" s="193"/>
      <c r="AD203" s="193"/>
      <c r="AE203" s="193"/>
      <c r="AF203" s="193"/>
      <c r="AG203" s="193"/>
      <c r="AH203" s="193"/>
      <c r="AI203" s="193"/>
      <c r="AJ203" s="300"/>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9"/>
      <c r="AC204" s="193"/>
      <c r="AD204" s="193"/>
      <c r="AE204" s="193"/>
      <c r="AF204" s="193"/>
      <c r="AG204" s="193"/>
      <c r="AH204" s="193"/>
      <c r="AI204" s="193"/>
      <c r="AJ204" s="300"/>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9"/>
      <c r="AC205" s="193"/>
      <c r="AD205" s="193"/>
      <c r="AE205" s="193"/>
      <c r="AF205" s="193"/>
      <c r="AG205" s="193"/>
      <c r="AH205" s="193"/>
      <c r="AI205" s="193"/>
      <c r="AJ205" s="300"/>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9"/>
      <c r="AC206" s="193"/>
      <c r="AD206" s="193"/>
      <c r="AE206" s="193"/>
      <c r="AF206" s="193"/>
      <c r="AG206" s="193"/>
      <c r="AH206" s="193"/>
      <c r="AI206" s="193"/>
      <c r="AJ206" s="300"/>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9"/>
      <c r="AC207" s="193"/>
      <c r="AD207" s="193"/>
      <c r="AE207" s="193"/>
      <c r="AF207" s="193"/>
      <c r="AG207" s="193"/>
      <c r="AH207" s="193"/>
      <c r="AI207" s="193"/>
      <c r="AJ207" s="300"/>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9"/>
      <c r="AC208" s="193"/>
      <c r="AD208" s="193"/>
      <c r="AE208" s="193"/>
      <c r="AF208" s="193"/>
      <c r="AG208" s="193"/>
      <c r="AH208" s="193"/>
      <c r="AI208" s="193"/>
      <c r="AJ208" s="300"/>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9"/>
      <c r="AC209" s="193"/>
      <c r="AD209" s="193"/>
      <c r="AE209" s="193"/>
      <c r="AF209" s="193"/>
      <c r="AG209" s="193"/>
      <c r="AH209" s="193"/>
      <c r="AI209" s="193"/>
      <c r="AJ209" s="300"/>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9"/>
      <c r="AC210" s="193"/>
      <c r="AD210" s="193"/>
      <c r="AE210" s="193"/>
      <c r="AF210" s="193"/>
      <c r="AG210" s="193"/>
      <c r="AH210" s="193"/>
      <c r="AI210" s="193"/>
      <c r="AJ210" s="300"/>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9"/>
      <c r="AC211" s="193"/>
      <c r="AD211" s="193"/>
      <c r="AE211" s="193"/>
      <c r="AF211" s="193"/>
      <c r="AG211" s="193"/>
      <c r="AH211" s="193"/>
      <c r="AI211" s="193"/>
      <c r="AJ211" s="300"/>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9"/>
      <c r="AC212" s="193"/>
      <c r="AD212" s="193"/>
      <c r="AE212" s="193"/>
      <c r="AF212" s="193"/>
      <c r="AG212" s="193"/>
      <c r="AH212" s="193"/>
      <c r="AI212" s="193"/>
      <c r="AJ212" s="300"/>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9"/>
      <c r="AC213" s="193"/>
      <c r="AD213" s="193"/>
      <c r="AE213" s="193"/>
      <c r="AF213" s="193"/>
      <c r="AG213" s="193"/>
      <c r="AH213" s="193"/>
      <c r="AI213" s="193"/>
      <c r="AJ213" s="300"/>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9"/>
      <c r="AC214" s="193"/>
      <c r="AD214" s="193"/>
      <c r="AE214" s="193"/>
      <c r="AF214" s="193"/>
      <c r="AG214" s="193"/>
      <c r="AH214" s="193"/>
      <c r="AI214" s="193"/>
      <c r="AJ214" s="300"/>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9"/>
      <c r="AC215" s="193"/>
      <c r="AD215" s="193"/>
      <c r="AE215" s="193"/>
      <c r="AF215" s="193"/>
      <c r="AG215" s="193"/>
      <c r="AH215" s="193"/>
      <c r="AI215" s="193"/>
      <c r="AJ215" s="300"/>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9"/>
      <c r="AC216" s="193"/>
      <c r="AD216" s="193"/>
      <c r="AE216" s="193"/>
      <c r="AF216" s="193"/>
      <c r="AG216" s="193"/>
      <c r="AH216" s="193"/>
      <c r="AI216" s="193"/>
      <c r="AJ216" s="300"/>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9"/>
      <c r="AC217" s="193"/>
      <c r="AD217" s="193"/>
      <c r="AE217" s="193"/>
      <c r="AF217" s="193"/>
      <c r="AG217" s="193"/>
      <c r="AH217" s="193"/>
      <c r="AI217" s="193"/>
      <c r="AJ217" s="300"/>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9"/>
      <c r="AC218" s="193"/>
      <c r="AD218" s="193"/>
      <c r="AE218" s="193"/>
      <c r="AF218" s="193"/>
      <c r="AG218" s="193"/>
      <c r="AH218" s="193"/>
      <c r="AI218" s="193"/>
      <c r="AJ218" s="300"/>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9"/>
      <c r="AC219" s="193"/>
      <c r="AD219" s="193"/>
      <c r="AE219" s="193"/>
      <c r="AF219" s="193"/>
      <c r="AG219" s="193"/>
      <c r="AH219" s="193"/>
      <c r="AI219" s="193"/>
      <c r="AJ219" s="300"/>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9"/>
      <c r="AC220" s="193"/>
      <c r="AD220" s="193"/>
      <c r="AE220" s="193"/>
      <c r="AF220" s="193"/>
      <c r="AG220" s="193"/>
      <c r="AH220" s="193"/>
      <c r="AI220" s="193"/>
      <c r="AJ220" s="300"/>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9"/>
      <c r="AC221" s="193"/>
      <c r="AD221" s="193"/>
      <c r="AE221" s="193"/>
      <c r="AF221" s="193"/>
      <c r="AG221" s="193"/>
      <c r="AH221" s="193"/>
      <c r="AI221" s="193"/>
      <c r="AJ221" s="300"/>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9"/>
      <c r="AC222" s="193"/>
      <c r="AD222" s="193"/>
      <c r="AE222" s="193"/>
      <c r="AF222" s="193"/>
      <c r="AG222" s="193"/>
      <c r="AH222" s="193"/>
      <c r="AI222" s="193"/>
      <c r="AJ222" s="300"/>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9"/>
      <c r="AC223" s="193"/>
      <c r="AD223" s="193"/>
      <c r="AE223" s="193"/>
      <c r="AF223" s="193"/>
      <c r="AG223" s="193"/>
      <c r="AH223" s="193"/>
      <c r="AI223" s="193"/>
      <c r="AJ223" s="300"/>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9"/>
      <c r="AC224" s="193"/>
      <c r="AD224" s="193"/>
      <c r="AE224" s="193"/>
      <c r="AF224" s="193"/>
      <c r="AG224" s="193"/>
      <c r="AH224" s="193"/>
      <c r="AI224" s="193"/>
      <c r="AJ224" s="300"/>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9"/>
      <c r="AC225" s="193"/>
      <c r="AD225" s="193"/>
      <c r="AE225" s="193"/>
      <c r="AF225" s="193"/>
      <c r="AG225" s="193"/>
      <c r="AH225" s="193"/>
      <c r="AI225" s="193"/>
      <c r="AJ225" s="300"/>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9"/>
      <c r="AC226" s="193"/>
      <c r="AD226" s="193"/>
      <c r="AE226" s="193"/>
      <c r="AF226" s="193"/>
      <c r="AG226" s="193"/>
      <c r="AH226" s="193"/>
      <c r="AI226" s="193"/>
      <c r="AJ226" s="300"/>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9"/>
      <c r="AC227" s="193"/>
      <c r="AD227" s="193"/>
      <c r="AE227" s="193"/>
      <c r="AF227" s="193"/>
      <c r="AG227" s="193"/>
      <c r="AH227" s="193"/>
      <c r="AI227" s="193"/>
      <c r="AJ227" s="300"/>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9"/>
      <c r="AC228" s="193"/>
      <c r="AD228" s="193"/>
      <c r="AE228" s="193"/>
      <c r="AF228" s="193"/>
      <c r="AG228" s="193"/>
      <c r="AH228" s="193"/>
      <c r="AI228" s="193"/>
      <c r="AJ228" s="300"/>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9"/>
      <c r="AC229" s="193"/>
      <c r="AD229" s="193"/>
      <c r="AE229" s="193"/>
      <c r="AF229" s="193"/>
      <c r="AG229" s="193"/>
      <c r="AH229" s="193"/>
      <c r="AI229" s="193"/>
      <c r="AJ229" s="300"/>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9"/>
      <c r="AC230" s="193"/>
      <c r="AD230" s="193"/>
      <c r="AE230" s="193"/>
      <c r="AF230" s="193"/>
      <c r="AG230" s="193"/>
      <c r="AH230" s="193"/>
      <c r="AI230" s="193"/>
      <c r="AJ230" s="300"/>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9"/>
      <c r="AC231" s="193"/>
      <c r="AD231" s="193"/>
      <c r="AE231" s="193"/>
      <c r="AF231" s="193"/>
      <c r="AG231" s="193"/>
      <c r="AH231" s="193"/>
      <c r="AI231" s="193"/>
      <c r="AJ231" s="300"/>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9"/>
      <c r="AC232" s="193"/>
      <c r="AD232" s="193"/>
      <c r="AE232" s="193"/>
      <c r="AF232" s="193"/>
      <c r="AG232" s="193"/>
      <c r="AH232" s="193"/>
      <c r="AI232" s="193"/>
      <c r="AJ232" s="300"/>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9"/>
      <c r="AC233" s="193"/>
      <c r="AD233" s="193"/>
      <c r="AE233" s="193"/>
      <c r="AF233" s="193"/>
      <c r="AG233" s="193"/>
      <c r="AH233" s="193"/>
      <c r="AI233" s="193"/>
      <c r="AJ233" s="300"/>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9"/>
      <c r="AC234" s="193"/>
      <c r="AD234" s="193"/>
      <c r="AE234" s="193"/>
      <c r="AF234" s="193"/>
      <c r="AG234" s="193"/>
      <c r="AH234" s="193"/>
      <c r="AI234" s="193"/>
      <c r="AJ234" s="300"/>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9"/>
      <c r="AC235" s="193"/>
      <c r="AD235" s="193"/>
      <c r="AE235" s="193"/>
      <c r="AF235" s="193"/>
      <c r="AG235" s="193"/>
      <c r="AH235" s="193"/>
      <c r="AI235" s="193"/>
      <c r="AJ235" s="300"/>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9"/>
      <c r="AC236" s="193"/>
      <c r="AD236" s="193"/>
      <c r="AE236" s="193"/>
      <c r="AF236" s="193"/>
      <c r="AG236" s="193"/>
      <c r="AH236" s="193"/>
      <c r="AI236" s="193"/>
      <c r="AJ236" s="300"/>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9"/>
      <c r="AC237" s="193"/>
      <c r="AD237" s="193"/>
      <c r="AE237" s="193"/>
      <c r="AF237" s="193"/>
      <c r="AG237" s="193"/>
      <c r="AH237" s="193"/>
      <c r="AI237" s="193"/>
      <c r="AJ237" s="300"/>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9"/>
      <c r="AC238" s="193"/>
      <c r="AD238" s="193"/>
      <c r="AE238" s="193"/>
      <c r="AF238" s="193"/>
      <c r="AG238" s="193"/>
      <c r="AH238" s="193"/>
      <c r="AI238" s="193"/>
      <c r="AJ238" s="300"/>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9"/>
      <c r="AC239" s="193"/>
      <c r="AD239" s="193"/>
      <c r="AE239" s="193"/>
      <c r="AF239" s="193"/>
      <c r="AG239" s="193"/>
      <c r="AH239" s="193"/>
      <c r="AI239" s="193"/>
      <c r="AJ239" s="300"/>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9"/>
      <c r="AC240" s="193"/>
      <c r="AD240" s="193"/>
      <c r="AE240" s="193"/>
      <c r="AF240" s="193"/>
      <c r="AG240" s="193"/>
      <c r="AH240" s="193"/>
      <c r="AI240" s="193"/>
      <c r="AJ240" s="300"/>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9"/>
      <c r="AC241" s="193"/>
      <c r="AD241" s="193"/>
      <c r="AE241" s="193"/>
      <c r="AF241" s="193"/>
      <c r="AG241" s="193"/>
      <c r="AH241" s="193"/>
      <c r="AI241" s="193"/>
      <c r="AJ241" s="300"/>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9"/>
      <c r="AC242" s="193"/>
      <c r="AD242" s="193"/>
      <c r="AE242" s="193"/>
      <c r="AF242" s="193"/>
      <c r="AG242" s="193"/>
      <c r="AH242" s="193"/>
      <c r="AI242" s="193"/>
      <c r="AJ242" s="300"/>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9"/>
      <c r="AC243" s="193"/>
      <c r="AD243" s="193"/>
      <c r="AE243" s="193"/>
      <c r="AF243" s="193"/>
      <c r="AG243" s="193"/>
      <c r="AH243" s="193"/>
      <c r="AI243" s="193"/>
      <c r="AJ243" s="300"/>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9"/>
      <c r="AC244" s="193"/>
      <c r="AD244" s="193"/>
      <c r="AE244" s="193"/>
      <c r="AF244" s="193"/>
      <c r="AG244" s="193"/>
      <c r="AH244" s="193"/>
      <c r="AI244" s="193"/>
      <c r="AJ244" s="300"/>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9"/>
      <c r="AC245" s="193"/>
      <c r="AD245" s="193"/>
      <c r="AE245" s="193"/>
      <c r="AF245" s="193"/>
      <c r="AG245" s="193"/>
      <c r="AH245" s="193"/>
      <c r="AI245" s="193"/>
      <c r="AJ245" s="300"/>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9"/>
      <c r="AC246" s="193"/>
      <c r="AD246" s="193"/>
      <c r="AE246" s="193"/>
      <c r="AF246" s="193"/>
      <c r="AG246" s="193"/>
      <c r="AH246" s="193"/>
      <c r="AI246" s="193"/>
      <c r="AJ246" s="300"/>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9"/>
      <c r="AC247" s="193"/>
      <c r="AD247" s="193"/>
      <c r="AE247" s="193"/>
      <c r="AF247" s="193"/>
      <c r="AG247" s="193"/>
      <c r="AH247" s="193"/>
      <c r="AI247" s="193"/>
      <c r="AJ247" s="300"/>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9"/>
      <c r="AC248" s="193"/>
      <c r="AD248" s="193"/>
      <c r="AE248" s="193"/>
      <c r="AF248" s="193"/>
      <c r="AG248" s="193"/>
      <c r="AH248" s="193"/>
      <c r="AI248" s="193"/>
      <c r="AJ248" s="300"/>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9"/>
      <c r="AC249" s="193"/>
      <c r="AD249" s="193"/>
      <c r="AE249" s="193"/>
      <c r="AF249" s="193"/>
      <c r="AG249" s="193"/>
      <c r="AH249" s="193"/>
      <c r="AI249" s="193"/>
      <c r="AJ249" s="300"/>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9"/>
      <c r="AC250" s="193"/>
      <c r="AD250" s="193"/>
      <c r="AE250" s="193"/>
      <c r="AF250" s="193"/>
      <c r="AG250" s="193"/>
      <c r="AH250" s="193"/>
      <c r="AI250" s="193"/>
      <c r="AJ250" s="300"/>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9"/>
      <c r="AC251" s="193"/>
      <c r="AD251" s="193"/>
      <c r="AE251" s="193"/>
      <c r="AF251" s="193"/>
      <c r="AG251" s="193"/>
      <c r="AH251" s="193"/>
      <c r="AI251" s="193"/>
      <c r="AJ251" s="300"/>
    </row>
    <row r="252" spans="7:36">
      <c r="G252" s="51"/>
      <c r="H252" s="51"/>
      <c r="I252" s="51"/>
      <c r="J252" s="51"/>
      <c r="K252" s="50"/>
      <c r="L252" s="121"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9"/>
      <c r="AC252" s="193"/>
      <c r="AD252" s="193"/>
      <c r="AE252" s="193"/>
      <c r="AF252" s="193"/>
      <c r="AG252" s="193"/>
      <c r="AH252" s="193"/>
      <c r="AI252" s="193"/>
      <c r="AJ252" s="300"/>
    </row>
    <row r="253" spans="7:36">
      <c r="G253" s="51"/>
      <c r="H253" s="51"/>
      <c r="I253" s="51"/>
      <c r="J253" s="51"/>
      <c r="K253" s="50"/>
      <c r="L253" s="121"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9"/>
      <c r="AC253" s="193"/>
      <c r="AD253" s="193"/>
      <c r="AE253" s="193"/>
      <c r="AF253" s="193"/>
      <c r="AG253" s="193"/>
      <c r="AH253" s="193"/>
      <c r="AI253" s="193"/>
      <c r="AJ253" s="300"/>
    </row>
    <row r="254" spans="7:36">
      <c r="G254" s="51"/>
      <c r="H254" s="51"/>
      <c r="I254" s="51"/>
      <c r="J254" s="51"/>
      <c r="K254" s="50"/>
      <c r="L254" s="121"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9"/>
      <c r="AC254" s="193"/>
      <c r="AD254" s="193"/>
      <c r="AE254" s="193"/>
      <c r="AF254" s="193"/>
      <c r="AG254" s="193"/>
      <c r="AH254" s="193"/>
      <c r="AI254" s="193"/>
      <c r="AJ254" s="300"/>
    </row>
    <row r="255" spans="7:36">
      <c r="G255" s="51"/>
      <c r="H255" s="51"/>
      <c r="I255" s="51"/>
      <c r="J255" s="51"/>
      <c r="K255" s="50"/>
      <c r="L255" s="121"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9"/>
      <c r="AC255" s="193"/>
      <c r="AD255" s="193"/>
      <c r="AE255" s="193"/>
      <c r="AF255" s="193"/>
      <c r="AG255" s="193"/>
      <c r="AH255" s="193"/>
      <c r="AI255" s="193"/>
      <c r="AJ255" s="300"/>
    </row>
    <row r="256" spans="7:36">
      <c r="G256" s="51"/>
      <c r="H256" s="51"/>
      <c r="I256" s="51"/>
      <c r="J256" s="51"/>
      <c r="K256" s="50"/>
      <c r="L256" s="121"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9"/>
      <c r="AC256" s="193"/>
      <c r="AD256" s="193"/>
      <c r="AE256" s="193"/>
      <c r="AF256" s="193"/>
      <c r="AG256" s="193"/>
      <c r="AH256" s="193"/>
      <c r="AI256" s="193"/>
      <c r="AJ256" s="300"/>
    </row>
    <row r="257" spans="7:36">
      <c r="G257" s="51"/>
      <c r="H257" s="51"/>
      <c r="I257" s="51"/>
      <c r="J257" s="51"/>
      <c r="K257" s="50"/>
      <c r="L257" s="121"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9"/>
      <c r="AC257" s="193"/>
      <c r="AD257" s="193"/>
      <c r="AE257" s="193"/>
      <c r="AF257" s="193"/>
      <c r="AG257" s="193"/>
      <c r="AH257" s="193"/>
      <c r="AI257" s="193"/>
      <c r="AJ257" s="300"/>
    </row>
    <row r="258" spans="7:36">
      <c r="G258" s="51"/>
      <c r="H258" s="51"/>
      <c r="I258" s="51"/>
      <c r="J258" s="51"/>
      <c r="K258" s="50"/>
      <c r="L258" s="121"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9"/>
      <c r="AC258" s="193"/>
      <c r="AD258" s="193"/>
      <c r="AE258" s="193"/>
      <c r="AF258" s="193"/>
      <c r="AG258" s="193"/>
      <c r="AH258" s="193"/>
      <c r="AI258" s="193"/>
      <c r="AJ258" s="300"/>
    </row>
    <row r="259" spans="7:36">
      <c r="G259" s="51"/>
      <c r="H259" s="51"/>
      <c r="I259" s="51"/>
      <c r="J259" s="51"/>
      <c r="K259" s="50"/>
      <c r="L259" s="121"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9"/>
      <c r="AC259" s="193"/>
      <c r="AD259" s="193"/>
      <c r="AE259" s="193"/>
      <c r="AF259" s="193"/>
      <c r="AG259" s="193"/>
      <c r="AH259" s="193"/>
      <c r="AI259" s="193"/>
      <c r="AJ259" s="300"/>
    </row>
    <row r="260" spans="7:36">
      <c r="G260" s="51"/>
      <c r="H260" s="51"/>
      <c r="I260" s="51"/>
      <c r="J260" s="51"/>
      <c r="K260" s="50"/>
      <c r="L260" s="121"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9"/>
      <c r="AC260" s="193"/>
      <c r="AD260" s="193"/>
      <c r="AE260" s="193"/>
      <c r="AF260" s="193"/>
      <c r="AG260" s="193"/>
      <c r="AH260" s="193"/>
      <c r="AI260" s="193"/>
      <c r="AJ260" s="300"/>
    </row>
    <row r="261" spans="7:36">
      <c r="G261" s="51"/>
      <c r="H261" s="51"/>
      <c r="I261" s="51"/>
      <c r="J261" s="51"/>
      <c r="K261" s="50"/>
      <c r="L261" s="121"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9"/>
      <c r="AC261" s="193"/>
      <c r="AD261" s="193"/>
      <c r="AE261" s="193"/>
      <c r="AF261" s="193"/>
      <c r="AG261" s="193"/>
      <c r="AH261" s="193"/>
      <c r="AI261" s="193"/>
      <c r="AJ261" s="300"/>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9"/>
      <c r="AC262" s="193"/>
      <c r="AD262" s="193"/>
      <c r="AE262" s="193"/>
      <c r="AF262" s="193"/>
      <c r="AG262" s="193"/>
      <c r="AH262" s="193"/>
      <c r="AI262" s="193"/>
      <c r="AJ262" s="300"/>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9"/>
      <c r="AC263" s="193"/>
      <c r="AD263" s="193"/>
      <c r="AE263" s="193"/>
      <c r="AF263" s="193"/>
      <c r="AG263" s="193"/>
      <c r="AH263" s="193"/>
      <c r="AI263" s="193"/>
      <c r="AJ263" s="300"/>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9"/>
      <c r="AC264" s="193"/>
      <c r="AD264" s="193"/>
      <c r="AE264" s="193"/>
      <c r="AF264" s="193"/>
      <c r="AG264" s="193"/>
      <c r="AH264" s="193"/>
      <c r="AI264" s="193"/>
      <c r="AJ264" s="300"/>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9"/>
      <c r="AC265" s="193"/>
      <c r="AD265" s="193"/>
      <c r="AE265" s="193"/>
      <c r="AF265" s="193"/>
      <c r="AG265" s="193"/>
      <c r="AH265" s="193"/>
      <c r="AI265" s="193"/>
      <c r="AJ265" s="300"/>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9"/>
      <c r="AC266" s="193"/>
      <c r="AD266" s="193"/>
      <c r="AE266" s="193"/>
      <c r="AF266" s="193"/>
      <c r="AG266" s="193"/>
      <c r="AH266" s="193"/>
      <c r="AI266" s="193"/>
      <c r="AJ266" s="300"/>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9"/>
      <c r="AC267" s="193"/>
      <c r="AD267" s="193"/>
      <c r="AE267" s="193"/>
      <c r="AF267" s="193"/>
      <c r="AG267" s="193"/>
      <c r="AH267" s="193"/>
      <c r="AI267" s="193"/>
      <c r="AJ267" s="300"/>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9"/>
      <c r="AC268" s="193"/>
      <c r="AD268" s="193"/>
      <c r="AE268" s="193"/>
      <c r="AF268" s="193"/>
      <c r="AG268" s="193"/>
      <c r="AH268" s="193"/>
      <c r="AI268" s="193"/>
      <c r="AJ268" s="300"/>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9"/>
      <c r="AC269" s="193"/>
      <c r="AD269" s="193"/>
      <c r="AE269" s="193"/>
      <c r="AF269" s="193"/>
      <c r="AG269" s="193"/>
      <c r="AH269" s="193"/>
      <c r="AI269" s="193"/>
      <c r="AJ269" s="300"/>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9"/>
      <c r="AC270" s="193"/>
      <c r="AD270" s="193"/>
      <c r="AE270" s="193"/>
      <c r="AF270" s="193"/>
      <c r="AG270" s="193"/>
      <c r="AH270" s="193"/>
      <c r="AI270" s="193"/>
      <c r="AJ270" s="300"/>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9"/>
      <c r="AC271" s="193"/>
      <c r="AD271" s="193"/>
      <c r="AE271" s="193"/>
      <c r="AF271" s="193"/>
      <c r="AG271" s="193"/>
      <c r="AH271" s="193"/>
      <c r="AI271" s="193"/>
      <c r="AJ271" s="300"/>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9"/>
      <c r="AC272" s="193"/>
      <c r="AD272" s="193"/>
      <c r="AE272" s="193"/>
      <c r="AF272" s="193"/>
      <c r="AG272" s="193"/>
      <c r="AH272" s="193"/>
      <c r="AI272" s="193"/>
      <c r="AJ272" s="300"/>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9"/>
      <c r="AC273" s="193"/>
      <c r="AD273" s="193"/>
      <c r="AE273" s="193"/>
      <c r="AF273" s="193"/>
      <c r="AG273" s="193"/>
      <c r="AH273" s="193"/>
      <c r="AI273" s="193"/>
      <c r="AJ273" s="300"/>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9"/>
      <c r="AC274" s="193"/>
      <c r="AD274" s="193"/>
      <c r="AE274" s="193"/>
      <c r="AF274" s="193"/>
      <c r="AG274" s="193"/>
      <c r="AH274" s="193"/>
      <c r="AI274" s="193"/>
      <c r="AJ274" s="300"/>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9"/>
      <c r="AC275" s="193"/>
      <c r="AD275" s="193"/>
      <c r="AE275" s="193"/>
      <c r="AF275" s="193"/>
      <c r="AG275" s="193"/>
      <c r="AH275" s="193"/>
      <c r="AI275" s="193"/>
      <c r="AJ275" s="300"/>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9"/>
      <c r="AC276" s="193"/>
      <c r="AD276" s="193"/>
      <c r="AE276" s="193"/>
      <c r="AF276" s="193"/>
      <c r="AG276" s="193"/>
      <c r="AH276" s="193"/>
      <c r="AI276" s="193"/>
      <c r="AJ276" s="300"/>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9"/>
      <c r="AC277" s="193"/>
      <c r="AD277" s="193"/>
      <c r="AE277" s="193"/>
      <c r="AF277" s="193"/>
      <c r="AG277" s="193"/>
      <c r="AH277" s="193"/>
      <c r="AI277" s="193"/>
      <c r="AJ277" s="300"/>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9"/>
      <c r="AC278" s="193"/>
      <c r="AD278" s="193"/>
      <c r="AE278" s="193"/>
      <c r="AF278" s="193"/>
      <c r="AG278" s="193"/>
      <c r="AH278" s="193"/>
      <c r="AI278" s="193"/>
      <c r="AJ278" s="300"/>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9"/>
      <c r="AC279" s="193"/>
      <c r="AD279" s="193"/>
      <c r="AE279" s="193"/>
      <c r="AF279" s="193"/>
      <c r="AG279" s="193"/>
      <c r="AH279" s="193"/>
      <c r="AI279" s="193"/>
      <c r="AJ279" s="300"/>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9"/>
      <c r="AC280" s="193"/>
      <c r="AD280" s="193"/>
      <c r="AE280" s="193"/>
      <c r="AF280" s="193"/>
      <c r="AG280" s="193"/>
      <c r="AH280" s="193"/>
      <c r="AI280" s="193"/>
      <c r="AJ280" s="300"/>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9"/>
      <c r="AC281" s="193"/>
      <c r="AD281" s="193"/>
      <c r="AE281" s="193"/>
      <c r="AF281" s="193"/>
      <c r="AG281" s="193"/>
      <c r="AH281" s="193"/>
      <c r="AI281" s="193"/>
      <c r="AJ281" s="300"/>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9"/>
      <c r="AC282" s="193"/>
      <c r="AD282" s="193"/>
      <c r="AE282" s="193"/>
      <c r="AF282" s="193"/>
      <c r="AG282" s="193"/>
      <c r="AH282" s="193"/>
      <c r="AI282" s="193"/>
      <c r="AJ282" s="300"/>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9"/>
      <c r="AC283" s="193"/>
      <c r="AD283" s="193"/>
      <c r="AE283" s="193"/>
      <c r="AF283" s="193"/>
      <c r="AG283" s="193"/>
      <c r="AH283" s="193"/>
      <c r="AI283" s="193"/>
      <c r="AJ283" s="300"/>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9"/>
      <c r="AC284" s="193"/>
      <c r="AD284" s="193"/>
      <c r="AE284" s="193"/>
      <c r="AF284" s="193"/>
      <c r="AG284" s="193"/>
      <c r="AH284" s="193"/>
      <c r="AI284" s="193"/>
      <c r="AJ284" s="300"/>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9"/>
      <c r="AC285" s="193"/>
      <c r="AD285" s="193"/>
      <c r="AE285" s="193"/>
      <c r="AF285" s="193"/>
      <c r="AG285" s="193"/>
      <c r="AH285" s="193"/>
      <c r="AI285" s="193"/>
      <c r="AJ285" s="300"/>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9"/>
      <c r="AC286" s="193"/>
      <c r="AD286" s="193"/>
      <c r="AE286" s="193"/>
      <c r="AF286" s="193"/>
      <c r="AG286" s="193"/>
      <c r="AH286" s="193"/>
      <c r="AI286" s="193"/>
      <c r="AJ286" s="300"/>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9"/>
      <c r="AC287" s="193"/>
      <c r="AD287" s="193"/>
      <c r="AE287" s="193"/>
      <c r="AF287" s="193"/>
      <c r="AG287" s="193"/>
      <c r="AH287" s="193"/>
      <c r="AI287" s="193"/>
      <c r="AJ287" s="300"/>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9"/>
      <c r="AC288" s="193"/>
      <c r="AD288" s="193"/>
      <c r="AE288" s="193"/>
      <c r="AF288" s="193"/>
      <c r="AG288" s="193"/>
      <c r="AH288" s="193"/>
      <c r="AI288" s="193"/>
      <c r="AJ288" s="300"/>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9"/>
      <c r="AC289" s="193"/>
      <c r="AD289" s="193"/>
      <c r="AE289" s="193"/>
      <c r="AF289" s="193"/>
      <c r="AG289" s="193"/>
      <c r="AH289" s="193"/>
      <c r="AI289" s="193"/>
      <c r="AJ289" s="300"/>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9"/>
      <c r="AC290" s="193"/>
      <c r="AD290" s="193"/>
      <c r="AE290" s="193"/>
      <c r="AF290" s="193"/>
      <c r="AG290" s="193"/>
      <c r="AH290" s="193"/>
      <c r="AI290" s="193"/>
      <c r="AJ290" s="300"/>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9"/>
      <c r="AC291" s="193"/>
      <c r="AD291" s="193"/>
      <c r="AE291" s="193"/>
      <c r="AF291" s="193"/>
      <c r="AG291" s="193"/>
      <c r="AH291" s="193"/>
      <c r="AI291" s="193"/>
      <c r="AJ291" s="300"/>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9"/>
      <c r="AC292" s="193"/>
      <c r="AD292" s="193"/>
      <c r="AE292" s="193"/>
      <c r="AF292" s="193"/>
      <c r="AG292" s="193"/>
      <c r="AH292" s="193"/>
      <c r="AI292" s="193"/>
      <c r="AJ292" s="300"/>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9"/>
      <c r="AC293" s="193"/>
      <c r="AD293" s="193"/>
      <c r="AE293" s="193"/>
      <c r="AF293" s="193"/>
      <c r="AG293" s="193"/>
      <c r="AH293" s="193"/>
      <c r="AI293" s="193"/>
      <c r="AJ293" s="300"/>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9"/>
      <c r="AC294" s="193"/>
      <c r="AD294" s="193"/>
      <c r="AE294" s="193"/>
      <c r="AF294" s="193"/>
      <c r="AG294" s="193"/>
      <c r="AH294" s="193"/>
      <c r="AI294" s="193"/>
      <c r="AJ294" s="300"/>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9"/>
      <c r="AC295" s="193"/>
      <c r="AD295" s="193"/>
      <c r="AE295" s="193"/>
      <c r="AF295" s="193"/>
      <c r="AG295" s="193"/>
      <c r="AH295" s="193"/>
      <c r="AI295" s="193"/>
      <c r="AJ295" s="300"/>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9"/>
      <c r="AC296" s="193"/>
      <c r="AD296" s="193"/>
      <c r="AE296" s="193"/>
      <c r="AF296" s="193"/>
      <c r="AG296" s="193"/>
      <c r="AH296" s="193"/>
      <c r="AI296" s="193"/>
      <c r="AJ296" s="300"/>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9"/>
      <c r="AC297" s="193"/>
      <c r="AD297" s="193"/>
      <c r="AE297" s="193"/>
      <c r="AF297" s="193"/>
      <c r="AG297" s="193"/>
      <c r="AH297" s="193"/>
      <c r="AI297" s="193"/>
      <c r="AJ297" s="300"/>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9"/>
      <c r="AC298" s="193"/>
      <c r="AD298" s="193"/>
      <c r="AE298" s="193"/>
      <c r="AF298" s="193"/>
      <c r="AG298" s="193"/>
      <c r="AH298" s="193"/>
      <c r="AI298" s="193"/>
      <c r="AJ298" s="300"/>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9"/>
      <c r="AC299" s="193"/>
      <c r="AD299" s="193"/>
      <c r="AE299" s="193"/>
      <c r="AF299" s="193"/>
      <c r="AG299" s="193"/>
      <c r="AH299" s="193"/>
      <c r="AI299" s="193"/>
      <c r="AJ299" s="300"/>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9"/>
      <c r="AC300" s="193"/>
      <c r="AD300" s="193"/>
      <c r="AE300" s="193"/>
      <c r="AF300" s="193"/>
      <c r="AG300" s="193"/>
      <c r="AH300" s="193"/>
      <c r="AI300" s="193"/>
      <c r="AJ300" s="300"/>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9"/>
      <c r="AC301" s="193"/>
      <c r="AD301" s="193"/>
      <c r="AE301" s="193"/>
      <c r="AF301" s="193"/>
      <c r="AG301" s="193"/>
      <c r="AH301" s="193"/>
      <c r="AI301" s="193"/>
      <c r="AJ301" s="300"/>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9"/>
      <c r="AC302" s="193"/>
      <c r="AD302" s="193"/>
      <c r="AE302" s="193"/>
      <c r="AF302" s="193"/>
      <c r="AG302" s="193"/>
      <c r="AH302" s="193"/>
      <c r="AI302" s="193"/>
      <c r="AJ302" s="300"/>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9"/>
      <c r="AC303" s="193"/>
      <c r="AD303" s="193"/>
      <c r="AE303" s="193"/>
      <c r="AF303" s="193"/>
      <c r="AG303" s="193"/>
      <c r="AH303" s="193"/>
      <c r="AI303" s="193"/>
      <c r="AJ303" s="300"/>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9"/>
      <c r="AC304" s="193"/>
      <c r="AD304" s="193"/>
      <c r="AE304" s="193"/>
      <c r="AF304" s="193"/>
      <c r="AG304" s="193"/>
      <c r="AH304" s="193"/>
      <c r="AI304" s="193"/>
      <c r="AJ304" s="300"/>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9"/>
      <c r="AC305" s="193"/>
      <c r="AD305" s="193"/>
      <c r="AE305" s="193"/>
      <c r="AF305" s="193"/>
      <c r="AG305" s="193"/>
      <c r="AH305" s="193"/>
      <c r="AI305" s="193"/>
      <c r="AJ305" s="300"/>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9"/>
      <c r="AC306" s="193"/>
      <c r="AD306" s="193"/>
      <c r="AE306" s="193"/>
      <c r="AF306" s="193"/>
      <c r="AG306" s="193"/>
      <c r="AH306" s="193"/>
      <c r="AI306" s="193"/>
      <c r="AJ306" s="300"/>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9"/>
      <c r="AC307" s="193"/>
      <c r="AD307" s="193"/>
      <c r="AE307" s="193"/>
      <c r="AF307" s="193"/>
      <c r="AG307" s="193"/>
      <c r="AH307" s="193"/>
      <c r="AI307" s="193"/>
      <c r="AJ307" s="300"/>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9"/>
      <c r="AC308" s="193"/>
      <c r="AD308" s="193"/>
      <c r="AE308" s="193"/>
      <c r="AF308" s="193"/>
      <c r="AG308" s="193"/>
      <c r="AH308" s="193"/>
      <c r="AI308" s="193"/>
      <c r="AJ308" s="300"/>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9"/>
      <c r="AC309" s="193"/>
      <c r="AD309" s="193"/>
      <c r="AE309" s="193"/>
      <c r="AF309" s="193"/>
      <c r="AG309" s="193"/>
      <c r="AH309" s="193"/>
      <c r="AI309" s="193"/>
      <c r="AJ309" s="300"/>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9"/>
      <c r="AC310" s="193"/>
      <c r="AD310" s="193"/>
      <c r="AE310" s="193"/>
      <c r="AF310" s="193"/>
      <c r="AG310" s="193"/>
      <c r="AH310" s="193"/>
      <c r="AI310" s="193"/>
      <c r="AJ310" s="300"/>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9"/>
      <c r="AC311" s="193"/>
      <c r="AD311" s="193"/>
      <c r="AE311" s="193"/>
      <c r="AF311" s="193"/>
      <c r="AG311" s="193"/>
      <c r="AH311" s="193"/>
      <c r="AI311" s="193"/>
      <c r="AJ311" s="300"/>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9"/>
      <c r="AC312" s="193"/>
      <c r="AD312" s="193"/>
      <c r="AE312" s="193"/>
      <c r="AF312" s="193"/>
      <c r="AG312" s="193"/>
      <c r="AH312" s="193"/>
      <c r="AI312" s="193"/>
      <c r="AJ312" s="300"/>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9"/>
      <c r="AC313" s="193"/>
      <c r="AD313" s="193"/>
      <c r="AE313" s="193"/>
      <c r="AF313" s="193"/>
      <c r="AG313" s="193"/>
      <c r="AH313" s="193"/>
      <c r="AI313" s="193"/>
      <c r="AJ313" s="300"/>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9"/>
      <c r="AC314" s="193"/>
      <c r="AD314" s="193"/>
      <c r="AE314" s="193"/>
      <c r="AF314" s="193"/>
      <c r="AG314" s="193"/>
      <c r="AH314" s="193"/>
      <c r="AI314" s="193"/>
      <c r="AJ314" s="300"/>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9"/>
      <c r="AC315" s="193"/>
      <c r="AD315" s="193"/>
      <c r="AE315" s="193"/>
      <c r="AF315" s="193"/>
      <c r="AG315" s="193"/>
      <c r="AH315" s="193"/>
      <c r="AI315" s="193"/>
      <c r="AJ315" s="300"/>
    </row>
    <row r="316" spans="7:36">
      <c r="G316" s="51"/>
      <c r="H316" s="51"/>
      <c r="I316" s="51"/>
      <c r="J316" s="51"/>
      <c r="K316" s="50"/>
      <c r="L316" s="121"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9"/>
      <c r="AC316" s="193"/>
      <c r="AD316" s="193"/>
      <c r="AE316" s="193"/>
      <c r="AF316" s="193"/>
      <c r="AG316" s="193"/>
      <c r="AH316" s="193"/>
      <c r="AI316" s="193"/>
      <c r="AJ316" s="300"/>
    </row>
    <row r="317" spans="7:36">
      <c r="G317" s="51"/>
      <c r="H317" s="51"/>
      <c r="I317" s="51"/>
      <c r="J317" s="51"/>
      <c r="K317" s="50"/>
      <c r="L317" s="121"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9"/>
      <c r="AC317" s="193"/>
      <c r="AD317" s="193"/>
      <c r="AE317" s="193"/>
      <c r="AF317" s="193"/>
      <c r="AG317" s="193"/>
      <c r="AH317" s="193"/>
      <c r="AI317" s="193"/>
      <c r="AJ317" s="300"/>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9"/>
      <c r="AC318" s="193"/>
      <c r="AD318" s="193"/>
      <c r="AE318" s="193"/>
      <c r="AF318" s="193"/>
      <c r="AG318" s="193"/>
      <c r="AH318" s="193"/>
      <c r="AI318" s="193"/>
      <c r="AJ318" s="300"/>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9"/>
      <c r="AC319" s="193"/>
      <c r="AD319" s="193"/>
      <c r="AE319" s="193"/>
      <c r="AF319" s="193"/>
      <c r="AG319" s="193"/>
      <c r="AH319" s="193"/>
      <c r="AI319" s="193"/>
      <c r="AJ319" s="300"/>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9"/>
      <c r="AC320" s="193"/>
      <c r="AD320" s="193"/>
      <c r="AE320" s="193"/>
      <c r="AF320" s="193"/>
      <c r="AG320" s="193"/>
      <c r="AH320" s="193"/>
      <c r="AI320" s="193"/>
      <c r="AJ320" s="300"/>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9"/>
      <c r="AC321" s="193"/>
      <c r="AD321" s="193"/>
      <c r="AE321" s="193"/>
      <c r="AF321" s="193"/>
      <c r="AG321" s="193"/>
      <c r="AH321" s="193"/>
      <c r="AI321" s="193"/>
      <c r="AJ321" s="300"/>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9"/>
      <c r="AC322" s="193"/>
      <c r="AD322" s="193"/>
      <c r="AE322" s="193"/>
      <c r="AF322" s="193"/>
      <c r="AG322" s="193"/>
      <c r="AH322" s="193"/>
      <c r="AI322" s="193"/>
      <c r="AJ322" s="300"/>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9"/>
      <c r="AC323" s="193"/>
      <c r="AD323" s="193"/>
      <c r="AE323" s="193"/>
      <c r="AF323" s="193"/>
      <c r="AG323" s="193"/>
      <c r="AH323" s="193"/>
      <c r="AI323" s="193"/>
      <c r="AJ323" s="300"/>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9"/>
      <c r="AC324" s="193"/>
      <c r="AD324" s="193"/>
      <c r="AE324" s="193"/>
      <c r="AF324" s="193"/>
      <c r="AG324" s="193"/>
      <c r="AH324" s="193"/>
      <c r="AI324" s="193"/>
      <c r="AJ324" s="300"/>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9"/>
      <c r="AC325" s="193"/>
      <c r="AD325" s="193"/>
      <c r="AE325" s="193"/>
      <c r="AF325" s="193"/>
      <c r="AG325" s="193"/>
      <c r="AH325" s="193"/>
      <c r="AI325" s="193"/>
      <c r="AJ325" s="300"/>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9"/>
      <c r="AC326" s="193"/>
      <c r="AD326" s="193"/>
      <c r="AE326" s="193"/>
      <c r="AF326" s="193"/>
      <c r="AG326" s="193"/>
      <c r="AH326" s="193"/>
      <c r="AI326" s="193"/>
      <c r="AJ326" s="300"/>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9"/>
      <c r="AC327" s="193"/>
      <c r="AD327" s="193"/>
      <c r="AE327" s="193"/>
      <c r="AF327" s="193"/>
      <c r="AG327" s="193"/>
      <c r="AH327" s="193"/>
      <c r="AI327" s="193"/>
      <c r="AJ327" s="300"/>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9"/>
      <c r="AC328" s="193"/>
      <c r="AD328" s="193"/>
      <c r="AE328" s="193"/>
      <c r="AF328" s="193"/>
      <c r="AG328" s="193"/>
      <c r="AH328" s="193"/>
      <c r="AI328" s="193"/>
      <c r="AJ328" s="300"/>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9"/>
      <c r="AC329" s="193"/>
      <c r="AD329" s="193"/>
      <c r="AE329" s="193"/>
      <c r="AF329" s="193"/>
      <c r="AG329" s="193"/>
      <c r="AH329" s="193"/>
      <c r="AI329" s="193"/>
      <c r="AJ329" s="300"/>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9"/>
      <c r="AC330" s="193"/>
      <c r="AD330" s="193"/>
      <c r="AE330" s="193"/>
      <c r="AF330" s="193"/>
      <c r="AG330" s="193"/>
      <c r="AH330" s="193"/>
      <c r="AI330" s="193"/>
      <c r="AJ330" s="300"/>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9"/>
      <c r="AC331" s="193"/>
      <c r="AD331" s="193"/>
      <c r="AE331" s="193"/>
      <c r="AF331" s="193"/>
      <c r="AG331" s="193"/>
      <c r="AH331" s="193"/>
      <c r="AI331" s="193"/>
      <c r="AJ331" s="300"/>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9"/>
      <c r="AC332" s="193"/>
      <c r="AD332" s="193"/>
      <c r="AE332" s="193"/>
      <c r="AF332" s="193"/>
      <c r="AG332" s="193"/>
      <c r="AH332" s="193"/>
      <c r="AI332" s="193"/>
      <c r="AJ332" s="300"/>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9"/>
      <c r="AC333" s="193"/>
      <c r="AD333" s="193"/>
      <c r="AE333" s="193"/>
      <c r="AF333" s="193"/>
      <c r="AG333" s="193"/>
      <c r="AH333" s="193"/>
      <c r="AI333" s="193"/>
      <c r="AJ333" s="300"/>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9"/>
      <c r="AC334" s="193"/>
      <c r="AD334" s="193"/>
      <c r="AE334" s="193"/>
      <c r="AF334" s="193"/>
      <c r="AG334" s="193"/>
      <c r="AH334" s="193"/>
      <c r="AI334" s="193"/>
      <c r="AJ334" s="300"/>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9"/>
      <c r="AC335" s="193"/>
      <c r="AD335" s="193"/>
      <c r="AE335" s="193"/>
      <c r="AF335" s="193"/>
      <c r="AG335" s="193"/>
      <c r="AH335" s="193"/>
      <c r="AI335" s="193"/>
      <c r="AJ335" s="300"/>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9"/>
      <c r="AC336" s="193"/>
      <c r="AD336" s="193"/>
      <c r="AE336" s="193"/>
      <c r="AF336" s="193"/>
      <c r="AG336" s="193"/>
      <c r="AH336" s="193"/>
      <c r="AI336" s="193"/>
      <c r="AJ336" s="300"/>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9"/>
      <c r="AC337" s="193"/>
      <c r="AD337" s="193"/>
      <c r="AE337" s="193"/>
      <c r="AF337" s="193"/>
      <c r="AG337" s="193"/>
      <c r="AH337" s="193"/>
      <c r="AI337" s="193"/>
      <c r="AJ337" s="300"/>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9"/>
      <c r="AC338" s="193"/>
      <c r="AD338" s="193"/>
      <c r="AE338" s="193"/>
      <c r="AF338" s="193"/>
      <c r="AG338" s="193"/>
      <c r="AH338" s="193"/>
      <c r="AI338" s="193"/>
      <c r="AJ338" s="300"/>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9"/>
      <c r="AC339" s="193"/>
      <c r="AD339" s="193"/>
      <c r="AE339" s="193"/>
      <c r="AF339" s="193"/>
      <c r="AG339" s="193"/>
      <c r="AH339" s="193"/>
      <c r="AI339" s="193"/>
      <c r="AJ339" s="300"/>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9"/>
      <c r="AC340" s="193"/>
      <c r="AD340" s="193"/>
      <c r="AE340" s="193"/>
      <c r="AF340" s="193"/>
      <c r="AG340" s="193"/>
      <c r="AH340" s="193"/>
      <c r="AI340" s="193"/>
      <c r="AJ340" s="300"/>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9"/>
      <c r="AC341" s="193"/>
      <c r="AD341" s="193"/>
      <c r="AE341" s="193"/>
      <c r="AF341" s="193"/>
      <c r="AG341" s="193"/>
      <c r="AH341" s="193"/>
      <c r="AI341" s="193"/>
      <c r="AJ341" s="300"/>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9"/>
      <c r="AC342" s="193"/>
      <c r="AD342" s="193"/>
      <c r="AE342" s="193"/>
      <c r="AF342" s="193"/>
      <c r="AG342" s="193"/>
      <c r="AH342" s="193"/>
      <c r="AI342" s="193"/>
      <c r="AJ342" s="300"/>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9"/>
      <c r="AC343" s="193"/>
      <c r="AD343" s="193"/>
      <c r="AE343" s="193"/>
      <c r="AF343" s="193"/>
      <c r="AG343" s="193"/>
      <c r="AH343" s="193"/>
      <c r="AI343" s="193"/>
      <c r="AJ343" s="300"/>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9"/>
      <c r="AC344" s="193"/>
      <c r="AD344" s="193"/>
      <c r="AE344" s="193"/>
      <c r="AF344" s="193"/>
      <c r="AG344" s="193"/>
      <c r="AH344" s="193"/>
      <c r="AI344" s="193"/>
      <c r="AJ344" s="300"/>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9"/>
      <c r="AC345" s="193"/>
      <c r="AD345" s="193"/>
      <c r="AE345" s="193"/>
      <c r="AF345" s="193"/>
      <c r="AG345" s="193"/>
      <c r="AH345" s="193"/>
      <c r="AI345" s="193"/>
      <c r="AJ345" s="300"/>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9"/>
      <c r="AC346" s="193"/>
      <c r="AD346" s="193"/>
      <c r="AE346" s="193"/>
      <c r="AF346" s="193"/>
      <c r="AG346" s="193"/>
      <c r="AH346" s="193"/>
      <c r="AI346" s="193"/>
      <c r="AJ346" s="300"/>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9"/>
      <c r="AC347" s="193"/>
      <c r="AD347" s="193"/>
      <c r="AE347" s="193"/>
      <c r="AF347" s="193"/>
      <c r="AG347" s="193"/>
      <c r="AH347" s="193"/>
      <c r="AI347" s="193"/>
      <c r="AJ347" s="300"/>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9"/>
      <c r="AC348" s="193"/>
      <c r="AD348" s="193"/>
      <c r="AE348" s="193"/>
      <c r="AF348" s="193"/>
      <c r="AG348" s="193"/>
      <c r="AH348" s="193"/>
      <c r="AI348" s="193"/>
      <c r="AJ348" s="300"/>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9"/>
      <c r="AC349" s="193"/>
      <c r="AD349" s="193"/>
      <c r="AE349" s="193"/>
      <c r="AF349" s="193"/>
      <c r="AG349" s="193"/>
      <c r="AH349" s="193"/>
      <c r="AI349" s="193"/>
      <c r="AJ349" s="300"/>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9"/>
      <c r="AC350" s="193"/>
      <c r="AD350" s="193"/>
      <c r="AE350" s="193"/>
      <c r="AF350" s="193"/>
      <c r="AG350" s="193"/>
      <c r="AH350" s="193"/>
      <c r="AI350" s="193"/>
      <c r="AJ350" s="300"/>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9"/>
      <c r="AC351" s="193"/>
      <c r="AD351" s="193"/>
      <c r="AE351" s="193"/>
      <c r="AF351" s="193"/>
      <c r="AG351" s="193"/>
      <c r="AH351" s="193"/>
      <c r="AI351" s="193"/>
      <c r="AJ351" s="300"/>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9"/>
      <c r="AC352" s="193"/>
      <c r="AD352" s="193"/>
      <c r="AE352" s="193"/>
      <c r="AF352" s="193"/>
      <c r="AG352" s="193"/>
      <c r="AH352" s="193"/>
      <c r="AI352" s="193"/>
      <c r="AJ352" s="300"/>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9"/>
      <c r="AC353" s="193"/>
      <c r="AD353" s="193"/>
      <c r="AE353" s="193"/>
      <c r="AF353" s="193"/>
      <c r="AG353" s="193"/>
      <c r="AH353" s="193"/>
      <c r="AI353" s="193"/>
      <c r="AJ353" s="300"/>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9"/>
      <c r="AC354" s="193"/>
      <c r="AD354" s="193"/>
      <c r="AE354" s="193"/>
      <c r="AF354" s="193"/>
      <c r="AG354" s="193"/>
      <c r="AH354" s="193"/>
      <c r="AI354" s="193"/>
      <c r="AJ354" s="300"/>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9"/>
      <c r="AC355" s="193"/>
      <c r="AD355" s="193"/>
      <c r="AE355" s="193"/>
      <c r="AF355" s="193"/>
      <c r="AG355" s="193"/>
      <c r="AH355" s="193"/>
      <c r="AI355" s="193"/>
      <c r="AJ355" s="300"/>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9"/>
      <c r="AC356" s="193"/>
      <c r="AD356" s="193"/>
      <c r="AE356" s="193"/>
      <c r="AF356" s="193"/>
      <c r="AG356" s="193"/>
      <c r="AH356" s="193"/>
      <c r="AI356" s="193"/>
      <c r="AJ356" s="300"/>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9"/>
      <c r="AC357" s="193"/>
      <c r="AD357" s="193"/>
      <c r="AE357" s="193"/>
      <c r="AF357" s="193"/>
      <c r="AG357" s="193"/>
      <c r="AH357" s="193"/>
      <c r="AI357" s="193"/>
      <c r="AJ357" s="300"/>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9"/>
      <c r="AC358" s="193"/>
      <c r="AD358" s="193"/>
      <c r="AE358" s="193"/>
      <c r="AF358" s="193"/>
      <c r="AG358" s="193"/>
      <c r="AH358" s="193"/>
      <c r="AI358" s="193"/>
      <c r="AJ358" s="300"/>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9"/>
      <c r="AC359" s="193"/>
      <c r="AD359" s="193"/>
      <c r="AE359" s="193"/>
      <c r="AF359" s="193"/>
      <c r="AG359" s="193"/>
      <c r="AH359" s="193"/>
      <c r="AI359" s="193"/>
      <c r="AJ359" s="300"/>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9"/>
      <c r="AC360" s="193"/>
      <c r="AD360" s="193"/>
      <c r="AE360" s="193"/>
      <c r="AF360" s="193"/>
      <c r="AG360" s="193"/>
      <c r="AH360" s="193"/>
      <c r="AI360" s="193"/>
      <c r="AJ360" s="300"/>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9"/>
      <c r="AC361" s="193"/>
      <c r="AD361" s="193"/>
      <c r="AE361" s="193"/>
      <c r="AF361" s="193"/>
      <c r="AG361" s="193"/>
      <c r="AH361" s="193"/>
      <c r="AI361" s="193"/>
      <c r="AJ361" s="300"/>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9"/>
      <c r="AC362" s="193"/>
      <c r="AD362" s="193"/>
      <c r="AE362" s="193"/>
      <c r="AF362" s="193"/>
      <c r="AG362" s="193"/>
      <c r="AH362" s="193"/>
      <c r="AI362" s="193"/>
      <c r="AJ362" s="300"/>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9"/>
      <c r="AC363" s="193"/>
      <c r="AD363" s="193"/>
      <c r="AE363" s="193"/>
      <c r="AF363" s="193"/>
      <c r="AG363" s="193"/>
      <c r="AH363" s="193"/>
      <c r="AI363" s="193"/>
      <c r="AJ363" s="300"/>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9"/>
      <c r="AC364" s="193"/>
      <c r="AD364" s="193"/>
      <c r="AE364" s="193"/>
      <c r="AF364" s="193"/>
      <c r="AG364" s="193"/>
      <c r="AH364" s="193"/>
      <c r="AI364" s="193"/>
      <c r="AJ364" s="300"/>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9"/>
      <c r="AC365" s="193"/>
      <c r="AD365" s="193"/>
      <c r="AE365" s="193"/>
      <c r="AF365" s="193"/>
      <c r="AG365" s="193"/>
      <c r="AH365" s="193"/>
      <c r="AI365" s="193"/>
      <c r="AJ365" s="300"/>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9"/>
      <c r="AC366" s="193"/>
      <c r="AD366" s="193"/>
      <c r="AE366" s="193"/>
      <c r="AF366" s="193"/>
      <c r="AG366" s="193"/>
      <c r="AH366" s="193"/>
      <c r="AI366" s="193"/>
      <c r="AJ366" s="300"/>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9"/>
      <c r="AC367" s="193"/>
      <c r="AD367" s="193"/>
      <c r="AE367" s="193"/>
      <c r="AF367" s="193"/>
      <c r="AG367" s="193"/>
      <c r="AH367" s="193"/>
      <c r="AI367" s="193"/>
      <c r="AJ367" s="300"/>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9"/>
      <c r="AC368" s="193"/>
      <c r="AD368" s="193"/>
      <c r="AE368" s="193"/>
      <c r="AF368" s="193"/>
      <c r="AG368" s="193"/>
      <c r="AH368" s="193"/>
      <c r="AI368" s="193"/>
      <c r="AJ368" s="300"/>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9"/>
      <c r="AC369" s="193"/>
      <c r="AD369" s="193"/>
      <c r="AE369" s="193"/>
      <c r="AF369" s="193"/>
      <c r="AG369" s="193"/>
      <c r="AH369" s="193"/>
      <c r="AI369" s="193"/>
      <c r="AJ369" s="300"/>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9"/>
      <c r="AC370" s="193"/>
      <c r="AD370" s="193"/>
      <c r="AE370" s="193"/>
      <c r="AF370" s="193"/>
      <c r="AG370" s="193"/>
      <c r="AH370" s="193"/>
      <c r="AI370" s="193"/>
      <c r="AJ370" s="300"/>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9"/>
      <c r="AC371" s="193"/>
      <c r="AD371" s="193"/>
      <c r="AE371" s="193"/>
      <c r="AF371" s="193"/>
      <c r="AG371" s="193"/>
      <c r="AH371" s="193"/>
      <c r="AI371" s="193"/>
      <c r="AJ371" s="300"/>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9"/>
      <c r="AC372" s="193"/>
      <c r="AD372" s="193"/>
      <c r="AE372" s="193"/>
      <c r="AF372" s="193"/>
      <c r="AG372" s="193"/>
      <c r="AH372" s="193"/>
      <c r="AI372" s="193"/>
      <c r="AJ372" s="300"/>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9"/>
      <c r="AC373" s="193"/>
      <c r="AD373" s="193"/>
      <c r="AE373" s="193"/>
      <c r="AF373" s="193"/>
      <c r="AG373" s="193"/>
      <c r="AH373" s="193"/>
      <c r="AI373" s="193"/>
      <c r="AJ373" s="300"/>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9"/>
      <c r="AC374" s="193"/>
      <c r="AD374" s="193"/>
      <c r="AE374" s="193"/>
      <c r="AF374" s="193"/>
      <c r="AG374" s="193"/>
      <c r="AH374" s="193"/>
      <c r="AI374" s="193"/>
      <c r="AJ374" s="300"/>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9"/>
      <c r="AC375" s="193"/>
      <c r="AD375" s="193"/>
      <c r="AE375" s="193"/>
      <c r="AF375" s="193"/>
      <c r="AG375" s="193"/>
      <c r="AH375" s="193"/>
      <c r="AI375" s="193"/>
      <c r="AJ375" s="300"/>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9"/>
      <c r="AC376" s="193"/>
      <c r="AD376" s="193"/>
      <c r="AE376" s="193"/>
      <c r="AF376" s="193"/>
      <c r="AG376" s="193"/>
      <c r="AH376" s="193"/>
      <c r="AI376" s="193"/>
      <c r="AJ376" s="300"/>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9"/>
      <c r="AC377" s="193"/>
      <c r="AD377" s="193"/>
      <c r="AE377" s="193"/>
      <c r="AF377" s="193"/>
      <c r="AG377" s="193"/>
      <c r="AH377" s="193"/>
      <c r="AI377" s="193"/>
      <c r="AJ377" s="300"/>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9"/>
      <c r="AC378" s="193"/>
      <c r="AD378" s="193"/>
      <c r="AE378" s="193"/>
      <c r="AF378" s="193"/>
      <c r="AG378" s="193"/>
      <c r="AH378" s="193"/>
      <c r="AI378" s="193"/>
      <c r="AJ378" s="300"/>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9"/>
      <c r="AC379" s="193"/>
      <c r="AD379" s="193"/>
      <c r="AE379" s="193"/>
      <c r="AF379" s="193"/>
      <c r="AG379" s="193"/>
      <c r="AH379" s="193"/>
      <c r="AI379" s="193"/>
      <c r="AJ379" s="300"/>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9"/>
      <c r="AC380" s="193"/>
      <c r="AD380" s="193"/>
      <c r="AE380" s="193"/>
      <c r="AF380" s="193"/>
      <c r="AG380" s="193"/>
      <c r="AH380" s="193"/>
      <c r="AI380" s="193"/>
      <c r="AJ380" s="300"/>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9"/>
      <c r="AC381" s="193"/>
      <c r="AD381" s="193"/>
      <c r="AE381" s="193"/>
      <c r="AF381" s="193"/>
      <c r="AG381" s="193"/>
      <c r="AH381" s="193"/>
      <c r="AI381" s="193"/>
      <c r="AJ381" s="300"/>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9"/>
      <c r="AC382" s="193"/>
      <c r="AD382" s="193"/>
      <c r="AE382" s="193"/>
      <c r="AF382" s="193"/>
      <c r="AG382" s="193"/>
      <c r="AH382" s="193"/>
      <c r="AI382" s="193"/>
      <c r="AJ382" s="300"/>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9"/>
      <c r="AC383" s="193"/>
      <c r="AD383" s="193"/>
      <c r="AE383" s="193"/>
      <c r="AF383" s="193"/>
      <c r="AG383" s="193"/>
      <c r="AH383" s="193"/>
      <c r="AI383" s="193"/>
      <c r="AJ383" s="300"/>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9"/>
      <c r="AC384" s="193"/>
      <c r="AD384" s="193"/>
      <c r="AE384" s="193"/>
      <c r="AF384" s="193"/>
      <c r="AG384" s="193"/>
      <c r="AH384" s="193"/>
      <c r="AI384" s="193"/>
      <c r="AJ384" s="300"/>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9"/>
      <c r="AC385" s="193"/>
      <c r="AD385" s="193"/>
      <c r="AE385" s="193"/>
      <c r="AF385" s="193"/>
      <c r="AG385" s="193"/>
      <c r="AH385" s="193"/>
      <c r="AI385" s="193"/>
      <c r="AJ385" s="300"/>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9"/>
      <c r="AC386" s="193"/>
      <c r="AD386" s="193"/>
      <c r="AE386" s="193"/>
      <c r="AF386" s="193"/>
      <c r="AG386" s="193"/>
      <c r="AH386" s="193"/>
      <c r="AI386" s="193"/>
      <c r="AJ386" s="300"/>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9"/>
      <c r="AC387" s="193"/>
      <c r="AD387" s="193"/>
      <c r="AE387" s="193"/>
      <c r="AF387" s="193"/>
      <c r="AG387" s="193"/>
      <c r="AH387" s="193"/>
      <c r="AI387" s="193"/>
      <c r="AJ387" s="300"/>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9"/>
      <c r="AC388" s="193"/>
      <c r="AD388" s="193"/>
      <c r="AE388" s="193"/>
      <c r="AF388" s="193"/>
      <c r="AG388" s="193"/>
      <c r="AH388" s="193"/>
      <c r="AI388" s="193"/>
      <c r="AJ388" s="300"/>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9"/>
      <c r="AC389" s="193"/>
      <c r="AD389" s="193"/>
      <c r="AE389" s="193"/>
      <c r="AF389" s="193"/>
      <c r="AG389" s="193"/>
      <c r="AH389" s="193"/>
      <c r="AI389" s="193"/>
      <c r="AJ389" s="300"/>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9"/>
      <c r="AC390" s="193"/>
      <c r="AD390" s="193"/>
      <c r="AE390" s="193"/>
      <c r="AF390" s="193"/>
      <c r="AG390" s="193"/>
      <c r="AH390" s="193"/>
      <c r="AI390" s="193"/>
      <c r="AJ390" s="300"/>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9"/>
      <c r="AC391" s="193"/>
      <c r="AD391" s="193"/>
      <c r="AE391" s="193"/>
      <c r="AF391" s="193"/>
      <c r="AG391" s="193"/>
      <c r="AH391" s="193"/>
      <c r="AI391" s="193"/>
      <c r="AJ391" s="300"/>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9"/>
      <c r="AC392" s="193"/>
      <c r="AD392" s="193"/>
      <c r="AE392" s="193"/>
      <c r="AF392" s="193"/>
      <c r="AG392" s="193"/>
      <c r="AH392" s="193"/>
      <c r="AI392" s="193"/>
      <c r="AJ392" s="300"/>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9"/>
      <c r="AC393" s="193"/>
      <c r="AD393" s="193"/>
      <c r="AE393" s="193"/>
      <c r="AF393" s="193"/>
      <c r="AG393" s="193"/>
      <c r="AH393" s="193"/>
      <c r="AI393" s="193"/>
      <c r="AJ393" s="300"/>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9"/>
      <c r="AC394" s="193"/>
      <c r="AD394" s="193"/>
      <c r="AE394" s="193"/>
      <c r="AF394" s="193"/>
      <c r="AG394" s="193"/>
      <c r="AH394" s="193"/>
      <c r="AI394" s="193"/>
      <c r="AJ394" s="300"/>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9"/>
      <c r="AC395" s="193"/>
      <c r="AD395" s="193"/>
      <c r="AE395" s="193"/>
      <c r="AF395" s="193"/>
      <c r="AG395" s="193"/>
      <c r="AH395" s="193"/>
      <c r="AI395" s="193"/>
      <c r="AJ395" s="300"/>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9"/>
      <c r="AC396" s="193"/>
      <c r="AD396" s="193"/>
      <c r="AE396" s="193"/>
      <c r="AF396" s="193"/>
      <c r="AG396" s="193"/>
      <c r="AH396" s="193"/>
      <c r="AI396" s="193"/>
      <c r="AJ396" s="300"/>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9"/>
      <c r="AC397" s="193"/>
      <c r="AD397" s="193"/>
      <c r="AE397" s="193"/>
      <c r="AF397" s="193"/>
      <c r="AG397" s="193"/>
      <c r="AH397" s="193"/>
      <c r="AI397" s="193"/>
      <c r="AJ397" s="300"/>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9"/>
      <c r="AC398" s="193"/>
      <c r="AD398" s="193"/>
      <c r="AE398" s="193"/>
      <c r="AF398" s="193"/>
      <c r="AG398" s="193"/>
      <c r="AH398" s="193"/>
      <c r="AI398" s="193"/>
      <c r="AJ398" s="300"/>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9"/>
      <c r="AC399" s="193"/>
      <c r="AD399" s="193"/>
      <c r="AE399" s="193"/>
      <c r="AF399" s="193"/>
      <c r="AG399" s="193"/>
      <c r="AH399" s="193"/>
      <c r="AI399" s="193"/>
      <c r="AJ399" s="300"/>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9"/>
      <c r="AC400" s="193"/>
      <c r="AD400" s="193"/>
      <c r="AE400" s="193"/>
      <c r="AF400" s="193"/>
      <c r="AG400" s="193"/>
      <c r="AH400" s="193"/>
      <c r="AI400" s="193"/>
      <c r="AJ400" s="300"/>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9"/>
      <c r="AC401" s="193"/>
      <c r="AD401" s="193"/>
      <c r="AE401" s="193"/>
      <c r="AF401" s="193"/>
      <c r="AG401" s="193"/>
      <c r="AH401" s="193"/>
      <c r="AI401" s="193"/>
      <c r="AJ401" s="300"/>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9"/>
      <c r="AC402" s="193"/>
      <c r="AD402" s="193"/>
      <c r="AE402" s="193"/>
      <c r="AF402" s="193"/>
      <c r="AG402" s="193"/>
      <c r="AH402" s="193"/>
      <c r="AI402" s="193"/>
      <c r="AJ402" s="300"/>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9"/>
      <c r="AC403" s="193"/>
      <c r="AD403" s="193"/>
      <c r="AE403" s="193"/>
      <c r="AF403" s="193"/>
      <c r="AG403" s="193"/>
      <c r="AH403" s="193"/>
      <c r="AI403" s="193"/>
      <c r="AJ403" s="300"/>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9"/>
      <c r="AC404" s="193"/>
      <c r="AD404" s="193"/>
      <c r="AE404" s="193"/>
      <c r="AF404" s="193"/>
      <c r="AG404" s="193"/>
      <c r="AH404" s="193"/>
      <c r="AI404" s="193"/>
      <c r="AJ404" s="300"/>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9"/>
      <c r="AC405" s="193"/>
      <c r="AD405" s="193"/>
      <c r="AE405" s="193"/>
      <c r="AF405" s="193"/>
      <c r="AG405" s="193"/>
      <c r="AH405" s="193"/>
      <c r="AI405" s="193"/>
      <c r="AJ405" s="300"/>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9"/>
      <c r="AC406" s="193"/>
      <c r="AD406" s="193"/>
      <c r="AE406" s="193"/>
      <c r="AF406" s="193"/>
      <c r="AG406" s="193"/>
      <c r="AH406" s="193"/>
      <c r="AI406" s="193"/>
      <c r="AJ406" s="300"/>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9"/>
      <c r="AC407" s="193"/>
      <c r="AD407" s="193"/>
      <c r="AE407" s="193"/>
      <c r="AF407" s="193"/>
      <c r="AG407" s="193"/>
      <c r="AH407" s="193"/>
      <c r="AI407" s="193"/>
      <c r="AJ407" s="300"/>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9"/>
      <c r="AC408" s="193"/>
      <c r="AD408" s="193"/>
      <c r="AE408" s="193"/>
      <c r="AF408" s="193"/>
      <c r="AG408" s="193"/>
      <c r="AH408" s="193"/>
      <c r="AI408" s="193"/>
      <c r="AJ408" s="300"/>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9"/>
      <c r="AC409" s="193"/>
      <c r="AD409" s="193"/>
      <c r="AE409" s="193"/>
      <c r="AF409" s="193"/>
      <c r="AG409" s="193"/>
      <c r="AH409" s="193"/>
      <c r="AI409" s="193"/>
      <c r="AJ409" s="300"/>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9"/>
      <c r="AC410" s="193"/>
      <c r="AD410" s="193"/>
      <c r="AE410" s="193"/>
      <c r="AF410" s="193"/>
      <c r="AG410" s="193"/>
      <c r="AH410" s="193"/>
      <c r="AI410" s="193"/>
      <c r="AJ410" s="300"/>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9"/>
      <c r="AC411" s="193"/>
      <c r="AD411" s="193"/>
      <c r="AE411" s="193"/>
      <c r="AF411" s="193"/>
      <c r="AG411" s="193"/>
      <c r="AH411" s="193"/>
      <c r="AI411" s="193"/>
      <c r="AJ411" s="300"/>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9"/>
      <c r="AC412" s="193"/>
      <c r="AD412" s="193"/>
      <c r="AE412" s="193"/>
      <c r="AF412" s="193"/>
      <c r="AG412" s="193"/>
      <c r="AH412" s="193"/>
      <c r="AI412" s="193"/>
      <c r="AJ412" s="300"/>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9"/>
      <c r="AC413" s="193"/>
      <c r="AD413" s="193"/>
      <c r="AE413" s="193"/>
      <c r="AF413" s="193"/>
      <c r="AG413" s="193"/>
      <c r="AH413" s="193"/>
      <c r="AI413" s="193"/>
      <c r="AJ413" s="300"/>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9"/>
      <c r="AC414" s="193"/>
      <c r="AD414" s="193"/>
      <c r="AE414" s="193"/>
      <c r="AF414" s="193"/>
      <c r="AG414" s="193"/>
      <c r="AH414" s="193"/>
      <c r="AI414" s="193"/>
      <c r="AJ414" s="300"/>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9"/>
      <c r="AC415" s="193"/>
      <c r="AD415" s="193"/>
      <c r="AE415" s="193"/>
      <c r="AF415" s="193"/>
      <c r="AG415" s="193"/>
      <c r="AH415" s="193"/>
      <c r="AI415" s="193"/>
      <c r="AJ415" s="300"/>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9"/>
      <c r="AC416" s="193"/>
      <c r="AD416" s="193"/>
      <c r="AE416" s="193"/>
      <c r="AF416" s="193"/>
      <c r="AG416" s="193"/>
      <c r="AH416" s="193"/>
      <c r="AI416" s="193"/>
      <c r="AJ416" s="300"/>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9"/>
      <c r="AC417" s="193"/>
      <c r="AD417" s="193"/>
      <c r="AE417" s="193"/>
      <c r="AF417" s="193"/>
      <c r="AG417" s="193"/>
      <c r="AH417" s="193"/>
      <c r="AI417" s="193"/>
      <c r="AJ417" s="300"/>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9"/>
      <c r="AC418" s="193"/>
      <c r="AD418" s="193"/>
      <c r="AE418" s="193"/>
      <c r="AF418" s="193"/>
      <c r="AG418" s="193"/>
      <c r="AH418" s="193"/>
      <c r="AI418" s="193"/>
      <c r="AJ418" s="300"/>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9"/>
      <c r="AC419" s="193"/>
      <c r="AD419" s="193"/>
      <c r="AE419" s="193"/>
      <c r="AF419" s="193"/>
      <c r="AG419" s="193"/>
      <c r="AH419" s="193"/>
      <c r="AI419" s="193"/>
      <c r="AJ419" s="300"/>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9"/>
      <c r="AC420" s="193"/>
      <c r="AD420" s="193"/>
      <c r="AE420" s="193"/>
      <c r="AF420" s="193"/>
      <c r="AG420" s="193"/>
      <c r="AH420" s="193"/>
      <c r="AI420" s="193"/>
      <c r="AJ420" s="300"/>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9"/>
      <c r="AC421" s="193"/>
      <c r="AD421" s="193"/>
      <c r="AE421" s="193"/>
      <c r="AF421" s="193"/>
      <c r="AG421" s="193"/>
      <c r="AH421" s="193"/>
      <c r="AI421" s="193"/>
      <c r="AJ421" s="300"/>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9"/>
      <c r="AC422" s="193"/>
      <c r="AD422" s="193"/>
      <c r="AE422" s="193"/>
      <c r="AF422" s="193"/>
      <c r="AG422" s="193"/>
      <c r="AH422" s="193"/>
      <c r="AI422" s="193"/>
      <c r="AJ422" s="300"/>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9"/>
      <c r="AC423" s="193"/>
      <c r="AD423" s="193"/>
      <c r="AE423" s="193"/>
      <c r="AF423" s="193"/>
      <c r="AG423" s="193"/>
      <c r="AH423" s="193"/>
      <c r="AI423" s="193"/>
      <c r="AJ423" s="300"/>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9"/>
      <c r="AC424" s="193"/>
      <c r="AD424" s="193"/>
      <c r="AE424" s="193"/>
      <c r="AF424" s="193"/>
      <c r="AG424" s="193"/>
      <c r="AH424" s="193"/>
      <c r="AI424" s="193"/>
      <c r="AJ424" s="300"/>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9"/>
      <c r="AC425" s="193"/>
      <c r="AD425" s="193"/>
      <c r="AE425" s="193"/>
      <c r="AF425" s="193"/>
      <c r="AG425" s="193"/>
      <c r="AH425" s="193"/>
      <c r="AI425" s="193"/>
      <c r="AJ425" s="300"/>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9"/>
      <c r="AC426" s="193"/>
      <c r="AD426" s="193"/>
      <c r="AE426" s="193"/>
      <c r="AF426" s="193"/>
      <c r="AG426" s="193"/>
      <c r="AH426" s="193"/>
      <c r="AI426" s="193"/>
      <c r="AJ426" s="300"/>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9"/>
      <c r="AC427" s="193"/>
      <c r="AD427" s="193"/>
      <c r="AE427" s="193"/>
      <c r="AF427" s="193"/>
      <c r="AG427" s="193"/>
      <c r="AH427" s="193"/>
      <c r="AI427" s="193"/>
      <c r="AJ427" s="300"/>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9"/>
      <c r="AC428" s="193"/>
      <c r="AD428" s="193"/>
      <c r="AE428" s="193"/>
      <c r="AF428" s="193"/>
      <c r="AG428" s="193"/>
      <c r="AH428" s="193"/>
      <c r="AI428" s="193"/>
      <c r="AJ428" s="300"/>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9"/>
      <c r="AC429" s="193"/>
      <c r="AD429" s="193"/>
      <c r="AE429" s="193"/>
      <c r="AF429" s="193"/>
      <c r="AG429" s="193"/>
      <c r="AH429" s="193"/>
      <c r="AI429" s="193"/>
      <c r="AJ429" s="300"/>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9"/>
      <c r="AC430" s="193"/>
      <c r="AD430" s="193"/>
      <c r="AE430" s="193"/>
      <c r="AF430" s="193"/>
      <c r="AG430" s="193"/>
      <c r="AH430" s="193"/>
      <c r="AI430" s="193"/>
      <c r="AJ430" s="300"/>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9"/>
      <c r="AC431" s="193"/>
      <c r="AD431" s="193"/>
      <c r="AE431" s="193"/>
      <c r="AF431" s="193"/>
      <c r="AG431" s="193"/>
      <c r="AH431" s="193"/>
      <c r="AI431" s="193"/>
      <c r="AJ431" s="300"/>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9"/>
      <c r="AC432" s="193"/>
      <c r="AD432" s="193"/>
      <c r="AE432" s="193"/>
      <c r="AF432" s="193"/>
      <c r="AG432" s="193"/>
      <c r="AH432" s="193"/>
      <c r="AI432" s="193"/>
      <c r="AJ432" s="300"/>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9"/>
      <c r="AC433" s="193"/>
      <c r="AD433" s="193"/>
      <c r="AE433" s="193"/>
      <c r="AF433" s="193"/>
      <c r="AG433" s="193"/>
      <c r="AH433" s="193"/>
      <c r="AI433" s="193"/>
      <c r="AJ433" s="300"/>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9"/>
      <c r="AC434" s="193"/>
      <c r="AD434" s="193"/>
      <c r="AE434" s="193"/>
      <c r="AF434" s="193"/>
      <c r="AG434" s="193"/>
      <c r="AH434" s="193"/>
      <c r="AI434" s="193"/>
      <c r="AJ434" s="300"/>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9"/>
      <c r="AC435" s="193"/>
      <c r="AD435" s="193"/>
      <c r="AE435" s="193"/>
      <c r="AF435" s="193"/>
      <c r="AG435" s="193"/>
      <c r="AH435" s="193"/>
      <c r="AI435" s="193"/>
      <c r="AJ435" s="300"/>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9"/>
      <c r="AC436" s="193"/>
      <c r="AD436" s="193"/>
      <c r="AE436" s="193"/>
      <c r="AF436" s="193"/>
      <c r="AG436" s="193"/>
      <c r="AH436" s="193"/>
      <c r="AI436" s="193"/>
      <c r="AJ436" s="300"/>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9"/>
      <c r="AC437" s="193"/>
      <c r="AD437" s="193"/>
      <c r="AE437" s="193"/>
      <c r="AF437" s="193"/>
      <c r="AG437" s="193"/>
      <c r="AH437" s="193"/>
      <c r="AI437" s="193"/>
      <c r="AJ437" s="300"/>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9"/>
      <c r="AC438" s="193"/>
      <c r="AD438" s="193"/>
      <c r="AE438" s="193"/>
      <c r="AF438" s="193"/>
      <c r="AG438" s="193"/>
      <c r="AH438" s="193"/>
      <c r="AI438" s="193"/>
      <c r="AJ438" s="300"/>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9"/>
      <c r="AC439" s="193"/>
      <c r="AD439" s="193"/>
      <c r="AE439" s="193"/>
      <c r="AF439" s="193"/>
      <c r="AG439" s="193"/>
      <c r="AH439" s="193"/>
      <c r="AI439" s="193"/>
      <c r="AJ439" s="300"/>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9"/>
      <c r="AC440" s="193"/>
      <c r="AD440" s="193"/>
      <c r="AE440" s="193"/>
      <c r="AF440" s="193"/>
      <c r="AG440" s="193"/>
      <c r="AH440" s="193"/>
      <c r="AI440" s="193"/>
      <c r="AJ440" s="300"/>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9"/>
      <c r="AC441" s="193"/>
      <c r="AD441" s="193"/>
      <c r="AE441" s="193"/>
      <c r="AF441" s="193"/>
      <c r="AG441" s="193"/>
      <c r="AH441" s="193"/>
      <c r="AI441" s="193"/>
      <c r="AJ441" s="300"/>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9"/>
      <c r="AC442" s="193"/>
      <c r="AD442" s="193"/>
      <c r="AE442" s="193"/>
      <c r="AF442" s="193"/>
      <c r="AG442" s="193"/>
      <c r="AH442" s="193"/>
      <c r="AI442" s="193"/>
      <c r="AJ442" s="300"/>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9"/>
      <c r="AC443" s="193"/>
      <c r="AD443" s="193"/>
      <c r="AE443" s="193"/>
      <c r="AF443" s="193"/>
      <c r="AG443" s="193"/>
      <c r="AH443" s="193"/>
      <c r="AI443" s="193"/>
      <c r="AJ443" s="300"/>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9"/>
      <c r="AC444" s="193"/>
      <c r="AD444" s="193"/>
      <c r="AE444" s="193"/>
      <c r="AF444" s="193"/>
      <c r="AG444" s="193"/>
      <c r="AH444" s="193"/>
      <c r="AI444" s="193"/>
      <c r="AJ444" s="300"/>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9"/>
      <c r="AC445" s="193"/>
      <c r="AD445" s="193"/>
      <c r="AE445" s="193"/>
      <c r="AF445" s="193"/>
      <c r="AG445" s="193"/>
      <c r="AH445" s="193"/>
      <c r="AI445" s="193"/>
      <c r="AJ445" s="300"/>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9"/>
      <c r="AC446" s="193"/>
      <c r="AD446" s="193"/>
      <c r="AE446" s="193"/>
      <c r="AF446" s="193"/>
      <c r="AG446" s="193"/>
      <c r="AH446" s="193"/>
      <c r="AI446" s="193"/>
      <c r="AJ446" s="300"/>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9"/>
      <c r="AC447" s="193"/>
      <c r="AD447" s="193"/>
      <c r="AE447" s="193"/>
      <c r="AF447" s="193"/>
      <c r="AG447" s="193"/>
      <c r="AH447" s="193"/>
      <c r="AI447" s="193"/>
      <c r="AJ447" s="300"/>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9"/>
      <c r="AC448" s="193"/>
      <c r="AD448" s="193"/>
      <c r="AE448" s="193"/>
      <c r="AF448" s="193"/>
      <c r="AG448" s="193"/>
      <c r="AH448" s="193"/>
      <c r="AI448" s="193"/>
      <c r="AJ448" s="300"/>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9"/>
      <c r="AC449" s="193"/>
      <c r="AD449" s="193"/>
      <c r="AE449" s="193"/>
      <c r="AF449" s="193"/>
      <c r="AG449" s="193"/>
      <c r="AH449" s="193"/>
      <c r="AI449" s="193"/>
      <c r="AJ449" s="300"/>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9"/>
      <c r="AC450" s="193"/>
      <c r="AD450" s="193"/>
      <c r="AE450" s="193"/>
      <c r="AF450" s="193"/>
      <c r="AG450" s="193"/>
      <c r="AH450" s="193"/>
      <c r="AI450" s="193"/>
      <c r="AJ450" s="300"/>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9"/>
      <c r="AC451" s="193"/>
      <c r="AD451" s="193"/>
      <c r="AE451" s="193"/>
      <c r="AF451" s="193"/>
      <c r="AG451" s="193"/>
      <c r="AH451" s="193"/>
      <c r="AI451" s="193"/>
      <c r="AJ451" s="300"/>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9"/>
      <c r="AC452" s="193"/>
      <c r="AD452" s="193"/>
      <c r="AE452" s="193"/>
      <c r="AF452" s="193"/>
      <c r="AG452" s="193"/>
      <c r="AH452" s="193"/>
      <c r="AI452" s="193"/>
      <c r="AJ452" s="300"/>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9"/>
      <c r="AC453" s="193"/>
      <c r="AD453" s="193"/>
      <c r="AE453" s="193"/>
      <c r="AF453" s="193"/>
      <c r="AG453" s="193"/>
      <c r="AH453" s="193"/>
      <c r="AI453" s="193"/>
      <c r="AJ453" s="300"/>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9"/>
      <c r="AC454" s="193"/>
      <c r="AD454" s="193"/>
      <c r="AE454" s="193"/>
      <c r="AF454" s="193"/>
      <c r="AG454" s="193"/>
      <c r="AH454" s="193"/>
      <c r="AI454" s="193"/>
      <c r="AJ454" s="300"/>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9"/>
      <c r="AC455" s="193"/>
      <c r="AD455" s="193"/>
      <c r="AE455" s="193"/>
      <c r="AF455" s="193"/>
      <c r="AG455" s="193"/>
      <c r="AH455" s="193"/>
      <c r="AI455" s="193"/>
      <c r="AJ455" s="300"/>
    </row>
    <row r="456" spans="7:36">
      <c r="S456" s="169"/>
      <c r="T456" s="169"/>
      <c r="V456" s="177"/>
      <c r="W456" s="178"/>
      <c r="X456" s="169"/>
      <c r="Y456" s="169"/>
      <c r="AB456" s="299"/>
      <c r="AC456" s="193"/>
      <c r="AD456" s="193"/>
      <c r="AE456" s="193"/>
      <c r="AF456" s="193"/>
      <c r="AG456" s="193"/>
      <c r="AH456" s="193"/>
      <c r="AI456" s="193"/>
      <c r="AJ456" s="300"/>
    </row>
    <row r="457" spans="7:36">
      <c r="S457" s="169"/>
      <c r="T457" s="169"/>
      <c r="V457" s="177"/>
      <c r="W457" s="178"/>
      <c r="X457" s="169"/>
      <c r="Y457" s="169"/>
      <c r="AB457" s="299"/>
      <c r="AC457" s="193"/>
      <c r="AD457" s="193"/>
      <c r="AE457" s="193"/>
      <c r="AF457" s="193"/>
      <c r="AG457" s="193"/>
      <c r="AH457" s="193"/>
      <c r="AI457" s="193"/>
      <c r="AJ457" s="300"/>
    </row>
    <row r="458" spans="7:36">
      <c r="S458" s="169"/>
      <c r="T458" s="169"/>
      <c r="V458" s="177"/>
      <c r="W458" s="178"/>
      <c r="X458" s="169"/>
      <c r="Y458" s="169"/>
      <c r="AB458" s="299"/>
      <c r="AC458" s="193"/>
      <c r="AD458" s="193"/>
      <c r="AE458" s="193"/>
      <c r="AF458" s="193"/>
      <c r="AG458" s="193"/>
      <c r="AH458" s="193"/>
      <c r="AI458" s="193"/>
      <c r="AJ458" s="300"/>
    </row>
    <row r="459" spans="7:36">
      <c r="S459" s="169"/>
      <c r="T459" s="169"/>
      <c r="V459" s="177"/>
      <c r="W459" s="178"/>
      <c r="X459" s="169"/>
      <c r="Y459" s="169"/>
      <c r="AB459" s="299"/>
      <c r="AC459" s="193"/>
      <c r="AD459" s="193"/>
      <c r="AE459" s="193"/>
      <c r="AF459" s="193"/>
      <c r="AG459" s="193"/>
      <c r="AH459" s="193"/>
      <c r="AI459" s="193"/>
      <c r="AJ459" s="300"/>
    </row>
    <row r="460" spans="7:36">
      <c r="S460" s="169"/>
      <c r="T460" s="169"/>
      <c r="V460" s="177"/>
      <c r="W460" s="178"/>
      <c r="X460" s="169"/>
      <c r="Y460" s="169"/>
      <c r="AB460" s="299"/>
      <c r="AC460" s="193"/>
      <c r="AD460" s="193"/>
      <c r="AE460" s="193"/>
      <c r="AF460" s="193"/>
      <c r="AG460" s="193"/>
      <c r="AH460" s="193"/>
      <c r="AI460" s="193"/>
      <c r="AJ460" s="300"/>
    </row>
    <row r="461" spans="7:36">
      <c r="S461" s="169"/>
      <c r="T461" s="169"/>
      <c r="V461" s="177"/>
      <c r="W461" s="178"/>
      <c r="X461" s="169"/>
      <c r="Y461" s="169"/>
      <c r="AB461" s="299"/>
      <c r="AC461" s="193"/>
      <c r="AD461" s="193"/>
      <c r="AE461" s="193"/>
      <c r="AF461" s="193"/>
      <c r="AG461" s="193"/>
      <c r="AH461" s="193"/>
      <c r="AI461" s="193"/>
      <c r="AJ461" s="300"/>
    </row>
    <row r="462" spans="7:36">
      <c r="S462" s="169"/>
      <c r="T462" s="169"/>
      <c r="V462" s="177"/>
      <c r="W462" s="178"/>
      <c r="X462" s="169"/>
      <c r="Y462" s="169"/>
      <c r="AB462" s="299"/>
      <c r="AC462" s="193"/>
      <c r="AD462" s="193"/>
      <c r="AE462" s="193"/>
      <c r="AF462" s="193"/>
      <c r="AG462" s="193"/>
      <c r="AH462" s="193"/>
      <c r="AI462" s="193"/>
      <c r="AJ462" s="300"/>
    </row>
    <row r="463" spans="7:36">
      <c r="S463" s="169"/>
      <c r="T463" s="169"/>
      <c r="V463" s="177"/>
      <c r="W463" s="178"/>
      <c r="X463" s="169"/>
      <c r="Y463" s="169"/>
      <c r="AB463" s="299"/>
      <c r="AC463" s="193"/>
      <c r="AD463" s="193"/>
      <c r="AE463" s="193"/>
      <c r="AF463" s="193"/>
      <c r="AG463" s="193"/>
      <c r="AH463" s="193"/>
      <c r="AI463" s="193"/>
      <c r="AJ463" s="300"/>
    </row>
    <row r="464" spans="7:36">
      <c r="S464" s="169"/>
      <c r="T464" s="169"/>
      <c r="V464" s="177"/>
      <c r="W464" s="178"/>
      <c r="X464" s="169"/>
      <c r="Y464" s="169"/>
      <c r="AB464" s="299"/>
      <c r="AC464" s="193"/>
      <c r="AD464" s="193"/>
      <c r="AE464" s="193"/>
      <c r="AF464" s="193"/>
      <c r="AG464" s="193"/>
      <c r="AH464" s="193"/>
      <c r="AI464" s="193"/>
      <c r="AJ464" s="300"/>
    </row>
    <row r="465" spans="19:36">
      <c r="S465" s="169"/>
      <c r="T465" s="169"/>
      <c r="V465" s="177"/>
      <c r="W465" s="178"/>
      <c r="X465" s="169"/>
      <c r="Y465" s="169"/>
      <c r="AB465" s="299"/>
      <c r="AC465" s="193"/>
      <c r="AD465" s="193"/>
      <c r="AE465" s="193"/>
      <c r="AF465" s="193"/>
      <c r="AG465" s="193"/>
      <c r="AH465" s="193"/>
      <c r="AI465" s="193"/>
      <c r="AJ465" s="300"/>
    </row>
    <row r="466" spans="19:36">
      <c r="S466" s="169"/>
      <c r="T466" s="169"/>
      <c r="V466" s="177"/>
      <c r="W466" s="178"/>
      <c r="X466" s="169"/>
      <c r="Y466" s="169"/>
      <c r="AB466" s="299"/>
      <c r="AC466" s="193"/>
      <c r="AD466" s="193"/>
      <c r="AE466" s="193"/>
      <c r="AF466" s="193"/>
      <c r="AG466" s="193"/>
      <c r="AH466" s="193"/>
      <c r="AI466" s="193"/>
      <c r="AJ466" s="300"/>
    </row>
    <row r="467" spans="19:36">
      <c r="S467" s="169"/>
      <c r="T467" s="169"/>
      <c r="V467" s="177"/>
      <c r="W467" s="178"/>
      <c r="X467" s="169"/>
      <c r="Y467" s="169"/>
      <c r="AB467" s="299"/>
      <c r="AC467" s="193"/>
      <c r="AD467" s="193"/>
      <c r="AE467" s="193"/>
      <c r="AF467" s="193"/>
      <c r="AG467" s="193"/>
      <c r="AH467" s="193"/>
      <c r="AI467" s="193"/>
      <c r="AJ467" s="300"/>
    </row>
    <row r="468" spans="19:36">
      <c r="S468" s="169"/>
      <c r="T468" s="169"/>
      <c r="V468" s="177"/>
      <c r="W468" s="178"/>
      <c r="X468" s="169"/>
      <c r="Y468" s="169"/>
      <c r="AB468" s="299"/>
      <c r="AC468" s="193"/>
      <c r="AD468" s="193"/>
      <c r="AE468" s="193"/>
      <c r="AF468" s="193"/>
      <c r="AG468" s="193"/>
      <c r="AH468" s="193"/>
      <c r="AI468" s="193"/>
      <c r="AJ468" s="300"/>
    </row>
    <row r="469" spans="19:36">
      <c r="S469" s="169"/>
      <c r="T469" s="169"/>
      <c r="V469" s="177"/>
      <c r="W469" s="178"/>
      <c r="X469" s="169"/>
      <c r="Y469" s="169"/>
      <c r="AB469" s="299"/>
      <c r="AC469" s="193"/>
      <c r="AD469" s="193"/>
      <c r="AE469" s="193"/>
      <c r="AF469" s="193"/>
      <c r="AG469" s="193"/>
      <c r="AH469" s="193"/>
      <c r="AI469" s="193"/>
      <c r="AJ469" s="300"/>
    </row>
    <row r="470" spans="19:36">
      <c r="S470" s="169"/>
      <c r="T470" s="169"/>
      <c r="V470" s="177"/>
      <c r="W470" s="178"/>
      <c r="X470" s="169"/>
      <c r="Y470" s="169"/>
      <c r="AB470" s="299"/>
      <c r="AC470" s="193"/>
      <c r="AD470" s="193"/>
      <c r="AE470" s="193"/>
      <c r="AF470" s="193"/>
      <c r="AG470" s="193"/>
      <c r="AH470" s="193"/>
      <c r="AI470" s="193"/>
      <c r="AJ470" s="300"/>
    </row>
    <row r="471" spans="19:36">
      <c r="S471" s="169"/>
      <c r="T471" s="169"/>
      <c r="V471" s="177"/>
      <c r="W471" s="178"/>
      <c r="X471" s="169"/>
      <c r="Y471" s="169"/>
      <c r="AB471" s="299"/>
      <c r="AC471" s="193"/>
      <c r="AD471" s="193"/>
      <c r="AE471" s="193"/>
      <c r="AF471" s="193"/>
      <c r="AG471" s="193"/>
      <c r="AH471" s="193"/>
      <c r="AI471" s="193"/>
      <c r="AJ471" s="300"/>
    </row>
    <row r="472" spans="19:36">
      <c r="S472" s="169"/>
      <c r="T472" s="169"/>
      <c r="V472" s="177"/>
      <c r="W472" s="178"/>
      <c r="X472" s="169"/>
      <c r="Y472" s="169"/>
      <c r="AB472" s="299"/>
      <c r="AC472" s="193"/>
      <c r="AD472" s="193"/>
      <c r="AE472" s="193"/>
      <c r="AF472" s="193"/>
      <c r="AG472" s="193"/>
      <c r="AH472" s="193"/>
      <c r="AI472" s="193"/>
      <c r="AJ472" s="300"/>
    </row>
    <row r="473" spans="19:36">
      <c r="S473" s="169"/>
      <c r="T473" s="169"/>
      <c r="V473" s="177"/>
      <c r="W473" s="178"/>
      <c r="X473" s="169"/>
      <c r="Y473" s="169"/>
      <c r="AB473" s="299"/>
      <c r="AC473" s="193"/>
      <c r="AD473" s="193"/>
      <c r="AE473" s="193"/>
      <c r="AF473" s="193"/>
      <c r="AG473" s="193"/>
      <c r="AH473" s="193"/>
      <c r="AI473" s="193"/>
      <c r="AJ473" s="300"/>
    </row>
    <row r="474" spans="19:36">
      <c r="S474" s="169"/>
      <c r="T474" s="169"/>
      <c r="V474" s="177"/>
      <c r="W474" s="178"/>
      <c r="X474" s="169"/>
      <c r="Y474" s="169"/>
      <c r="AB474" s="299"/>
      <c r="AC474" s="193"/>
      <c r="AD474" s="193"/>
      <c r="AE474" s="193"/>
      <c r="AF474" s="193"/>
      <c r="AG474" s="193"/>
      <c r="AH474" s="193"/>
      <c r="AI474" s="193"/>
      <c r="AJ474" s="300"/>
    </row>
    <row r="475" spans="19:36">
      <c r="S475" s="169"/>
      <c r="T475" s="169"/>
      <c r="V475" s="177"/>
      <c r="W475" s="178"/>
      <c r="X475" s="169"/>
      <c r="Y475" s="169"/>
      <c r="AB475" s="299"/>
      <c r="AC475" s="193"/>
      <c r="AD475" s="193"/>
      <c r="AE475" s="193"/>
      <c r="AF475" s="193"/>
      <c r="AG475" s="193"/>
      <c r="AH475" s="193"/>
      <c r="AI475" s="193"/>
      <c r="AJ475" s="300"/>
    </row>
    <row r="476" spans="19:36">
      <c r="S476" s="169"/>
      <c r="T476" s="169"/>
      <c r="V476" s="177"/>
      <c r="W476" s="178"/>
      <c r="X476" s="169"/>
      <c r="Y476" s="169"/>
      <c r="AB476" s="299"/>
      <c r="AC476" s="193"/>
      <c r="AD476" s="193"/>
      <c r="AE476" s="193"/>
      <c r="AF476" s="193"/>
      <c r="AG476" s="193"/>
      <c r="AH476" s="193"/>
      <c r="AI476" s="193"/>
      <c r="AJ476" s="300"/>
    </row>
    <row r="477" spans="19:36">
      <c r="S477" s="169"/>
      <c r="T477" s="169"/>
      <c r="V477" s="177"/>
      <c r="W477" s="178"/>
      <c r="X477" s="169"/>
      <c r="Y477" s="169"/>
      <c r="AB477" s="299"/>
      <c r="AC477" s="193"/>
      <c r="AD477" s="193"/>
      <c r="AE477" s="193"/>
      <c r="AF477" s="193"/>
      <c r="AG477" s="193"/>
      <c r="AH477" s="193"/>
      <c r="AI477" s="193"/>
      <c r="AJ477" s="300"/>
    </row>
    <row r="478" spans="19:36">
      <c r="S478" s="169"/>
      <c r="T478" s="169"/>
      <c r="V478" s="177"/>
      <c r="W478" s="178"/>
      <c r="X478" s="169"/>
      <c r="Y478" s="169"/>
      <c r="AB478" s="299"/>
      <c r="AC478" s="193"/>
      <c r="AD478" s="193"/>
      <c r="AE478" s="193"/>
      <c r="AF478" s="193"/>
      <c r="AG478" s="193"/>
      <c r="AH478" s="193"/>
      <c r="AI478" s="193"/>
      <c r="AJ478" s="300"/>
    </row>
    <row r="479" spans="19:36">
      <c r="S479" s="169"/>
      <c r="T479" s="169"/>
      <c r="V479" s="177"/>
      <c r="W479" s="178"/>
      <c r="X479" s="169"/>
      <c r="Y479" s="169"/>
      <c r="AB479" s="299"/>
      <c r="AC479" s="193"/>
      <c r="AD479" s="193"/>
      <c r="AE479" s="193"/>
      <c r="AF479" s="193"/>
      <c r="AG479" s="193"/>
      <c r="AH479" s="193"/>
      <c r="AI479" s="193"/>
      <c r="AJ479" s="300"/>
    </row>
    <row r="480" spans="19:36">
      <c r="S480" s="169"/>
      <c r="T480" s="169"/>
      <c r="V480" s="177"/>
      <c r="W480" s="178"/>
      <c r="X480" s="169"/>
      <c r="Y480" s="169"/>
      <c r="AB480" s="299"/>
      <c r="AC480" s="193"/>
      <c r="AD480" s="193"/>
      <c r="AE480" s="193"/>
      <c r="AF480" s="193"/>
      <c r="AG480" s="193"/>
      <c r="AH480" s="193"/>
      <c r="AI480" s="193"/>
      <c r="AJ480" s="300"/>
    </row>
    <row r="481" spans="19:36">
      <c r="S481" s="169"/>
      <c r="T481" s="169"/>
      <c r="V481" s="177"/>
      <c r="W481" s="178"/>
      <c r="X481" s="169"/>
      <c r="Y481" s="169"/>
      <c r="AB481" s="299"/>
      <c r="AC481" s="193"/>
      <c r="AD481" s="193"/>
      <c r="AE481" s="193"/>
      <c r="AF481" s="193"/>
      <c r="AG481" s="193"/>
      <c r="AH481" s="193"/>
      <c r="AI481" s="193"/>
      <c r="AJ481" s="300"/>
    </row>
    <row r="482" spans="19:36">
      <c r="S482" s="169"/>
      <c r="T482" s="169"/>
      <c r="V482" s="177"/>
      <c r="W482" s="178"/>
      <c r="X482" s="169"/>
      <c r="Y482" s="169"/>
      <c r="AB482" s="299"/>
      <c r="AC482" s="193"/>
      <c r="AD482" s="193"/>
      <c r="AE482" s="193"/>
      <c r="AF482" s="193"/>
      <c r="AG482" s="193"/>
      <c r="AH482" s="193"/>
      <c r="AI482" s="193"/>
      <c r="AJ482" s="300"/>
    </row>
    <row r="483" spans="19:36">
      <c r="S483" s="169"/>
      <c r="T483" s="169"/>
      <c r="V483" s="177"/>
      <c r="W483" s="178"/>
      <c r="X483" s="169"/>
      <c r="Y483" s="169"/>
      <c r="AB483" s="299"/>
      <c r="AC483" s="193"/>
      <c r="AD483" s="193"/>
      <c r="AE483" s="193"/>
      <c r="AF483" s="193"/>
      <c r="AG483" s="193"/>
      <c r="AH483" s="193"/>
      <c r="AI483" s="193"/>
      <c r="AJ483" s="300"/>
    </row>
    <row r="484" spans="19:36">
      <c r="S484" s="169"/>
      <c r="T484" s="169"/>
      <c r="V484" s="177"/>
      <c r="W484" s="178"/>
      <c r="X484" s="169"/>
      <c r="Y484" s="169"/>
      <c r="AB484" s="299"/>
      <c r="AC484" s="193"/>
      <c r="AD484" s="193"/>
      <c r="AE484" s="193"/>
      <c r="AF484" s="193"/>
      <c r="AG484" s="193"/>
      <c r="AH484" s="193"/>
      <c r="AI484" s="193"/>
      <c r="AJ484" s="300"/>
    </row>
    <row r="485" spans="19:36">
      <c r="S485" s="169"/>
      <c r="T485" s="169"/>
      <c r="V485" s="177"/>
      <c r="W485" s="178"/>
      <c r="X485" s="169"/>
      <c r="Y485" s="169"/>
      <c r="AB485" s="299"/>
      <c r="AC485" s="193"/>
      <c r="AD485" s="193"/>
      <c r="AE485" s="193"/>
      <c r="AF485" s="193"/>
      <c r="AG485" s="193"/>
      <c r="AH485" s="193"/>
      <c r="AI485" s="193"/>
      <c r="AJ485" s="300"/>
    </row>
    <row r="486" spans="19:36">
      <c r="S486" s="169"/>
      <c r="T486" s="169"/>
      <c r="V486" s="177"/>
      <c r="W486" s="178"/>
      <c r="X486" s="169"/>
      <c r="Y486" s="169"/>
      <c r="AB486" s="299"/>
      <c r="AC486" s="193"/>
      <c r="AD486" s="193"/>
      <c r="AE486" s="193"/>
      <c r="AF486" s="193"/>
      <c r="AG486" s="193"/>
      <c r="AH486" s="193"/>
      <c r="AI486" s="193"/>
      <c r="AJ486" s="300"/>
    </row>
    <row r="487" spans="19:36">
      <c r="S487" s="169"/>
      <c r="T487" s="169"/>
      <c r="V487" s="177"/>
      <c r="W487" s="178"/>
      <c r="X487" s="169"/>
      <c r="Y487" s="169"/>
      <c r="AB487" s="299"/>
      <c r="AC487" s="193"/>
      <c r="AD487" s="193"/>
      <c r="AE487" s="193"/>
      <c r="AF487" s="193"/>
      <c r="AG487" s="193"/>
      <c r="AH487" s="193"/>
      <c r="AI487" s="193"/>
      <c r="AJ487" s="300"/>
    </row>
    <row r="488" spans="19:36">
      <c r="S488" s="169"/>
      <c r="T488" s="169"/>
      <c r="V488" s="177"/>
      <c r="W488" s="178"/>
      <c r="X488" s="169"/>
      <c r="Y488" s="169"/>
      <c r="AB488" s="299"/>
      <c r="AC488" s="193"/>
      <c r="AD488" s="193"/>
      <c r="AE488" s="193"/>
      <c r="AF488" s="193"/>
      <c r="AG488" s="193"/>
      <c r="AH488" s="193"/>
      <c r="AI488" s="193"/>
      <c r="AJ488" s="300"/>
    </row>
    <row r="489" spans="19:36">
      <c r="S489" s="169"/>
      <c r="T489" s="169"/>
      <c r="V489" s="177"/>
      <c r="W489" s="178"/>
      <c r="X489" s="169"/>
      <c r="Y489" s="169"/>
      <c r="AB489" s="299"/>
      <c r="AC489" s="193"/>
      <c r="AD489" s="193"/>
      <c r="AE489" s="193"/>
      <c r="AF489" s="193"/>
      <c r="AG489" s="193"/>
      <c r="AH489" s="193"/>
      <c r="AI489" s="193"/>
      <c r="AJ489" s="300"/>
    </row>
    <row r="490" spans="19:36">
      <c r="S490" s="169"/>
      <c r="T490" s="169"/>
      <c r="V490" s="177"/>
      <c r="W490" s="178"/>
      <c r="X490" s="169"/>
      <c r="Y490" s="169"/>
      <c r="AB490" s="299"/>
      <c r="AC490" s="193"/>
      <c r="AD490" s="193"/>
      <c r="AE490" s="193"/>
      <c r="AF490" s="193"/>
      <c r="AG490" s="193"/>
      <c r="AH490" s="193"/>
      <c r="AI490" s="193"/>
      <c r="AJ490" s="300"/>
    </row>
    <row r="491" spans="19:36">
      <c r="S491" s="169"/>
      <c r="T491" s="169"/>
      <c r="V491" s="177"/>
      <c r="W491" s="178"/>
      <c r="X491" s="169"/>
      <c r="Y491" s="169"/>
      <c r="AB491" s="299"/>
      <c r="AC491" s="193"/>
      <c r="AD491" s="193"/>
      <c r="AE491" s="193"/>
      <c r="AF491" s="193"/>
      <c r="AG491" s="193"/>
      <c r="AH491" s="193"/>
      <c r="AI491" s="193"/>
      <c r="AJ491" s="300"/>
    </row>
    <row r="492" spans="19:36">
      <c r="S492" s="169"/>
      <c r="T492" s="169"/>
      <c r="V492" s="177"/>
      <c r="W492" s="178"/>
      <c r="X492" s="169"/>
      <c r="Y492" s="169"/>
      <c r="AB492" s="299"/>
      <c r="AC492" s="193"/>
      <c r="AD492" s="193"/>
      <c r="AE492" s="193"/>
      <c r="AF492" s="193"/>
      <c r="AG492" s="193"/>
      <c r="AH492" s="193"/>
      <c r="AI492" s="193"/>
      <c r="AJ492" s="300"/>
    </row>
    <row r="493" spans="19:36">
      <c r="S493" s="169"/>
      <c r="T493" s="169"/>
      <c r="V493" s="177"/>
      <c r="W493" s="178"/>
      <c r="X493" s="169"/>
      <c r="Y493" s="169"/>
      <c r="AB493" s="299"/>
      <c r="AC493" s="193"/>
      <c r="AD493" s="193"/>
      <c r="AE493" s="193"/>
      <c r="AF493" s="193"/>
      <c r="AG493" s="193"/>
      <c r="AH493" s="193"/>
      <c r="AI493" s="193"/>
      <c r="AJ493" s="300"/>
    </row>
    <row r="494" spans="19:36">
      <c r="S494" s="169"/>
      <c r="T494" s="169"/>
      <c r="V494" s="177"/>
      <c r="W494" s="178"/>
      <c r="X494" s="169"/>
      <c r="Y494" s="169"/>
      <c r="AB494" s="299"/>
      <c r="AC494" s="193"/>
      <c r="AD494" s="193"/>
      <c r="AE494" s="193"/>
      <c r="AF494" s="193"/>
      <c r="AG494" s="193"/>
      <c r="AH494" s="193"/>
      <c r="AI494" s="193"/>
      <c r="AJ494" s="300"/>
    </row>
    <row r="495" spans="19:36">
      <c r="S495" s="169"/>
      <c r="T495" s="169"/>
      <c r="V495" s="177"/>
      <c r="W495" s="178"/>
      <c r="X495" s="169"/>
      <c r="Y495" s="169"/>
      <c r="AB495" s="299"/>
      <c r="AC495" s="193"/>
      <c r="AD495" s="193"/>
      <c r="AE495" s="193"/>
      <c r="AF495" s="193"/>
      <c r="AG495" s="193"/>
      <c r="AH495" s="193"/>
      <c r="AI495" s="193"/>
      <c r="AJ495" s="300"/>
    </row>
    <row r="496" spans="19:36">
      <c r="S496" s="169"/>
      <c r="T496" s="169"/>
      <c r="V496" s="177"/>
      <c r="W496" s="178"/>
      <c r="X496" s="169"/>
      <c r="Y496" s="169"/>
      <c r="AB496" s="299"/>
      <c r="AC496" s="193"/>
      <c r="AD496" s="193"/>
      <c r="AE496" s="193"/>
      <c r="AF496" s="193"/>
      <c r="AG496" s="193"/>
      <c r="AH496" s="193"/>
      <c r="AI496" s="193"/>
      <c r="AJ496" s="300"/>
    </row>
    <row r="497" spans="19:36">
      <c r="S497" s="169"/>
      <c r="T497" s="169"/>
      <c r="V497" s="177"/>
      <c r="W497" s="178"/>
      <c r="X497" s="169"/>
      <c r="Y497" s="169"/>
      <c r="AB497" s="299"/>
      <c r="AC497" s="193"/>
      <c r="AD497" s="193"/>
      <c r="AE497" s="193"/>
      <c r="AF497" s="193"/>
      <c r="AG497" s="193"/>
      <c r="AH497" s="193"/>
      <c r="AI497" s="193"/>
      <c r="AJ497" s="300"/>
    </row>
    <row r="498" spans="19:36">
      <c r="S498" s="169"/>
      <c r="T498" s="169"/>
      <c r="V498" s="177"/>
      <c r="W498" s="178"/>
      <c r="X498" s="169"/>
      <c r="Y498" s="169"/>
      <c r="AB498" s="299"/>
      <c r="AC498" s="193"/>
      <c r="AD498" s="193"/>
      <c r="AE498" s="193"/>
      <c r="AF498" s="193"/>
      <c r="AG498" s="193"/>
      <c r="AH498" s="193"/>
      <c r="AI498" s="193"/>
      <c r="AJ498" s="300"/>
    </row>
    <row r="499" spans="19:36">
      <c r="S499" s="169"/>
      <c r="T499" s="169"/>
      <c r="V499" s="177"/>
      <c r="W499" s="178"/>
      <c r="X499" s="169"/>
      <c r="Y499" s="169"/>
      <c r="AB499" s="299"/>
      <c r="AC499" s="193"/>
      <c r="AD499" s="193"/>
      <c r="AE499" s="193"/>
      <c r="AF499" s="193"/>
      <c r="AG499" s="193"/>
      <c r="AH499" s="193"/>
      <c r="AI499" s="193"/>
      <c r="AJ499" s="300"/>
    </row>
    <row r="500" spans="19:36">
      <c r="S500" s="169"/>
      <c r="T500" s="169"/>
      <c r="V500" s="177"/>
      <c r="W500" s="178"/>
      <c r="X500" s="169"/>
      <c r="Y500" s="169"/>
      <c r="AB500" s="299"/>
      <c r="AC500" s="193"/>
      <c r="AD500" s="193"/>
      <c r="AE500" s="193"/>
      <c r="AF500" s="193"/>
      <c r="AG500" s="193"/>
      <c r="AH500" s="193"/>
      <c r="AI500" s="193"/>
      <c r="AJ500" s="300"/>
    </row>
    <row r="501" spans="19:36">
      <c r="S501" s="169"/>
      <c r="T501" s="169"/>
      <c r="V501" s="177"/>
      <c r="W501" s="178"/>
      <c r="X501" s="169"/>
      <c r="Y501" s="169"/>
      <c r="AB501" s="299"/>
      <c r="AC501" s="193"/>
      <c r="AD501" s="193"/>
      <c r="AE501" s="193"/>
      <c r="AF501" s="193"/>
      <c r="AG501" s="193"/>
      <c r="AH501" s="193"/>
      <c r="AI501" s="193"/>
      <c r="AJ501" s="300"/>
    </row>
    <row r="502" spans="19:36">
      <c r="S502" s="169"/>
      <c r="T502" s="169"/>
      <c r="V502" s="177"/>
      <c r="W502" s="178"/>
      <c r="X502" s="169"/>
      <c r="Y502" s="169"/>
      <c r="AB502" s="299"/>
      <c r="AC502" s="193"/>
      <c r="AD502" s="193"/>
      <c r="AE502" s="193"/>
      <c r="AF502" s="193"/>
      <c r="AG502" s="193"/>
      <c r="AH502" s="193"/>
      <c r="AI502" s="193"/>
      <c r="AJ502" s="300"/>
    </row>
    <row r="503" spans="19:36">
      <c r="S503" s="169"/>
      <c r="T503" s="169"/>
      <c r="V503" s="177"/>
      <c r="W503" s="178"/>
      <c r="X503" s="169"/>
      <c r="Y503" s="169"/>
      <c r="AB503" s="299"/>
      <c r="AC503" s="193"/>
      <c r="AD503" s="193"/>
      <c r="AE503" s="193"/>
      <c r="AF503" s="193"/>
      <c r="AG503" s="193"/>
      <c r="AH503" s="193"/>
      <c r="AI503" s="193"/>
      <c r="AJ503" s="300"/>
    </row>
    <row r="504" spans="19:36">
      <c r="S504" s="169"/>
      <c r="T504" s="169"/>
      <c r="V504" s="177"/>
      <c r="W504" s="178"/>
      <c r="X504" s="169"/>
      <c r="Y504" s="169"/>
      <c r="AB504" s="299"/>
      <c r="AC504" s="193"/>
      <c r="AD504" s="193"/>
      <c r="AE504" s="193"/>
      <c r="AF504" s="193"/>
      <c r="AG504" s="193"/>
      <c r="AH504" s="193"/>
      <c r="AI504" s="193"/>
      <c r="AJ504" s="300"/>
    </row>
    <row r="505" spans="19:36">
      <c r="S505" s="169"/>
      <c r="T505" s="169"/>
      <c r="V505" s="177"/>
      <c r="W505" s="178"/>
      <c r="X505" s="169"/>
      <c r="Y505" s="169"/>
      <c r="AB505" s="299"/>
      <c r="AC505" s="193"/>
      <c r="AD505" s="193"/>
      <c r="AE505" s="193"/>
      <c r="AF505" s="193"/>
      <c r="AG505" s="193"/>
      <c r="AH505" s="193"/>
      <c r="AI505" s="193"/>
      <c r="AJ505" s="300"/>
    </row>
    <row r="506" spans="19:36">
      <c r="S506" s="169"/>
      <c r="T506" s="169"/>
      <c r="V506" s="177"/>
      <c r="W506" s="178"/>
      <c r="X506" s="169"/>
      <c r="Y506" s="169"/>
      <c r="AB506" s="299"/>
      <c r="AC506" s="193"/>
      <c r="AD506" s="193"/>
      <c r="AE506" s="193"/>
      <c r="AF506" s="193"/>
      <c r="AG506" s="193"/>
      <c r="AH506" s="193"/>
      <c r="AI506" s="193"/>
      <c r="AJ506" s="300"/>
    </row>
    <row r="507" spans="19:36">
      <c r="S507" s="169"/>
      <c r="T507" s="169"/>
      <c r="V507" s="177"/>
      <c r="W507" s="178"/>
      <c r="X507" s="169"/>
      <c r="Y507" s="169"/>
      <c r="AB507" s="299"/>
      <c r="AC507" s="193"/>
      <c r="AD507" s="193"/>
      <c r="AE507" s="193"/>
      <c r="AF507" s="193"/>
      <c r="AG507" s="193"/>
      <c r="AH507" s="193"/>
      <c r="AI507" s="193"/>
      <c r="AJ507" s="300"/>
    </row>
    <row r="508" spans="19:36">
      <c r="S508" s="169"/>
      <c r="T508" s="169"/>
      <c r="V508" s="177"/>
      <c r="W508" s="178"/>
      <c r="X508" s="169"/>
      <c r="Y508" s="169"/>
      <c r="AB508" s="299"/>
      <c r="AC508" s="193"/>
      <c r="AD508" s="193"/>
      <c r="AE508" s="193"/>
      <c r="AF508" s="193"/>
      <c r="AG508" s="193"/>
      <c r="AH508" s="193"/>
      <c r="AI508" s="193"/>
      <c r="AJ508" s="300"/>
    </row>
    <row r="509" spans="19:36">
      <c r="S509" s="169"/>
      <c r="T509" s="169"/>
      <c r="V509" s="177"/>
      <c r="W509" s="178"/>
      <c r="X509" s="169"/>
      <c r="Y509" s="169"/>
      <c r="AB509" s="299"/>
      <c r="AC509" s="193"/>
      <c r="AD509" s="193"/>
      <c r="AE509" s="193"/>
      <c r="AF509" s="193"/>
      <c r="AG509" s="193"/>
      <c r="AH509" s="193"/>
      <c r="AI509" s="193"/>
      <c r="AJ509" s="300"/>
    </row>
    <row r="510" spans="19:36">
      <c r="S510" s="169"/>
      <c r="T510" s="169"/>
      <c r="V510" s="177"/>
      <c r="W510" s="178"/>
      <c r="X510" s="169"/>
      <c r="Y510" s="169"/>
      <c r="AB510" s="299"/>
      <c r="AC510" s="193"/>
      <c r="AD510" s="193"/>
      <c r="AE510" s="193"/>
      <c r="AF510" s="193"/>
      <c r="AG510" s="193"/>
      <c r="AH510" s="193"/>
      <c r="AI510" s="193"/>
      <c r="AJ510" s="300"/>
    </row>
    <row r="511" spans="19:36">
      <c r="S511" s="169"/>
      <c r="T511" s="169"/>
      <c r="V511" s="177"/>
      <c r="W511" s="178"/>
      <c r="X511" s="169"/>
      <c r="Y511" s="169"/>
      <c r="AB511" s="299"/>
      <c r="AC511" s="193"/>
      <c r="AD511" s="193"/>
      <c r="AE511" s="193"/>
      <c r="AF511" s="193"/>
      <c r="AG511" s="193"/>
      <c r="AH511" s="193"/>
      <c r="AI511" s="193"/>
      <c r="AJ511" s="300"/>
    </row>
    <row r="512" spans="19:36">
      <c r="S512" s="169"/>
      <c r="T512" s="169"/>
      <c r="V512" s="177"/>
      <c r="W512" s="178"/>
      <c r="X512" s="169"/>
      <c r="Y512" s="169"/>
      <c r="AB512" s="299"/>
      <c r="AC512" s="193"/>
      <c r="AD512" s="193"/>
      <c r="AE512" s="193"/>
      <c r="AF512" s="193"/>
      <c r="AG512" s="193"/>
      <c r="AH512" s="193"/>
      <c r="AI512" s="193"/>
      <c r="AJ512" s="300"/>
    </row>
    <row r="513" spans="19:36">
      <c r="S513" s="169"/>
      <c r="T513" s="169"/>
      <c r="V513" s="177"/>
      <c r="W513" s="178"/>
      <c r="X513" s="169"/>
      <c r="Y513" s="169"/>
      <c r="AB513" s="299"/>
      <c r="AC513" s="193"/>
      <c r="AD513" s="193"/>
      <c r="AE513" s="193"/>
      <c r="AF513" s="193"/>
      <c r="AG513" s="193"/>
      <c r="AH513" s="193"/>
      <c r="AI513" s="193"/>
      <c r="AJ513" s="300"/>
    </row>
    <row r="514" spans="19:36">
      <c r="S514" s="169"/>
      <c r="T514" s="169"/>
      <c r="V514" s="177"/>
      <c r="W514" s="178"/>
      <c r="X514" s="169"/>
      <c r="Y514" s="169"/>
      <c r="AB514" s="299"/>
      <c r="AC514" s="193"/>
      <c r="AD514" s="193"/>
      <c r="AE514" s="193"/>
      <c r="AF514" s="193"/>
      <c r="AG514" s="193"/>
      <c r="AH514" s="193"/>
      <c r="AI514" s="193"/>
      <c r="AJ514" s="300"/>
    </row>
    <row r="515" spans="19:36">
      <c r="S515" s="169"/>
      <c r="T515" s="169"/>
      <c r="V515" s="177"/>
      <c r="W515" s="178"/>
      <c r="X515" s="169"/>
      <c r="Y515" s="169"/>
      <c r="AB515" s="299"/>
      <c r="AC515" s="193"/>
      <c r="AD515" s="193"/>
      <c r="AE515" s="193"/>
      <c r="AF515" s="193"/>
      <c r="AG515" s="193"/>
      <c r="AH515" s="193"/>
      <c r="AI515" s="193"/>
      <c r="AJ515" s="300"/>
    </row>
    <row r="516" spans="19:36">
      <c r="S516" s="169"/>
      <c r="T516" s="169"/>
      <c r="V516" s="177"/>
      <c r="W516" s="178"/>
      <c r="X516" s="169"/>
      <c r="Y516" s="169"/>
      <c r="AB516" s="299"/>
      <c r="AC516" s="193"/>
      <c r="AD516" s="193"/>
      <c r="AE516" s="193"/>
      <c r="AF516" s="193"/>
      <c r="AG516" s="193"/>
      <c r="AH516" s="193"/>
      <c r="AI516" s="193"/>
      <c r="AJ516" s="300"/>
    </row>
    <row r="517" spans="19:36">
      <c r="S517" s="169"/>
      <c r="T517" s="169"/>
      <c r="V517" s="177"/>
      <c r="W517" s="178"/>
      <c r="X517" s="169"/>
      <c r="Y517" s="169"/>
      <c r="AB517" s="299"/>
      <c r="AC517" s="193"/>
      <c r="AD517" s="193"/>
      <c r="AE517" s="193"/>
      <c r="AF517" s="193"/>
      <c r="AG517" s="193"/>
      <c r="AH517" s="193"/>
      <c r="AI517" s="193"/>
      <c r="AJ517" s="300"/>
    </row>
    <row r="518" spans="19:36">
      <c r="S518" s="169"/>
      <c r="T518" s="169"/>
      <c r="V518" s="177"/>
      <c r="W518" s="178"/>
      <c r="X518" s="169"/>
      <c r="Y518" s="169"/>
      <c r="AB518" s="299"/>
      <c r="AC518" s="193"/>
      <c r="AD518" s="193"/>
      <c r="AE518" s="193"/>
      <c r="AF518" s="193"/>
      <c r="AG518" s="193"/>
      <c r="AH518" s="193"/>
      <c r="AI518" s="193"/>
      <c r="AJ518" s="300"/>
    </row>
    <row r="519" spans="19:36">
      <c r="S519" s="169"/>
      <c r="T519" s="169"/>
      <c r="V519" s="177"/>
      <c r="W519" s="178"/>
      <c r="X519" s="169"/>
      <c r="Y519" s="169"/>
      <c r="AB519" s="299"/>
      <c r="AC519" s="193"/>
      <c r="AD519" s="193"/>
      <c r="AE519" s="193"/>
      <c r="AF519" s="193"/>
      <c r="AG519" s="193"/>
      <c r="AH519" s="193"/>
      <c r="AI519" s="193"/>
      <c r="AJ519" s="300"/>
    </row>
    <row r="520" spans="19:36">
      <c r="S520" s="169"/>
      <c r="T520" s="169"/>
      <c r="V520" s="177"/>
      <c r="W520" s="178"/>
      <c r="X520" s="169"/>
      <c r="Y520" s="169"/>
      <c r="AB520" s="299"/>
      <c r="AC520" s="193"/>
      <c r="AD520" s="193"/>
      <c r="AE520" s="193"/>
      <c r="AF520" s="193"/>
      <c r="AG520" s="193"/>
      <c r="AH520" s="193"/>
      <c r="AI520" s="193"/>
      <c r="AJ520" s="300"/>
    </row>
    <row r="521" spans="19:36">
      <c r="S521" s="169"/>
      <c r="T521" s="169"/>
      <c r="V521" s="177"/>
      <c r="W521" s="178"/>
      <c r="X521" s="169"/>
      <c r="Y521" s="169"/>
      <c r="AB521" s="299"/>
      <c r="AC521" s="193"/>
      <c r="AD521" s="193"/>
      <c r="AE521" s="193"/>
      <c r="AF521" s="193"/>
      <c r="AG521" s="193"/>
      <c r="AH521" s="193"/>
      <c r="AI521" s="193"/>
      <c r="AJ521" s="300"/>
    </row>
    <row r="522" spans="19:36">
      <c r="S522" s="169"/>
      <c r="T522" s="169"/>
      <c r="V522" s="177"/>
      <c r="W522" s="178"/>
      <c r="X522" s="169"/>
      <c r="Y522" s="169"/>
      <c r="AB522" s="299"/>
      <c r="AC522" s="193"/>
      <c r="AD522" s="193"/>
      <c r="AE522" s="193"/>
      <c r="AF522" s="193"/>
      <c r="AG522" s="193"/>
      <c r="AH522" s="193"/>
      <c r="AI522" s="193"/>
      <c r="AJ522" s="300"/>
    </row>
    <row r="523" spans="19:36">
      <c r="S523" s="169"/>
      <c r="T523" s="169"/>
      <c r="V523" s="177"/>
      <c r="W523" s="178"/>
      <c r="X523" s="169"/>
      <c r="Y523" s="169"/>
      <c r="AB523" s="299"/>
      <c r="AC523" s="193"/>
      <c r="AD523" s="193"/>
      <c r="AE523" s="193"/>
      <c r="AF523" s="193"/>
      <c r="AG523" s="193"/>
      <c r="AH523" s="193"/>
      <c r="AI523" s="193"/>
      <c r="AJ523" s="300"/>
    </row>
    <row r="524" spans="19:36">
      <c r="S524" s="169"/>
      <c r="T524" s="169"/>
      <c r="V524" s="177"/>
      <c r="W524" s="178"/>
      <c r="X524" s="169"/>
      <c r="Y524" s="169"/>
      <c r="AB524" s="299"/>
      <c r="AC524" s="193"/>
      <c r="AD524" s="193"/>
      <c r="AE524" s="193"/>
      <c r="AF524" s="193"/>
      <c r="AG524" s="193"/>
      <c r="AH524" s="193"/>
      <c r="AI524" s="193"/>
      <c r="AJ524" s="300"/>
    </row>
    <row r="525" spans="19:36">
      <c r="S525" s="169"/>
      <c r="T525" s="169"/>
      <c r="V525" s="177"/>
      <c r="W525" s="178"/>
      <c r="X525" s="169"/>
      <c r="Y525" s="169"/>
      <c r="AB525" s="299"/>
      <c r="AC525" s="193"/>
      <c r="AD525" s="193"/>
      <c r="AE525" s="193"/>
      <c r="AF525" s="193"/>
      <c r="AG525" s="193"/>
      <c r="AH525" s="193"/>
      <c r="AI525" s="193"/>
      <c r="AJ525" s="300"/>
    </row>
    <row r="526" spans="19:36">
      <c r="S526" s="169"/>
      <c r="T526" s="169"/>
      <c r="V526" s="177"/>
      <c r="W526" s="178"/>
      <c r="X526" s="169"/>
      <c r="Y526" s="169"/>
      <c r="AB526" s="299"/>
      <c r="AC526" s="193"/>
      <c r="AD526" s="193"/>
      <c r="AE526" s="193"/>
      <c r="AF526" s="193"/>
      <c r="AG526" s="193"/>
      <c r="AH526" s="193"/>
      <c r="AI526" s="193"/>
      <c r="AJ526" s="300"/>
    </row>
    <row r="527" spans="19:36">
      <c r="S527" s="169"/>
      <c r="T527" s="169"/>
      <c r="V527" s="177"/>
      <c r="W527" s="178"/>
      <c r="X527" s="169"/>
      <c r="Y527" s="169"/>
      <c r="AB527" s="299"/>
      <c r="AC527" s="193"/>
      <c r="AD527" s="193"/>
      <c r="AE527" s="193"/>
      <c r="AF527" s="193"/>
      <c r="AG527" s="193"/>
      <c r="AH527" s="193"/>
      <c r="AI527" s="193"/>
      <c r="AJ527" s="300"/>
    </row>
    <row r="528" spans="19:36">
      <c r="S528" s="169"/>
      <c r="T528" s="169"/>
      <c r="V528" s="177"/>
      <c r="W528" s="178"/>
      <c r="X528" s="169"/>
      <c r="Y528" s="169"/>
      <c r="AB528" s="299"/>
      <c r="AC528" s="193"/>
      <c r="AD528" s="193"/>
      <c r="AE528" s="193"/>
      <c r="AF528" s="193"/>
      <c r="AG528" s="193"/>
      <c r="AH528" s="193"/>
      <c r="AI528" s="193"/>
      <c r="AJ528" s="300"/>
    </row>
    <row r="529" spans="19:36">
      <c r="S529" s="169"/>
      <c r="T529" s="169"/>
      <c r="V529" s="177"/>
      <c r="W529" s="178"/>
      <c r="X529" s="169"/>
      <c r="Y529" s="169"/>
      <c r="AB529" s="299"/>
      <c r="AC529" s="193"/>
      <c r="AD529" s="193"/>
      <c r="AE529" s="193"/>
      <c r="AF529" s="193"/>
      <c r="AG529" s="193"/>
      <c r="AH529" s="193"/>
      <c r="AI529" s="193"/>
      <c r="AJ529" s="300"/>
    </row>
    <row r="530" spans="19:36">
      <c r="S530" s="169"/>
      <c r="T530" s="169"/>
      <c r="V530" s="177"/>
      <c r="W530" s="178"/>
      <c r="X530" s="169"/>
      <c r="Y530" s="169"/>
      <c r="AB530" s="299"/>
      <c r="AC530" s="193"/>
      <c r="AD530" s="193"/>
      <c r="AE530" s="193"/>
      <c r="AF530" s="193"/>
      <c r="AG530" s="193"/>
      <c r="AH530" s="193"/>
      <c r="AI530" s="193"/>
      <c r="AJ530" s="300"/>
    </row>
    <row r="531" spans="19:36">
      <c r="S531" s="169"/>
      <c r="T531" s="169"/>
      <c r="V531" s="177"/>
      <c r="W531" s="178"/>
      <c r="X531" s="169"/>
      <c r="Y531" s="169"/>
      <c r="AB531" s="299"/>
      <c r="AC531" s="193"/>
      <c r="AD531" s="193"/>
      <c r="AE531" s="193"/>
      <c r="AF531" s="193"/>
      <c r="AG531" s="193"/>
      <c r="AH531" s="193"/>
      <c r="AI531" s="193"/>
      <c r="AJ531" s="300"/>
    </row>
    <row r="532" spans="19:36">
      <c r="S532" s="169"/>
      <c r="T532" s="169"/>
      <c r="V532" s="177"/>
      <c r="W532" s="178"/>
      <c r="X532" s="169"/>
      <c r="Y532" s="169"/>
      <c r="AB532" s="299"/>
      <c r="AC532" s="193"/>
      <c r="AD532" s="193"/>
      <c r="AE532" s="193"/>
      <c r="AF532" s="193"/>
      <c r="AG532" s="193"/>
      <c r="AH532" s="193"/>
      <c r="AI532" s="193"/>
      <c r="AJ532" s="300"/>
    </row>
    <row r="533" spans="19:36">
      <c r="S533" s="169"/>
      <c r="T533" s="169"/>
      <c r="V533" s="177"/>
      <c r="W533" s="178"/>
      <c r="X533" s="169"/>
      <c r="Y533" s="169"/>
      <c r="AB533" s="299"/>
      <c r="AC533" s="193"/>
      <c r="AD533" s="193"/>
      <c r="AE533" s="193"/>
      <c r="AF533" s="193"/>
      <c r="AG533" s="193"/>
      <c r="AH533" s="193"/>
      <c r="AI533" s="193"/>
      <c r="AJ533" s="300"/>
    </row>
    <row r="534" spans="19:36">
      <c r="S534" s="169"/>
      <c r="T534" s="169"/>
      <c r="V534" s="177"/>
      <c r="W534" s="178"/>
      <c r="X534" s="169"/>
      <c r="Y534" s="169"/>
      <c r="AB534" s="299"/>
      <c r="AC534" s="193"/>
      <c r="AD534" s="193"/>
      <c r="AE534" s="193"/>
      <c r="AF534" s="193"/>
      <c r="AG534" s="193"/>
      <c r="AH534" s="193"/>
      <c r="AI534" s="193"/>
      <c r="AJ534" s="300"/>
    </row>
    <row r="535" spans="19:36">
      <c r="S535" s="169"/>
      <c r="T535" s="169"/>
      <c r="V535" s="177"/>
      <c r="W535" s="178"/>
      <c r="X535" s="169"/>
      <c r="Y535" s="169"/>
      <c r="AB535" s="299"/>
      <c r="AC535" s="193"/>
      <c r="AD535" s="193"/>
      <c r="AE535" s="193"/>
      <c r="AF535" s="193"/>
      <c r="AG535" s="193"/>
      <c r="AH535" s="193"/>
      <c r="AI535" s="193"/>
      <c r="AJ535" s="300"/>
    </row>
    <row r="536" spans="19:36">
      <c r="S536" s="169"/>
      <c r="T536" s="169"/>
      <c r="V536" s="177"/>
      <c r="W536" s="178"/>
      <c r="X536" s="169"/>
      <c r="Y536" s="169"/>
      <c r="AB536" s="299"/>
      <c r="AC536" s="193"/>
      <c r="AD536" s="193"/>
      <c r="AE536" s="193"/>
      <c r="AF536" s="193"/>
      <c r="AG536" s="193"/>
      <c r="AH536" s="193"/>
      <c r="AI536" s="193"/>
      <c r="AJ536" s="300"/>
    </row>
    <row r="537" spans="19:36">
      <c r="S537" s="169"/>
      <c r="T537" s="169"/>
      <c r="V537" s="177"/>
      <c r="W537" s="178"/>
      <c r="X537" s="169"/>
      <c r="Y537" s="169"/>
      <c r="AB537" s="299"/>
      <c r="AC537" s="193"/>
      <c r="AD537" s="193"/>
      <c r="AE537" s="193"/>
      <c r="AF537" s="193"/>
      <c r="AG537" s="193"/>
      <c r="AH537" s="193"/>
      <c r="AI537" s="193"/>
      <c r="AJ537" s="300"/>
    </row>
    <row r="538" spans="19:36">
      <c r="S538" s="169"/>
      <c r="T538" s="169"/>
      <c r="V538" s="177"/>
      <c r="W538" s="178"/>
      <c r="X538" s="169"/>
      <c r="Y538" s="169"/>
      <c r="AB538" s="299"/>
      <c r="AC538" s="193"/>
      <c r="AD538" s="193"/>
      <c r="AE538" s="193"/>
      <c r="AF538" s="193"/>
      <c r="AG538" s="193"/>
      <c r="AH538" s="193"/>
      <c r="AI538" s="193"/>
      <c r="AJ538" s="300"/>
    </row>
    <row r="539" spans="19:36">
      <c r="S539" s="169"/>
      <c r="T539" s="169"/>
      <c r="V539" s="177"/>
      <c r="W539" s="178"/>
      <c r="X539" s="169"/>
      <c r="Y539" s="169"/>
      <c r="AB539" s="299"/>
      <c r="AC539" s="193"/>
      <c r="AD539" s="193"/>
      <c r="AE539" s="193"/>
      <c r="AF539" s="193"/>
      <c r="AG539" s="193"/>
      <c r="AH539" s="193"/>
      <c r="AI539" s="193"/>
      <c r="AJ539" s="300"/>
    </row>
    <row r="540" spans="19:36">
      <c r="S540" s="169"/>
      <c r="T540" s="169"/>
      <c r="V540" s="177"/>
      <c r="W540" s="178"/>
      <c r="X540" s="169"/>
      <c r="Y540" s="169"/>
      <c r="AB540" s="299"/>
      <c r="AC540" s="193"/>
      <c r="AD540" s="193"/>
      <c r="AE540" s="193"/>
      <c r="AF540" s="193"/>
      <c r="AG540" s="193"/>
      <c r="AH540" s="193"/>
      <c r="AI540" s="193"/>
      <c r="AJ540" s="300"/>
    </row>
    <row r="541" spans="19:36">
      <c r="S541" s="169"/>
      <c r="T541" s="169"/>
      <c r="V541" s="177"/>
      <c r="W541" s="178"/>
      <c r="X541" s="169"/>
      <c r="Y541" s="169"/>
      <c r="AB541" s="299"/>
      <c r="AC541" s="193"/>
      <c r="AD541" s="193"/>
      <c r="AE541" s="193"/>
      <c r="AF541" s="193"/>
      <c r="AG541" s="193"/>
      <c r="AH541" s="193"/>
      <c r="AI541" s="193"/>
      <c r="AJ541" s="300"/>
    </row>
    <row r="542" spans="19:36">
      <c r="S542" s="169"/>
      <c r="T542" s="169"/>
      <c r="V542" s="177"/>
      <c r="W542" s="178"/>
      <c r="X542" s="169"/>
      <c r="Y542" s="169"/>
      <c r="AB542" s="299"/>
      <c r="AC542" s="193"/>
      <c r="AD542" s="193"/>
      <c r="AE542" s="193"/>
      <c r="AF542" s="193"/>
      <c r="AG542" s="193"/>
      <c r="AH542" s="193"/>
      <c r="AI542" s="193"/>
      <c r="AJ542" s="300"/>
    </row>
    <row r="543" spans="19:36">
      <c r="S543" s="169"/>
      <c r="T543" s="169"/>
      <c r="V543" s="177"/>
      <c r="W543" s="178"/>
      <c r="X543" s="169"/>
      <c r="Y543" s="169"/>
      <c r="AB543" s="299"/>
      <c r="AC543" s="193"/>
      <c r="AD543" s="193"/>
      <c r="AE543" s="193"/>
      <c r="AF543" s="193"/>
      <c r="AG543" s="193"/>
      <c r="AH543" s="193"/>
      <c r="AI543" s="193"/>
      <c r="AJ543" s="300"/>
    </row>
    <row r="544" spans="19:36">
      <c r="S544" s="169"/>
      <c r="T544" s="169"/>
      <c r="V544" s="177"/>
      <c r="W544" s="178"/>
      <c r="X544" s="169"/>
      <c r="Y544" s="169"/>
      <c r="AB544" s="299"/>
      <c r="AC544" s="193"/>
      <c r="AD544" s="193"/>
      <c r="AE544" s="193"/>
      <c r="AF544" s="193"/>
      <c r="AG544" s="193"/>
      <c r="AH544" s="193"/>
      <c r="AI544" s="193"/>
      <c r="AJ544" s="300"/>
    </row>
    <row r="545" spans="19:36">
      <c r="S545" s="169"/>
      <c r="T545" s="169"/>
      <c r="V545" s="177"/>
      <c r="W545" s="178"/>
      <c r="X545" s="169"/>
      <c r="Y545" s="169"/>
      <c r="AB545" s="299"/>
      <c r="AC545" s="193"/>
      <c r="AD545" s="193"/>
      <c r="AE545" s="193"/>
      <c r="AF545" s="193"/>
      <c r="AG545" s="193"/>
      <c r="AH545" s="193"/>
      <c r="AI545" s="193"/>
      <c r="AJ545" s="300"/>
    </row>
    <row r="546" spans="19:36">
      <c r="S546" s="169"/>
      <c r="T546" s="169"/>
      <c r="V546" s="177"/>
      <c r="W546" s="178"/>
      <c r="X546" s="169"/>
      <c r="Y546" s="169"/>
      <c r="AB546" s="299"/>
      <c r="AC546" s="193"/>
      <c r="AD546" s="193"/>
      <c r="AE546" s="193"/>
      <c r="AF546" s="193"/>
      <c r="AG546" s="193"/>
      <c r="AH546" s="193"/>
      <c r="AI546" s="193"/>
      <c r="AJ546" s="300"/>
    </row>
    <row r="547" spans="19:36">
      <c r="S547" s="169"/>
      <c r="T547" s="169"/>
      <c r="V547" s="177"/>
      <c r="W547" s="178"/>
      <c r="X547" s="169"/>
      <c r="Y547" s="169"/>
      <c r="AB547" s="299"/>
      <c r="AC547" s="193"/>
      <c r="AD547" s="193"/>
      <c r="AE547" s="193"/>
      <c r="AF547" s="193"/>
      <c r="AG547" s="193"/>
      <c r="AH547" s="193"/>
      <c r="AI547" s="193"/>
      <c r="AJ547" s="300"/>
    </row>
    <row r="548" spans="19:36">
      <c r="S548" s="169"/>
      <c r="T548" s="169"/>
      <c r="V548" s="177"/>
      <c r="W548" s="178"/>
      <c r="X548" s="169"/>
      <c r="Y548" s="169"/>
      <c r="AB548" s="299"/>
      <c r="AC548" s="193"/>
      <c r="AD548" s="193"/>
      <c r="AE548" s="193"/>
      <c r="AF548" s="193"/>
      <c r="AG548" s="193"/>
      <c r="AH548" s="193"/>
      <c r="AI548" s="193"/>
      <c r="AJ548" s="300"/>
    </row>
    <row r="549" spans="19:36">
      <c r="S549" s="169"/>
      <c r="T549" s="169"/>
      <c r="V549" s="177"/>
      <c r="W549" s="178"/>
      <c r="X549" s="169"/>
      <c r="Y549" s="169"/>
      <c r="AB549" s="299"/>
      <c r="AC549" s="193"/>
      <c r="AD549" s="193"/>
      <c r="AE549" s="193"/>
      <c r="AF549" s="193"/>
      <c r="AG549" s="193"/>
      <c r="AH549" s="193"/>
      <c r="AI549" s="193"/>
      <c r="AJ549" s="300"/>
    </row>
    <row r="550" spans="19:36">
      <c r="S550" s="169"/>
      <c r="T550" s="169"/>
      <c r="V550" s="177"/>
      <c r="W550" s="178"/>
      <c r="X550" s="169"/>
      <c r="Y550" s="169"/>
      <c r="AB550" s="299"/>
      <c r="AC550" s="193"/>
      <c r="AD550" s="193"/>
      <c r="AE550" s="193"/>
      <c r="AF550" s="193"/>
      <c r="AG550" s="193"/>
      <c r="AH550" s="193"/>
      <c r="AI550" s="193"/>
      <c r="AJ550" s="300"/>
    </row>
    <row r="551" spans="19:36">
      <c r="S551" s="169"/>
      <c r="T551" s="169"/>
      <c r="V551" s="177"/>
      <c r="W551" s="178"/>
      <c r="X551" s="169"/>
      <c r="Y551" s="169"/>
      <c r="AB551" s="299"/>
      <c r="AC551" s="193"/>
      <c r="AD551" s="193"/>
      <c r="AE551" s="193"/>
      <c r="AF551" s="193"/>
      <c r="AG551" s="193"/>
      <c r="AH551" s="193"/>
      <c r="AI551" s="193"/>
      <c r="AJ551" s="300"/>
    </row>
    <row r="552" spans="19:36">
      <c r="S552" s="169"/>
      <c r="T552" s="169"/>
      <c r="V552" s="177"/>
      <c r="W552" s="178"/>
      <c r="X552" s="169"/>
      <c r="Y552" s="169"/>
      <c r="AB552" s="299"/>
      <c r="AC552" s="193"/>
      <c r="AD552" s="193"/>
      <c r="AE552" s="193"/>
      <c r="AF552" s="193"/>
      <c r="AG552" s="193"/>
      <c r="AH552" s="193"/>
      <c r="AI552" s="193"/>
      <c r="AJ552" s="300"/>
    </row>
    <row r="553" spans="19:36">
      <c r="S553" s="169"/>
      <c r="T553" s="169"/>
      <c r="V553" s="177"/>
      <c r="W553" s="178"/>
      <c r="X553" s="169"/>
      <c r="Y553" s="169"/>
      <c r="AB553" s="299"/>
      <c r="AC553" s="193"/>
      <c r="AD553" s="193"/>
      <c r="AE553" s="193"/>
      <c r="AF553" s="193"/>
      <c r="AG553" s="193"/>
      <c r="AH553" s="193"/>
      <c r="AI553" s="193"/>
      <c r="AJ553" s="300"/>
    </row>
    <row r="554" spans="19:36">
      <c r="S554" s="169"/>
      <c r="T554" s="169"/>
      <c r="V554" s="177"/>
      <c r="W554" s="178"/>
      <c r="X554" s="169"/>
      <c r="Y554" s="169"/>
      <c r="AB554" s="299"/>
      <c r="AC554" s="193"/>
      <c r="AD554" s="193"/>
      <c r="AE554" s="193"/>
      <c r="AF554" s="193"/>
      <c r="AG554" s="193"/>
      <c r="AH554" s="193"/>
      <c r="AI554" s="193"/>
      <c r="AJ554" s="300"/>
    </row>
    <row r="555" spans="19:36">
      <c r="S555" s="169"/>
      <c r="T555" s="169"/>
      <c r="V555" s="177"/>
      <c r="W555" s="178"/>
      <c r="X555" s="169"/>
      <c r="Y555" s="169"/>
      <c r="AB555" s="299"/>
      <c r="AC555" s="193"/>
      <c r="AD555" s="193"/>
      <c r="AE555" s="193"/>
      <c r="AF555" s="193"/>
      <c r="AG555" s="193"/>
      <c r="AH555" s="193"/>
      <c r="AI555" s="193"/>
      <c r="AJ555" s="300"/>
    </row>
    <row r="556" spans="19:36">
      <c r="S556" s="169"/>
      <c r="T556" s="169"/>
      <c r="V556" s="177"/>
      <c r="W556" s="178"/>
      <c r="X556" s="169"/>
      <c r="Y556" s="169"/>
      <c r="AB556" s="299"/>
      <c r="AC556" s="193"/>
      <c r="AD556" s="193"/>
      <c r="AE556" s="193"/>
      <c r="AF556" s="193"/>
      <c r="AG556" s="193"/>
      <c r="AH556" s="193"/>
      <c r="AI556" s="193"/>
      <c r="AJ556" s="300"/>
    </row>
    <row r="557" spans="19:36">
      <c r="S557" s="169"/>
      <c r="T557" s="169"/>
      <c r="V557" s="177"/>
      <c r="W557" s="178"/>
      <c r="X557" s="169"/>
      <c r="Y557" s="169"/>
      <c r="AB557" s="299"/>
      <c r="AC557" s="193"/>
      <c r="AD557" s="193"/>
      <c r="AE557" s="193"/>
      <c r="AF557" s="193"/>
      <c r="AG557" s="193"/>
      <c r="AH557" s="193"/>
      <c r="AI557" s="193"/>
      <c r="AJ557" s="300"/>
    </row>
    <row r="558" spans="19:36">
      <c r="S558" s="169"/>
      <c r="T558" s="169"/>
      <c r="V558" s="177"/>
      <c r="W558" s="178"/>
      <c r="X558" s="169"/>
      <c r="Y558" s="169"/>
      <c r="AB558" s="299"/>
      <c r="AC558" s="193"/>
      <c r="AD558" s="193"/>
      <c r="AE558" s="193"/>
      <c r="AF558" s="193"/>
      <c r="AG558" s="193"/>
      <c r="AH558" s="193"/>
      <c r="AI558" s="193"/>
      <c r="AJ558" s="300"/>
    </row>
    <row r="559" spans="19:36">
      <c r="S559" s="169"/>
      <c r="T559" s="169"/>
      <c r="V559" s="177"/>
      <c r="W559" s="178"/>
      <c r="X559" s="169"/>
      <c r="Y559" s="169"/>
      <c r="AB559" s="299"/>
      <c r="AC559" s="193"/>
      <c r="AD559" s="193"/>
      <c r="AE559" s="193"/>
      <c r="AF559" s="193"/>
      <c r="AG559" s="193"/>
      <c r="AH559" s="193"/>
      <c r="AI559" s="193"/>
      <c r="AJ559" s="300"/>
    </row>
    <row r="560" spans="19:36">
      <c r="S560" s="169"/>
      <c r="T560" s="169"/>
      <c r="V560" s="177"/>
      <c r="W560" s="178"/>
      <c r="X560" s="169"/>
      <c r="Y560" s="169"/>
      <c r="AB560" s="299"/>
      <c r="AC560" s="193"/>
      <c r="AD560" s="193"/>
      <c r="AE560" s="193"/>
      <c r="AF560" s="193"/>
      <c r="AG560" s="193"/>
      <c r="AH560" s="193"/>
      <c r="AI560" s="193"/>
      <c r="AJ560" s="300"/>
    </row>
    <row r="561" spans="19:36">
      <c r="S561" s="169"/>
      <c r="T561" s="169"/>
      <c r="V561" s="177"/>
      <c r="W561" s="178"/>
      <c r="X561" s="169"/>
      <c r="Y561" s="169"/>
      <c r="AB561" s="299"/>
      <c r="AC561" s="193"/>
      <c r="AD561" s="193"/>
      <c r="AE561" s="193"/>
      <c r="AF561" s="193"/>
      <c r="AG561" s="193"/>
      <c r="AH561" s="193"/>
      <c r="AI561" s="193"/>
      <c r="AJ561" s="300"/>
    </row>
    <row r="562" spans="19:36">
      <c r="S562" s="169"/>
      <c r="T562" s="169"/>
      <c r="V562" s="177"/>
      <c r="W562" s="178"/>
      <c r="X562" s="169"/>
      <c r="Y562" s="169"/>
      <c r="AB562" s="299"/>
      <c r="AC562" s="193"/>
      <c r="AD562" s="193"/>
      <c r="AE562" s="193"/>
      <c r="AF562" s="193"/>
      <c r="AG562" s="193"/>
      <c r="AH562" s="193"/>
      <c r="AI562" s="193"/>
      <c r="AJ562" s="300"/>
    </row>
    <row r="563" spans="19:36">
      <c r="S563" s="169"/>
      <c r="T563" s="169"/>
      <c r="V563" s="177"/>
      <c r="W563" s="178"/>
      <c r="X563" s="169"/>
      <c r="Y563" s="169"/>
      <c r="AB563" s="299"/>
      <c r="AC563" s="193"/>
      <c r="AD563" s="193"/>
      <c r="AE563" s="193"/>
      <c r="AF563" s="193"/>
      <c r="AG563" s="193"/>
      <c r="AH563" s="193"/>
      <c r="AI563" s="193"/>
      <c r="AJ563" s="300"/>
    </row>
    <row r="564" spans="19:36">
      <c r="S564" s="169"/>
      <c r="T564" s="169"/>
      <c r="V564" s="177"/>
      <c r="W564" s="178"/>
      <c r="X564" s="169"/>
      <c r="Y564" s="169"/>
      <c r="AB564" s="299"/>
      <c r="AC564" s="193"/>
      <c r="AD564" s="193"/>
      <c r="AE564" s="193"/>
      <c r="AF564" s="193"/>
      <c r="AG564" s="193"/>
      <c r="AH564" s="193"/>
      <c r="AI564" s="193"/>
      <c r="AJ564" s="300"/>
    </row>
    <row r="565" spans="19:36">
      <c r="S565" s="169"/>
      <c r="T565" s="169"/>
      <c r="V565" s="177"/>
      <c r="W565" s="178"/>
      <c r="X565" s="169"/>
      <c r="Y565" s="169"/>
      <c r="AB565" s="299"/>
      <c r="AC565" s="193"/>
      <c r="AD565" s="193"/>
      <c r="AE565" s="193"/>
      <c r="AF565" s="193"/>
      <c r="AG565" s="193"/>
      <c r="AH565" s="193"/>
      <c r="AI565" s="193"/>
      <c r="AJ565" s="300"/>
    </row>
    <row r="566" spans="19:36">
      <c r="S566" s="169"/>
      <c r="T566" s="169"/>
      <c r="V566" s="177"/>
      <c r="W566" s="178"/>
      <c r="X566" s="169"/>
      <c r="Y566" s="169"/>
      <c r="AB566" s="299"/>
      <c r="AC566" s="193"/>
      <c r="AD566" s="193"/>
      <c r="AE566" s="193"/>
      <c r="AF566" s="193"/>
      <c r="AG566" s="193"/>
      <c r="AH566" s="193"/>
      <c r="AI566" s="193"/>
      <c r="AJ566" s="300"/>
    </row>
    <row r="567" spans="19:36">
      <c r="S567" s="169"/>
      <c r="T567" s="169"/>
      <c r="V567" s="177"/>
      <c r="W567" s="178"/>
      <c r="X567" s="169"/>
      <c r="Y567" s="169"/>
      <c r="AB567" s="299"/>
      <c r="AC567" s="193"/>
      <c r="AD567" s="193"/>
      <c r="AE567" s="193"/>
      <c r="AF567" s="193"/>
      <c r="AG567" s="193"/>
      <c r="AH567" s="193"/>
      <c r="AI567" s="193"/>
      <c r="AJ567" s="300"/>
    </row>
    <row r="568" spans="19:36">
      <c r="S568" s="169"/>
      <c r="T568" s="169"/>
      <c r="V568" s="177"/>
      <c r="W568" s="178"/>
      <c r="X568" s="169"/>
      <c r="Y568" s="169"/>
      <c r="AB568" s="299"/>
      <c r="AC568" s="193"/>
      <c r="AD568" s="193"/>
      <c r="AE568" s="193"/>
      <c r="AF568" s="193"/>
      <c r="AG568" s="193"/>
      <c r="AH568" s="193"/>
      <c r="AI568" s="193"/>
      <c r="AJ568" s="300"/>
    </row>
    <row r="569" spans="19:36">
      <c r="S569" s="169"/>
      <c r="T569" s="169"/>
      <c r="V569" s="177"/>
      <c r="W569" s="178"/>
      <c r="X569" s="169"/>
      <c r="Y569" s="169"/>
      <c r="AB569" s="299"/>
      <c r="AC569" s="193"/>
      <c r="AD569" s="193"/>
      <c r="AE569" s="193"/>
      <c r="AF569" s="193"/>
      <c r="AG569" s="193"/>
      <c r="AH569" s="193"/>
      <c r="AI569" s="193"/>
      <c r="AJ569" s="300"/>
    </row>
    <row r="570" spans="19:36">
      <c r="S570" s="169"/>
      <c r="T570" s="169"/>
      <c r="V570" s="177"/>
      <c r="W570" s="178"/>
      <c r="X570" s="169"/>
      <c r="Y570" s="169"/>
      <c r="AB570" s="299"/>
      <c r="AC570" s="193"/>
      <c r="AD570" s="193"/>
      <c r="AE570" s="193"/>
      <c r="AF570" s="193"/>
      <c r="AG570" s="193"/>
      <c r="AH570" s="193"/>
      <c r="AI570" s="193"/>
      <c r="AJ570" s="300"/>
    </row>
    <row r="571" spans="19:36">
      <c r="S571" s="169"/>
      <c r="T571" s="169"/>
      <c r="V571" s="177"/>
      <c r="W571" s="178"/>
      <c r="X571" s="169"/>
      <c r="Y571" s="169"/>
      <c r="AB571" s="299"/>
      <c r="AC571" s="193"/>
      <c r="AD571" s="193"/>
      <c r="AE571" s="193"/>
      <c r="AF571" s="193"/>
      <c r="AG571" s="193"/>
      <c r="AH571" s="193"/>
      <c r="AI571" s="193"/>
      <c r="AJ571" s="300"/>
    </row>
    <row r="572" spans="19:36">
      <c r="S572" s="169"/>
      <c r="T572" s="169"/>
      <c r="V572" s="177"/>
      <c r="W572" s="178"/>
      <c r="X572" s="169"/>
      <c r="Y572" s="169"/>
      <c r="AB572" s="299"/>
      <c r="AC572" s="193"/>
      <c r="AD572" s="193"/>
      <c r="AE572" s="193"/>
      <c r="AF572" s="193"/>
      <c r="AG572" s="193"/>
      <c r="AH572" s="193"/>
      <c r="AI572" s="193"/>
      <c r="AJ572" s="300"/>
    </row>
    <row r="573" spans="19:36">
      <c r="S573" s="169"/>
      <c r="T573" s="169"/>
      <c r="V573" s="177"/>
      <c r="W573" s="178"/>
      <c r="X573" s="169"/>
      <c r="Y573" s="169"/>
      <c r="AB573" s="299"/>
      <c r="AC573" s="193"/>
      <c r="AD573" s="193"/>
      <c r="AE573" s="193"/>
      <c r="AF573" s="193"/>
      <c r="AG573" s="193"/>
      <c r="AH573" s="193"/>
      <c r="AI573" s="193"/>
      <c r="AJ573" s="300"/>
    </row>
    <row r="574" spans="19:36">
      <c r="S574" s="169"/>
      <c r="T574" s="169"/>
      <c r="V574" s="177"/>
      <c r="W574" s="178"/>
      <c r="X574" s="169"/>
      <c r="Y574" s="169"/>
      <c r="AB574" s="299"/>
      <c r="AC574" s="193"/>
      <c r="AD574" s="193"/>
      <c r="AE574" s="193"/>
      <c r="AF574" s="193"/>
      <c r="AG574" s="193"/>
      <c r="AH574" s="193"/>
      <c r="AI574" s="193"/>
      <c r="AJ574" s="300"/>
    </row>
    <row r="575" spans="19:36">
      <c r="S575" s="169"/>
      <c r="T575" s="169"/>
      <c r="V575" s="177"/>
      <c r="W575" s="178"/>
      <c r="X575" s="169"/>
      <c r="Y575" s="169"/>
      <c r="AB575" s="299"/>
      <c r="AC575" s="193"/>
      <c r="AD575" s="193"/>
      <c r="AE575" s="193"/>
      <c r="AF575" s="193"/>
      <c r="AG575" s="193"/>
      <c r="AH575" s="193"/>
      <c r="AI575" s="193"/>
      <c r="AJ575" s="300"/>
    </row>
    <row r="576" spans="19:36">
      <c r="S576" s="169"/>
      <c r="T576" s="169"/>
      <c r="V576" s="177"/>
      <c r="W576" s="178"/>
      <c r="X576" s="169"/>
      <c r="Y576" s="169"/>
      <c r="AB576" s="299"/>
      <c r="AC576" s="193"/>
      <c r="AD576" s="193"/>
      <c r="AE576" s="193"/>
      <c r="AF576" s="193"/>
      <c r="AG576" s="193"/>
      <c r="AH576" s="193"/>
      <c r="AI576" s="193"/>
      <c r="AJ576" s="300"/>
    </row>
    <row r="577" spans="19:36">
      <c r="S577" s="169"/>
      <c r="T577" s="169"/>
      <c r="V577" s="177"/>
      <c r="W577" s="178"/>
      <c r="X577" s="169"/>
      <c r="Y577" s="169"/>
      <c r="AB577" s="299"/>
      <c r="AC577" s="193"/>
      <c r="AD577" s="193"/>
      <c r="AE577" s="193"/>
      <c r="AF577" s="193"/>
      <c r="AG577" s="193"/>
      <c r="AH577" s="193"/>
      <c r="AI577" s="193"/>
      <c r="AJ577" s="300"/>
    </row>
    <row r="578" spans="19:36">
      <c r="S578" s="169"/>
      <c r="T578" s="169"/>
      <c r="V578" s="177"/>
      <c r="W578" s="178"/>
      <c r="X578" s="169"/>
      <c r="Y578" s="169"/>
      <c r="AB578" s="299"/>
      <c r="AC578" s="193"/>
      <c r="AD578" s="193"/>
      <c r="AE578" s="193"/>
      <c r="AF578" s="193"/>
      <c r="AG578" s="193"/>
      <c r="AH578" s="193"/>
      <c r="AI578" s="193"/>
      <c r="AJ578" s="300"/>
    </row>
    <row r="579" spans="19:36">
      <c r="S579" s="169"/>
      <c r="T579" s="169"/>
      <c r="V579" s="177"/>
      <c r="W579" s="178"/>
      <c r="X579" s="169"/>
      <c r="Y579" s="169"/>
      <c r="AB579" s="299"/>
      <c r="AC579" s="193"/>
      <c r="AD579" s="193"/>
      <c r="AE579" s="193"/>
      <c r="AF579" s="193"/>
      <c r="AG579" s="193"/>
      <c r="AH579" s="193"/>
      <c r="AI579" s="193"/>
      <c r="AJ579" s="300"/>
    </row>
    <row r="580" spans="19:36">
      <c r="S580" s="169"/>
      <c r="T580" s="169"/>
      <c r="V580" s="177"/>
      <c r="W580" s="178"/>
      <c r="X580" s="169"/>
      <c r="Y580" s="169"/>
      <c r="AB580" s="299"/>
      <c r="AC580" s="193"/>
      <c r="AD580" s="193"/>
      <c r="AE580" s="193"/>
      <c r="AF580" s="193"/>
      <c r="AG580" s="193"/>
      <c r="AH580" s="193"/>
      <c r="AI580" s="193"/>
      <c r="AJ580" s="300"/>
    </row>
    <row r="581" spans="19:36">
      <c r="S581" s="169"/>
      <c r="T581" s="169"/>
      <c r="V581" s="177"/>
      <c r="W581" s="178"/>
      <c r="X581" s="169"/>
      <c r="Y581" s="169"/>
      <c r="AB581" s="299"/>
      <c r="AC581" s="193"/>
      <c r="AD581" s="193"/>
      <c r="AE581" s="193"/>
      <c r="AF581" s="193"/>
      <c r="AG581" s="193"/>
      <c r="AH581" s="193"/>
      <c r="AI581" s="193"/>
      <c r="AJ581" s="300"/>
    </row>
    <row r="582" spans="19:36">
      <c r="S582" s="169"/>
      <c r="T582" s="169"/>
      <c r="V582" s="177"/>
      <c r="W582" s="178"/>
      <c r="X582" s="169"/>
      <c r="Y582" s="169"/>
      <c r="AB582" s="299"/>
      <c r="AC582" s="193"/>
      <c r="AD582" s="193"/>
      <c r="AE582" s="193"/>
      <c r="AF582" s="193"/>
      <c r="AG582" s="193"/>
      <c r="AH582" s="193"/>
      <c r="AI582" s="193"/>
      <c r="AJ582" s="300"/>
    </row>
    <row r="583" spans="19:36">
      <c r="S583" s="169"/>
      <c r="T583" s="169"/>
      <c r="V583" s="177"/>
      <c r="W583" s="178"/>
      <c r="X583" s="169"/>
      <c r="Y583" s="169"/>
      <c r="AB583" s="299"/>
      <c r="AC583" s="193"/>
      <c r="AD583" s="193"/>
      <c r="AE583" s="193"/>
      <c r="AF583" s="193"/>
      <c r="AG583" s="193"/>
      <c r="AH583" s="193"/>
      <c r="AI583" s="193"/>
      <c r="AJ583" s="300"/>
    </row>
    <row r="584" spans="19:36">
      <c r="S584" s="169"/>
      <c r="T584" s="169"/>
      <c r="V584" s="177"/>
      <c r="W584" s="178"/>
      <c r="X584" s="169"/>
      <c r="Y584" s="169"/>
      <c r="AB584" s="299"/>
      <c r="AC584" s="193"/>
      <c r="AD584" s="193"/>
      <c r="AE584" s="193"/>
      <c r="AF584" s="193"/>
      <c r="AG584" s="193"/>
      <c r="AH584" s="193"/>
      <c r="AI584" s="193"/>
      <c r="AJ584" s="300"/>
    </row>
    <row r="585" spans="19:36">
      <c r="S585" s="169"/>
      <c r="T585" s="169"/>
      <c r="V585" s="177"/>
      <c r="W585" s="178"/>
      <c r="X585" s="169"/>
      <c r="Y585" s="169"/>
      <c r="AB585" s="299"/>
      <c r="AC585" s="193"/>
      <c r="AD585" s="193"/>
      <c r="AE585" s="193"/>
      <c r="AF585" s="193"/>
      <c r="AG585" s="193"/>
      <c r="AH585" s="193"/>
      <c r="AI585" s="193"/>
      <c r="AJ585" s="300"/>
    </row>
    <row r="586" spans="19:36">
      <c r="S586" s="169"/>
      <c r="T586" s="169"/>
      <c r="V586" s="177"/>
      <c r="W586" s="178"/>
      <c r="X586" s="169"/>
      <c r="Y586" s="169"/>
      <c r="AB586" s="299"/>
      <c r="AC586" s="193"/>
      <c r="AD586" s="193"/>
      <c r="AE586" s="193"/>
      <c r="AF586" s="193"/>
      <c r="AG586" s="193"/>
      <c r="AH586" s="193"/>
      <c r="AI586" s="193"/>
      <c r="AJ586" s="300"/>
    </row>
    <row r="587" spans="19:36">
      <c r="S587" s="169"/>
      <c r="T587" s="169"/>
      <c r="V587" s="177"/>
      <c r="W587" s="178"/>
      <c r="X587" s="169"/>
      <c r="Y587" s="169"/>
      <c r="AB587" s="299"/>
      <c r="AC587" s="193"/>
      <c r="AD587" s="193"/>
      <c r="AE587" s="193"/>
      <c r="AF587" s="193"/>
      <c r="AG587" s="193"/>
      <c r="AH587" s="193"/>
      <c r="AI587" s="193"/>
      <c r="AJ587" s="300"/>
    </row>
    <row r="588" spans="19:36">
      <c r="S588" s="169"/>
      <c r="T588" s="169"/>
      <c r="V588" s="177"/>
      <c r="W588" s="178"/>
      <c r="X588" s="169"/>
      <c r="Y588" s="169"/>
      <c r="AB588" s="299"/>
      <c r="AC588" s="193"/>
      <c r="AD588" s="193"/>
      <c r="AE588" s="193"/>
      <c r="AF588" s="193"/>
      <c r="AG588" s="193"/>
      <c r="AH588" s="193"/>
      <c r="AI588" s="193"/>
      <c r="AJ588" s="300"/>
    </row>
    <row r="589" spans="19:36">
      <c r="S589" s="169"/>
      <c r="T589" s="169"/>
      <c r="V589" s="177"/>
      <c r="W589" s="178"/>
      <c r="X589" s="169"/>
      <c r="Y589" s="169"/>
      <c r="AB589" s="299"/>
      <c r="AC589" s="193"/>
      <c r="AD589" s="193"/>
      <c r="AE589" s="193"/>
      <c r="AF589" s="193"/>
      <c r="AG589" s="193"/>
      <c r="AH589" s="193"/>
      <c r="AI589" s="193"/>
      <c r="AJ589" s="300"/>
    </row>
    <row r="590" spans="19:36">
      <c r="S590" s="169"/>
      <c r="T590" s="169"/>
      <c r="V590" s="177"/>
      <c r="W590" s="178"/>
      <c r="X590" s="169"/>
      <c r="Y590" s="169"/>
      <c r="AB590" s="299"/>
      <c r="AC590" s="193"/>
      <c r="AD590" s="193"/>
      <c r="AE590" s="193"/>
      <c r="AF590" s="193"/>
      <c r="AG590" s="193"/>
      <c r="AH590" s="193"/>
      <c r="AI590" s="193"/>
      <c r="AJ590" s="300"/>
    </row>
    <row r="591" spans="19:36">
      <c r="S591" s="169"/>
      <c r="T591" s="169"/>
      <c r="V591" s="177"/>
      <c r="W591" s="178"/>
      <c r="X591" s="169"/>
      <c r="Y591" s="169"/>
      <c r="AB591" s="299"/>
      <c r="AC591" s="193"/>
      <c r="AD591" s="193"/>
      <c r="AE591" s="193"/>
      <c r="AF591" s="193"/>
      <c r="AG591" s="193"/>
      <c r="AH591" s="193"/>
      <c r="AI591" s="193"/>
      <c r="AJ591" s="300"/>
    </row>
    <row r="592" spans="19:36">
      <c r="S592" s="169"/>
      <c r="T592" s="169"/>
      <c r="V592" s="177"/>
      <c r="W592" s="178"/>
      <c r="X592" s="169"/>
      <c r="Y592" s="169"/>
      <c r="AB592" s="299"/>
      <c r="AC592" s="193"/>
      <c r="AD592" s="193"/>
      <c r="AE592" s="193"/>
      <c r="AF592" s="193"/>
      <c r="AG592" s="193"/>
      <c r="AH592" s="193"/>
      <c r="AI592" s="193"/>
      <c r="AJ592" s="300"/>
    </row>
    <row r="593" spans="19:36">
      <c r="S593" s="169"/>
      <c r="T593" s="169"/>
      <c r="V593" s="177"/>
      <c r="W593" s="178"/>
      <c r="X593" s="169"/>
      <c r="Y593" s="169"/>
      <c r="AB593" s="299"/>
      <c r="AC593" s="193"/>
      <c r="AD593" s="193"/>
      <c r="AE593" s="193"/>
      <c r="AF593" s="193"/>
      <c r="AG593" s="193"/>
      <c r="AH593" s="193"/>
      <c r="AI593" s="193"/>
      <c r="AJ593" s="300"/>
    </row>
    <row r="594" spans="19:36">
      <c r="S594" s="169"/>
      <c r="T594" s="169"/>
      <c r="V594" s="177"/>
      <c r="W594" s="178"/>
      <c r="X594" s="169"/>
      <c r="Y594" s="169"/>
      <c r="AB594" s="299"/>
      <c r="AC594" s="193"/>
      <c r="AD594" s="193"/>
      <c r="AE594" s="193"/>
      <c r="AF594" s="193"/>
      <c r="AG594" s="193"/>
      <c r="AH594" s="193"/>
      <c r="AI594" s="193"/>
      <c r="AJ594" s="300"/>
    </row>
    <row r="595" spans="19:36">
      <c r="S595" s="169"/>
      <c r="T595" s="169"/>
      <c r="V595" s="177"/>
      <c r="W595" s="178"/>
      <c r="X595" s="169"/>
      <c r="Y595" s="169"/>
      <c r="AB595" s="299"/>
      <c r="AC595" s="193"/>
      <c r="AD595" s="193"/>
      <c r="AE595" s="193"/>
      <c r="AF595" s="193"/>
      <c r="AG595" s="193"/>
      <c r="AH595" s="193"/>
      <c r="AI595" s="193"/>
      <c r="AJ595" s="300"/>
    </row>
    <row r="596" spans="19:36">
      <c r="S596" s="169"/>
      <c r="T596" s="169"/>
      <c r="V596" s="177"/>
      <c r="W596" s="178"/>
      <c r="X596" s="169"/>
      <c r="Y596" s="169"/>
      <c r="AB596" s="299"/>
      <c r="AC596" s="193"/>
      <c r="AD596" s="193"/>
      <c r="AE596" s="193"/>
      <c r="AF596" s="193"/>
      <c r="AG596" s="193"/>
      <c r="AH596" s="193"/>
      <c r="AI596" s="193"/>
      <c r="AJ596" s="300"/>
    </row>
    <row r="597" spans="19:36">
      <c r="S597" s="169"/>
      <c r="T597" s="169"/>
      <c r="V597" s="177"/>
      <c r="W597" s="178"/>
      <c r="X597" s="169"/>
      <c r="Y597" s="169"/>
      <c r="AB597" s="299"/>
      <c r="AC597" s="193"/>
      <c r="AD597" s="193"/>
      <c r="AE597" s="193"/>
      <c r="AF597" s="193"/>
      <c r="AG597" s="193"/>
      <c r="AH597" s="193"/>
      <c r="AI597" s="193"/>
      <c r="AJ597" s="300"/>
    </row>
    <row r="598" spans="19:36">
      <c r="S598" s="169"/>
      <c r="T598" s="169"/>
      <c r="V598" s="177"/>
      <c r="W598" s="178"/>
      <c r="X598" s="169"/>
      <c r="Y598" s="169"/>
      <c r="AB598" s="299"/>
      <c r="AC598" s="193"/>
      <c r="AD598" s="193"/>
      <c r="AE598" s="193"/>
      <c r="AF598" s="193"/>
      <c r="AG598" s="193"/>
      <c r="AH598" s="193"/>
      <c r="AI598" s="193"/>
      <c r="AJ598" s="300"/>
    </row>
    <row r="599" spans="19:36">
      <c r="S599" s="169"/>
      <c r="T599" s="169"/>
      <c r="V599" s="177"/>
      <c r="W599" s="178"/>
      <c r="X599" s="169"/>
      <c r="Y599" s="169"/>
      <c r="AB599" s="299"/>
      <c r="AC599" s="193"/>
      <c r="AD599" s="193"/>
      <c r="AE599" s="193"/>
      <c r="AF599" s="193"/>
      <c r="AG599" s="193"/>
      <c r="AH599" s="193"/>
      <c r="AI599" s="193"/>
      <c r="AJ599" s="300"/>
    </row>
    <row r="600" spans="19:36">
      <c r="S600" s="169"/>
      <c r="T600" s="169"/>
      <c r="V600" s="177"/>
      <c r="W600" s="178"/>
      <c r="X600" s="169"/>
      <c r="Y600" s="169"/>
      <c r="AB600" s="299"/>
      <c r="AC600" s="193"/>
      <c r="AD600" s="193"/>
      <c r="AE600" s="193"/>
      <c r="AF600" s="193"/>
      <c r="AG600" s="193"/>
      <c r="AH600" s="193"/>
      <c r="AI600" s="193"/>
      <c r="AJ600" s="300"/>
    </row>
    <row r="601" spans="19:36">
      <c r="S601" s="169"/>
      <c r="T601" s="169"/>
      <c r="V601" s="177"/>
      <c r="W601" s="178"/>
      <c r="X601" s="169"/>
      <c r="Y601" s="169"/>
      <c r="AB601" s="299"/>
      <c r="AC601" s="193"/>
      <c r="AD601" s="193"/>
      <c r="AE601" s="193"/>
      <c r="AF601" s="193"/>
      <c r="AG601" s="193"/>
      <c r="AH601" s="193"/>
      <c r="AI601" s="193"/>
      <c r="AJ601" s="300"/>
    </row>
    <row r="602" spans="19:36">
      <c r="S602" s="169"/>
      <c r="T602" s="169"/>
      <c r="V602" s="177"/>
      <c r="W602" s="178"/>
      <c r="X602" s="169"/>
      <c r="Y602" s="169"/>
      <c r="AB602" s="299"/>
      <c r="AC602" s="193"/>
      <c r="AD602" s="193"/>
      <c r="AE602" s="193"/>
      <c r="AF602" s="193"/>
      <c r="AG602" s="193"/>
      <c r="AH602" s="193"/>
      <c r="AI602" s="193"/>
      <c r="AJ602" s="300"/>
    </row>
    <row r="603" spans="19:36">
      <c r="S603" s="169"/>
      <c r="T603" s="169"/>
      <c r="V603" s="177"/>
      <c r="W603" s="178"/>
      <c r="X603" s="169"/>
      <c r="Y603" s="169"/>
      <c r="AB603" s="299"/>
      <c r="AC603" s="193"/>
      <c r="AD603" s="193"/>
      <c r="AE603" s="193"/>
      <c r="AF603" s="193"/>
      <c r="AG603" s="193"/>
      <c r="AH603" s="193"/>
      <c r="AI603" s="193"/>
      <c r="AJ603" s="300"/>
    </row>
    <row r="604" spans="19:36">
      <c r="S604" s="169"/>
      <c r="T604" s="169"/>
      <c r="V604" s="177"/>
      <c r="W604" s="178"/>
      <c r="X604" s="169"/>
      <c r="Y604" s="169"/>
      <c r="AB604" s="299"/>
      <c r="AC604" s="193"/>
      <c r="AD604" s="193"/>
      <c r="AE604" s="193"/>
      <c r="AF604" s="193"/>
      <c r="AG604" s="193"/>
      <c r="AH604" s="193"/>
      <c r="AI604" s="193"/>
      <c r="AJ604" s="300"/>
    </row>
    <row r="605" spans="19:36">
      <c r="S605" s="169"/>
      <c r="T605" s="169"/>
      <c r="V605" s="177"/>
      <c r="W605" s="178"/>
      <c r="X605" s="169"/>
      <c r="Y605" s="169"/>
      <c r="AB605" s="299"/>
      <c r="AC605" s="193"/>
      <c r="AD605" s="193"/>
      <c r="AE605" s="193"/>
      <c r="AF605" s="193"/>
      <c r="AG605" s="193"/>
      <c r="AH605" s="193"/>
      <c r="AI605" s="193"/>
      <c r="AJ605" s="300"/>
    </row>
    <row r="606" spans="19:36">
      <c r="S606" s="169"/>
      <c r="T606" s="169"/>
      <c r="V606" s="177"/>
      <c r="W606" s="178"/>
      <c r="X606" s="169"/>
      <c r="Y606" s="169"/>
      <c r="AB606" s="299"/>
      <c r="AC606" s="193"/>
      <c r="AD606" s="193"/>
      <c r="AE606" s="193"/>
      <c r="AF606" s="193"/>
      <c r="AG606" s="193"/>
      <c r="AH606" s="193"/>
      <c r="AI606" s="193"/>
      <c r="AJ606" s="300"/>
    </row>
    <row r="607" spans="19:36">
      <c r="S607" s="169"/>
      <c r="T607" s="169"/>
      <c r="V607" s="177"/>
      <c r="W607" s="178"/>
      <c r="X607" s="169"/>
      <c r="Y607" s="169"/>
      <c r="AB607" s="299"/>
      <c r="AC607" s="193"/>
      <c r="AD607" s="193"/>
      <c r="AE607" s="193"/>
      <c r="AF607" s="193"/>
      <c r="AG607" s="193"/>
      <c r="AH607" s="193"/>
      <c r="AI607" s="193"/>
      <c r="AJ607" s="300"/>
    </row>
    <row r="608" spans="19:36">
      <c r="S608" s="169"/>
      <c r="T608" s="169"/>
      <c r="V608" s="177"/>
      <c r="W608" s="178"/>
      <c r="X608" s="169"/>
      <c r="Y608" s="169"/>
      <c r="AB608" s="299"/>
      <c r="AC608" s="193"/>
      <c r="AD608" s="193"/>
      <c r="AE608" s="193"/>
      <c r="AF608" s="193"/>
      <c r="AG608" s="193"/>
      <c r="AH608" s="193"/>
      <c r="AI608" s="193"/>
      <c r="AJ608" s="300"/>
    </row>
    <row r="609" spans="19:36">
      <c r="S609" s="169"/>
      <c r="T609" s="169"/>
      <c r="V609" s="177"/>
      <c r="W609" s="178"/>
      <c r="X609" s="169"/>
      <c r="Y609" s="169"/>
      <c r="AB609" s="299"/>
      <c r="AC609" s="193"/>
      <c r="AD609" s="193"/>
      <c r="AE609" s="193"/>
      <c r="AF609" s="193"/>
      <c r="AG609" s="193"/>
      <c r="AH609" s="193"/>
      <c r="AI609" s="193"/>
      <c r="AJ609" s="300"/>
    </row>
    <row r="610" spans="19:36">
      <c r="S610" s="169"/>
      <c r="T610" s="169"/>
      <c r="V610" s="177"/>
      <c r="W610" s="178"/>
      <c r="X610" s="169"/>
      <c r="Y610" s="169"/>
      <c r="AB610" s="299"/>
      <c r="AC610" s="193"/>
      <c r="AD610" s="193"/>
      <c r="AE610" s="193"/>
      <c r="AF610" s="193"/>
      <c r="AG610" s="193"/>
      <c r="AH610" s="193"/>
      <c r="AI610" s="193"/>
      <c r="AJ610" s="300"/>
    </row>
    <row r="611" spans="19:36">
      <c r="S611" s="169"/>
      <c r="T611" s="169"/>
      <c r="V611" s="177"/>
      <c r="W611" s="178"/>
      <c r="X611" s="169"/>
      <c r="Y611" s="169"/>
      <c r="AB611" s="299"/>
      <c r="AC611" s="193"/>
      <c r="AD611" s="193"/>
      <c r="AE611" s="193"/>
      <c r="AF611" s="193"/>
      <c r="AG611" s="193"/>
      <c r="AH611" s="193"/>
      <c r="AI611" s="193"/>
      <c r="AJ611" s="300"/>
    </row>
    <row r="612" spans="19:36">
      <c r="S612" s="169"/>
      <c r="T612" s="169"/>
      <c r="V612" s="177"/>
      <c r="W612" s="178"/>
      <c r="X612" s="169"/>
      <c r="Y612" s="169"/>
      <c r="AB612" s="299"/>
      <c r="AC612" s="193"/>
      <c r="AD612" s="193"/>
      <c r="AE612" s="193"/>
      <c r="AF612" s="193"/>
      <c r="AG612" s="193"/>
      <c r="AH612" s="193"/>
      <c r="AI612" s="193"/>
      <c r="AJ612" s="300"/>
    </row>
    <row r="613" spans="19:36">
      <c r="S613" s="169"/>
      <c r="T613" s="169"/>
      <c r="V613" s="177"/>
      <c r="W613" s="178"/>
      <c r="X613" s="169"/>
      <c r="Y613" s="169"/>
      <c r="AB613" s="299"/>
      <c r="AC613" s="193"/>
      <c r="AD613" s="193"/>
      <c r="AE613" s="193"/>
      <c r="AF613" s="193"/>
      <c r="AG613" s="193"/>
      <c r="AH613" s="193"/>
      <c r="AI613" s="193"/>
      <c r="AJ613" s="300"/>
    </row>
    <row r="614" spans="19:36">
      <c r="S614" s="169"/>
      <c r="T614" s="169"/>
      <c r="V614" s="177"/>
      <c r="W614" s="178"/>
      <c r="X614" s="169"/>
      <c r="Y614" s="169"/>
      <c r="AB614" s="299"/>
      <c r="AC614" s="193"/>
      <c r="AD614" s="193"/>
      <c r="AE614" s="193"/>
      <c r="AF614" s="193"/>
      <c r="AG614" s="193"/>
      <c r="AH614" s="193"/>
      <c r="AI614" s="193"/>
      <c r="AJ614" s="300"/>
    </row>
    <row r="615" spans="19:36">
      <c r="S615" s="169"/>
      <c r="T615" s="169"/>
      <c r="V615" s="177"/>
      <c r="W615" s="178"/>
      <c r="X615" s="169"/>
      <c r="Y615" s="169"/>
      <c r="AB615" s="299"/>
      <c r="AC615" s="193"/>
      <c r="AD615" s="193"/>
      <c r="AE615" s="193"/>
      <c r="AF615" s="193"/>
      <c r="AG615" s="193"/>
      <c r="AH615" s="193"/>
      <c r="AI615" s="193"/>
      <c r="AJ615" s="300"/>
    </row>
    <row r="616" spans="19:36">
      <c r="S616" s="169"/>
      <c r="T616" s="169"/>
      <c r="V616" s="177"/>
      <c r="W616" s="178"/>
      <c r="X616" s="169"/>
      <c r="Y616" s="169"/>
      <c r="AB616" s="299"/>
      <c r="AC616" s="193"/>
      <c r="AD616" s="193"/>
      <c r="AE616" s="193"/>
      <c r="AF616" s="193"/>
      <c r="AG616" s="193"/>
      <c r="AH616" s="193"/>
      <c r="AI616" s="193"/>
      <c r="AJ616" s="300"/>
    </row>
    <row r="617" spans="19:36">
      <c r="S617" s="169"/>
      <c r="T617" s="169"/>
      <c r="V617" s="177"/>
      <c r="W617" s="178"/>
      <c r="X617" s="169"/>
      <c r="Y617" s="169"/>
      <c r="AB617" s="299"/>
      <c r="AC617" s="193"/>
      <c r="AD617" s="193"/>
      <c r="AE617" s="193"/>
      <c r="AF617" s="193"/>
      <c r="AG617" s="193"/>
      <c r="AH617" s="193"/>
      <c r="AI617" s="193"/>
      <c r="AJ617" s="300"/>
    </row>
    <row r="618" spans="19:36">
      <c r="S618" s="169"/>
      <c r="T618" s="169"/>
      <c r="V618" s="177"/>
      <c r="W618" s="178"/>
      <c r="X618" s="169"/>
      <c r="Y618" s="169"/>
      <c r="AB618" s="299"/>
      <c r="AC618" s="193"/>
      <c r="AD618" s="193"/>
      <c r="AE618" s="193"/>
      <c r="AF618" s="193"/>
      <c r="AG618" s="193"/>
      <c r="AH618" s="193"/>
      <c r="AI618" s="193"/>
      <c r="AJ618" s="300"/>
    </row>
    <row r="619" spans="19:36">
      <c r="S619" s="169"/>
      <c r="T619" s="169"/>
      <c r="V619" s="177"/>
      <c r="W619" s="178"/>
      <c r="X619" s="169"/>
      <c r="Y619" s="169"/>
      <c r="AB619" s="299"/>
      <c r="AC619" s="193"/>
      <c r="AD619" s="193"/>
      <c r="AE619" s="193"/>
      <c r="AF619" s="193"/>
      <c r="AG619" s="193"/>
      <c r="AH619" s="193"/>
      <c r="AI619" s="193"/>
      <c r="AJ619" s="300"/>
    </row>
    <row r="620" spans="19:36">
      <c r="S620" s="169"/>
      <c r="T620" s="169"/>
      <c r="V620" s="177"/>
      <c r="W620" s="178"/>
      <c r="X620" s="169"/>
      <c r="Y620" s="169"/>
      <c r="AB620" s="299"/>
      <c r="AC620" s="193"/>
      <c r="AD620" s="193"/>
      <c r="AE620" s="193"/>
      <c r="AF620" s="193"/>
      <c r="AG620" s="193"/>
      <c r="AH620" s="193"/>
      <c r="AI620" s="193"/>
      <c r="AJ620" s="300"/>
    </row>
    <row r="621" spans="19:36">
      <c r="S621" s="169"/>
      <c r="T621" s="169"/>
      <c r="V621" s="177"/>
      <c r="W621" s="178"/>
      <c r="X621" s="169"/>
      <c r="Y621" s="169"/>
      <c r="AB621" s="299"/>
      <c r="AC621" s="193"/>
      <c r="AD621" s="193"/>
      <c r="AE621" s="193"/>
      <c r="AF621" s="193"/>
      <c r="AG621" s="193"/>
      <c r="AH621" s="193"/>
      <c r="AI621" s="193"/>
      <c r="AJ621" s="300"/>
    </row>
    <row r="622" spans="19:36">
      <c r="S622" s="169"/>
      <c r="T622" s="169"/>
      <c r="V622" s="177"/>
      <c r="W622" s="178"/>
      <c r="X622" s="169"/>
      <c r="Y622" s="169"/>
      <c r="AB622" s="299"/>
      <c r="AC622" s="193"/>
      <c r="AD622" s="193"/>
      <c r="AE622" s="193"/>
      <c r="AF622" s="193"/>
      <c r="AG622" s="193"/>
      <c r="AH622" s="193"/>
      <c r="AI622" s="193"/>
      <c r="AJ622" s="300"/>
    </row>
    <row r="623" spans="19:36">
      <c r="S623" s="169"/>
      <c r="T623" s="169"/>
      <c r="V623" s="177"/>
      <c r="W623" s="178"/>
      <c r="X623" s="169"/>
      <c r="Y623" s="169"/>
      <c r="AB623" s="299"/>
      <c r="AC623" s="193"/>
      <c r="AD623" s="193"/>
      <c r="AE623" s="193"/>
      <c r="AF623" s="193"/>
      <c r="AG623" s="193"/>
      <c r="AH623" s="193"/>
      <c r="AI623" s="193"/>
      <c r="AJ623" s="300"/>
    </row>
    <row r="624" spans="19:36">
      <c r="S624" s="169"/>
      <c r="T624" s="169"/>
      <c r="V624" s="177"/>
      <c r="W624" s="178"/>
      <c r="X624" s="169"/>
      <c r="Y624" s="169"/>
      <c r="AB624" s="299"/>
      <c r="AC624" s="193"/>
      <c r="AD624" s="193"/>
      <c r="AE624" s="193"/>
      <c r="AF624" s="193"/>
      <c r="AG624" s="193"/>
      <c r="AH624" s="193"/>
      <c r="AI624" s="193"/>
      <c r="AJ624" s="300"/>
    </row>
    <row r="625" spans="19:36">
      <c r="S625" s="169"/>
      <c r="T625" s="169"/>
      <c r="V625" s="177"/>
      <c r="W625" s="178"/>
      <c r="X625" s="169"/>
      <c r="Y625" s="169"/>
      <c r="AB625" s="299"/>
      <c r="AC625" s="193"/>
      <c r="AD625" s="193"/>
      <c r="AE625" s="193"/>
      <c r="AF625" s="193"/>
      <c r="AG625" s="193"/>
      <c r="AH625" s="193"/>
      <c r="AI625" s="193"/>
      <c r="AJ625" s="300"/>
    </row>
    <row r="626" spans="19:36">
      <c r="S626" s="169"/>
      <c r="T626" s="169"/>
      <c r="V626" s="177"/>
      <c r="W626" s="178"/>
      <c r="X626" s="169"/>
      <c r="Y626" s="169"/>
      <c r="AB626" s="299"/>
      <c r="AC626" s="193"/>
      <c r="AD626" s="193"/>
      <c r="AE626" s="193"/>
      <c r="AF626" s="193"/>
      <c r="AG626" s="193"/>
      <c r="AH626" s="193"/>
      <c r="AI626" s="193"/>
      <c r="AJ626" s="300"/>
    </row>
    <row r="627" spans="19:36">
      <c r="S627" s="169"/>
      <c r="T627" s="169"/>
      <c r="V627" s="177"/>
      <c r="W627" s="178"/>
      <c r="X627" s="169"/>
      <c r="Y627" s="169"/>
      <c r="AB627" s="299"/>
      <c r="AC627" s="193"/>
      <c r="AD627" s="193"/>
      <c r="AE627" s="193"/>
      <c r="AF627" s="193"/>
      <c r="AG627" s="193"/>
      <c r="AH627" s="193"/>
      <c r="AI627" s="193"/>
      <c r="AJ627" s="300"/>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c r="S1686" s="169"/>
      <c r="T1686" s="169"/>
      <c r="W1686" s="178"/>
      <c r="X1686" s="169"/>
      <c r="Y1686" s="169"/>
      <c r="AB1686" s="77"/>
      <c r="AJ1686" s="5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X27:AZ30" name="Bereich1_1"/>
    <protectedRange sqref="AG9:AI9 AB9:AD9" name="Bereich1_1_1"/>
  </protectedRanges>
  <phoneticPr fontId="10" type="noConversion"/>
  <conditionalFormatting sqref="AB9:AI9">
    <cfRule type="expression" dxfId="12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A37" zoomScale="85" zoomScaleNormal="85" workbookViewId="0">
      <selection activeCell="D97" sqref="D97"/>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365</v>
      </c>
      <c r="G1" s="245"/>
      <c r="H1" s="245"/>
      <c r="I1" s="99"/>
      <c r="J1" s="99"/>
      <c r="K1" s="99"/>
      <c r="L1" s="99"/>
      <c r="M1" s="99"/>
      <c r="N1" s="99"/>
      <c r="O1" s="99"/>
      <c r="P1" s="99"/>
      <c r="Q1" s="99"/>
      <c r="R1" s="99"/>
      <c r="S1" s="99"/>
      <c r="T1" s="99"/>
      <c r="U1" s="128" t="s">
        <v>367</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367</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22"/>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123</v>
      </c>
      <c r="G3" s="136"/>
      <c r="H3" s="135"/>
      <c r="I3" s="130"/>
      <c r="J3" s="130"/>
      <c r="K3" s="130"/>
      <c r="L3" s="130"/>
      <c r="M3" s="130"/>
      <c r="N3" s="130"/>
      <c r="O3" s="130"/>
      <c r="P3" s="130"/>
      <c r="Q3" s="130"/>
      <c r="R3" s="130"/>
      <c r="S3" s="130"/>
      <c r="T3" s="130"/>
      <c r="U3" s="136" t="s">
        <v>158</v>
      </c>
      <c r="V3" s="130"/>
      <c r="W3" s="130"/>
      <c r="X3" s="130"/>
      <c r="Y3" s="130"/>
      <c r="Z3" s="130"/>
      <c r="AA3" s="130"/>
      <c r="AB3" s="130"/>
      <c r="AC3" s="49"/>
      <c r="AD3" s="49"/>
      <c r="AE3" s="49"/>
      <c r="AF3" s="49"/>
      <c r="AG3" s="49"/>
      <c r="AH3" s="49"/>
      <c r="AI3" s="49"/>
      <c r="AJ3" s="49"/>
      <c r="AK3" s="49"/>
      <c r="AL3" s="49"/>
      <c r="AM3" s="49"/>
      <c r="AN3" s="49"/>
      <c r="AO3" s="49"/>
      <c r="AP3" s="49"/>
      <c r="AQ3" s="49"/>
      <c r="AR3" s="49"/>
      <c r="AS3" s="49"/>
      <c r="AT3" s="323" t="s">
        <v>50</v>
      </c>
      <c r="AU3" s="324"/>
      <c r="AV3" s="49"/>
      <c r="AW3" s="49"/>
      <c r="AX3" s="49"/>
      <c r="AY3" s="49"/>
      <c r="AZ3" s="49"/>
      <c r="BA3" s="49"/>
      <c r="BB3" s="322"/>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22"/>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176</v>
      </c>
      <c r="H5" s="250"/>
      <c r="I5" s="138"/>
      <c r="J5" s="138"/>
      <c r="K5" s="138"/>
      <c r="L5" s="138"/>
      <c r="M5" s="138"/>
      <c r="N5" s="138"/>
      <c r="O5" s="235"/>
      <c r="AT5" s="60"/>
      <c r="AU5" s="325" t="s">
        <v>175</v>
      </c>
      <c r="AV5" s="138"/>
      <c r="AW5" s="138"/>
      <c r="AX5" s="138"/>
      <c r="AY5" s="235"/>
      <c r="BB5" s="322"/>
    </row>
    <row r="6" spans="1:81" ht="18" customHeight="1">
      <c r="A6" s="104"/>
      <c r="B6" s="105"/>
      <c r="C6" s="105"/>
      <c r="D6" s="137"/>
      <c r="F6" s="241"/>
      <c r="G6" s="247" t="s">
        <v>380</v>
      </c>
      <c r="H6" s="247"/>
      <c r="I6" s="153"/>
      <c r="J6" s="153"/>
      <c r="K6" s="153"/>
      <c r="L6" s="153"/>
      <c r="M6" s="153"/>
      <c r="N6" s="153"/>
      <c r="O6" s="229"/>
      <c r="U6" s="243" t="s">
        <v>184</v>
      </c>
      <c r="AT6" s="54"/>
      <c r="AU6" t="s">
        <v>382</v>
      </c>
      <c r="AY6" s="87"/>
      <c r="BB6" s="322"/>
    </row>
    <row r="7" spans="1:81">
      <c r="A7" s="104"/>
      <c r="B7" s="105"/>
      <c r="C7" s="105"/>
      <c r="D7" s="137"/>
      <c r="F7" s="241"/>
      <c r="G7" s="225"/>
      <c r="H7" s="225"/>
      <c r="I7" s="165"/>
      <c r="O7" s="87"/>
      <c r="U7" s="53" t="s">
        <v>27</v>
      </c>
      <c r="V7" s="49" t="s">
        <v>78</v>
      </c>
      <c r="W7" s="49" t="s">
        <v>19</v>
      </c>
      <c r="AT7" s="54"/>
      <c r="AY7" s="87"/>
    </row>
    <row r="8" spans="1:81" ht="15" thickBot="1">
      <c r="A8" s="104"/>
      <c r="B8" s="105"/>
      <c r="C8" s="105"/>
      <c r="D8" s="137"/>
      <c r="F8" s="242"/>
      <c r="G8" s="248"/>
      <c r="H8" s="248"/>
      <c r="I8" s="236"/>
      <c r="J8" s="139"/>
      <c r="K8" s="139"/>
      <c r="L8" s="139"/>
      <c r="M8" s="139"/>
      <c r="N8" s="139"/>
      <c r="O8" s="237"/>
      <c r="U8" s="53" t="s">
        <v>180</v>
      </c>
      <c r="V8" s="153">
        <v>0.1</v>
      </c>
      <c r="W8" s="49" t="s">
        <v>283</v>
      </c>
      <c r="AT8" s="54"/>
      <c r="AY8" s="87"/>
    </row>
    <row r="9" spans="1:81">
      <c r="A9" s="104"/>
      <c r="B9" s="105"/>
      <c r="C9" s="105"/>
      <c r="D9" s="137"/>
      <c r="F9" s="225"/>
      <c r="G9" s="225"/>
      <c r="H9" s="225"/>
      <c r="I9" s="165"/>
      <c r="U9" s="53" t="s">
        <v>279</v>
      </c>
      <c r="V9" s="153">
        <v>8</v>
      </c>
      <c r="AT9" s="54"/>
      <c r="AY9" s="87"/>
    </row>
    <row r="10" spans="1:81" ht="15" thickBot="1">
      <c r="A10" s="104"/>
      <c r="B10" s="105"/>
      <c r="C10" s="105"/>
      <c r="D10" s="137"/>
      <c r="U10" s="53" t="s">
        <v>280</v>
      </c>
      <c r="V10" s="153" t="s">
        <v>387</v>
      </c>
      <c r="W10" s="53" t="s">
        <v>356</v>
      </c>
      <c r="AT10" s="63"/>
      <c r="AU10" s="64"/>
      <c r="AV10" s="139"/>
      <c r="AW10" s="139"/>
      <c r="AX10" s="139"/>
      <c r="AY10" s="237"/>
    </row>
    <row r="11" spans="1:81">
      <c r="A11" s="104"/>
      <c r="B11" s="105"/>
      <c r="C11" s="105"/>
      <c r="D11" s="137"/>
      <c r="U11" s="53" t="s">
        <v>378</v>
      </c>
      <c r="V11" s="153" t="s">
        <v>251</v>
      </c>
    </row>
    <row r="12" spans="1:81" ht="18">
      <c r="A12" s="104"/>
      <c r="B12" s="105"/>
      <c r="C12" s="105"/>
      <c r="D12" s="137"/>
      <c r="F12" s="243" t="s">
        <v>269</v>
      </c>
      <c r="U12" s="53" t="s">
        <v>352</v>
      </c>
      <c r="V12" s="153">
        <v>2000</v>
      </c>
      <c r="W12" s="49" t="s">
        <v>119</v>
      </c>
    </row>
    <row r="13" spans="1:81" ht="18">
      <c r="A13" s="104"/>
      <c r="B13" s="105"/>
      <c r="C13" s="105"/>
      <c r="D13" s="137"/>
      <c r="F13" s="244" t="s">
        <v>177</v>
      </c>
      <c r="G13" s="249" t="s">
        <v>65</v>
      </c>
      <c r="H13" s="249" t="s">
        <v>132</v>
      </c>
      <c r="I13" s="238" t="s">
        <v>69</v>
      </c>
      <c r="J13" s="238" t="s">
        <v>68</v>
      </c>
      <c r="K13" s="238" t="s">
        <v>66</v>
      </c>
      <c r="L13" s="238" t="s">
        <v>124</v>
      </c>
      <c r="M13" s="238" t="s">
        <v>125</v>
      </c>
      <c r="N13" s="238" t="s">
        <v>191</v>
      </c>
      <c r="O13" s="238" t="s">
        <v>192</v>
      </c>
      <c r="P13" s="239" t="s">
        <v>127</v>
      </c>
      <c r="AT13" s="66" t="s">
        <v>174</v>
      </c>
    </row>
    <row r="14" spans="1:81">
      <c r="A14" s="104"/>
      <c r="B14" s="105"/>
      <c r="C14" s="105"/>
      <c r="D14" s="137"/>
      <c r="U14" s="53" t="s">
        <v>178</v>
      </c>
      <c r="V14" s="49" t="s">
        <v>179</v>
      </c>
      <c r="W14" s="49" t="s">
        <v>186</v>
      </c>
      <c r="X14" s="49" t="s">
        <v>187</v>
      </c>
      <c r="AT14" t="s">
        <v>27</v>
      </c>
      <c r="AU14" t="s">
        <v>19</v>
      </c>
      <c r="AV14" s="49" t="s">
        <v>79</v>
      </c>
      <c r="AW14" s="49" t="s">
        <v>78</v>
      </c>
    </row>
    <row r="15" spans="1:81">
      <c r="A15" s="104"/>
      <c r="B15" s="105"/>
      <c r="C15" s="105"/>
      <c r="D15" s="137"/>
      <c r="U15" s="247" t="s">
        <v>147</v>
      </c>
      <c r="V15" s="153">
        <v>7850</v>
      </c>
      <c r="W15" s="153">
        <v>210000000</v>
      </c>
      <c r="X15" s="153">
        <v>81000000000</v>
      </c>
      <c r="AT15" s="53" t="s">
        <v>75</v>
      </c>
      <c r="AU15" s="53" t="s">
        <v>87</v>
      </c>
      <c r="AV15" s="49" t="s">
        <v>58</v>
      </c>
      <c r="AW15" s="49" t="s">
        <v>76</v>
      </c>
    </row>
    <row r="16" spans="1:81">
      <c r="A16" s="104"/>
      <c r="B16" s="105"/>
      <c r="C16" s="105"/>
      <c r="D16" s="137"/>
      <c r="AT16" s="53" t="s">
        <v>77</v>
      </c>
      <c r="AU16" s="53"/>
      <c r="AV16" s="49" t="s">
        <v>80</v>
      </c>
      <c r="AW16" s="49">
        <v>210000000000</v>
      </c>
    </row>
    <row r="17" spans="1:80" ht="23.4">
      <c r="T17" s="264"/>
      <c r="U17" s="320" t="s">
        <v>388</v>
      </c>
      <c r="V17" s="264"/>
      <c r="W17" s="264"/>
      <c r="X17" s="264"/>
      <c r="Y17" s="264"/>
      <c r="Z17" s="264"/>
      <c r="AA17" s="264"/>
      <c r="AB17" s="264"/>
      <c r="AT17" s="53" t="s">
        <v>113</v>
      </c>
      <c r="AU17" s="53"/>
      <c r="AV17" s="49" t="s">
        <v>81</v>
      </c>
      <c r="AW17" s="49">
        <v>7850</v>
      </c>
    </row>
    <row r="18" spans="1:80">
      <c r="T18" s="264"/>
      <c r="U18" s="265"/>
      <c r="V18" s="264"/>
      <c r="W18" s="264"/>
      <c r="X18" s="264"/>
      <c r="Y18" s="264"/>
      <c r="Z18" s="264"/>
      <c r="AA18" s="264"/>
      <c r="AB18" s="264"/>
      <c r="AT18" s="53" t="s">
        <v>82</v>
      </c>
      <c r="AU18" s="53" t="s">
        <v>101</v>
      </c>
      <c r="AV18" s="49" t="s">
        <v>83</v>
      </c>
      <c r="AW18" s="49">
        <v>1</v>
      </c>
    </row>
    <row r="19" spans="1:80">
      <c r="T19" s="264"/>
      <c r="U19" s="265"/>
      <c r="V19" s="264"/>
      <c r="W19" s="264"/>
      <c r="X19" s="264"/>
      <c r="Y19" s="264"/>
      <c r="Z19" s="264"/>
      <c r="AA19" s="264"/>
      <c r="AB19" s="264"/>
      <c r="AT19" s="53" t="s">
        <v>84</v>
      </c>
      <c r="AU19" s="53" t="s">
        <v>100</v>
      </c>
      <c r="AV19" s="49" t="s">
        <v>85</v>
      </c>
      <c r="AW19" s="49">
        <v>5</v>
      </c>
    </row>
    <row r="20" spans="1:80">
      <c r="T20" s="264"/>
      <c r="U20" s="265"/>
      <c r="V20" s="264"/>
      <c r="W20" s="264"/>
      <c r="X20" s="264"/>
      <c r="Y20" s="264"/>
      <c r="Z20" s="264"/>
      <c r="AA20" s="264"/>
      <c r="AB20" s="264"/>
      <c r="AT20" s="53" t="s">
        <v>86</v>
      </c>
      <c r="AU20" s="53" t="s">
        <v>101</v>
      </c>
      <c r="AV20" s="49" t="s">
        <v>83</v>
      </c>
      <c r="AW20" s="49">
        <v>1</v>
      </c>
    </row>
    <row r="21" spans="1:80">
      <c r="AT21" s="53" t="s">
        <v>96</v>
      </c>
      <c r="AU21" s="53"/>
      <c r="AV21" s="49" t="s">
        <v>92</v>
      </c>
      <c r="AW21" s="49">
        <v>0.11</v>
      </c>
    </row>
    <row r="22" spans="1:80" ht="15" customHeight="1">
      <c r="AT22" s="53" t="s">
        <v>260</v>
      </c>
      <c r="AU22" s="53" t="s">
        <v>261</v>
      </c>
      <c r="AV22" s="49" t="s">
        <v>58</v>
      </c>
      <c r="AW22" s="49" t="s">
        <v>268</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20" t="s">
        <v>389</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328</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278</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313</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6" t="s">
        <v>329</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5" t="s">
        <v>314</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393</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281</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321</v>
      </c>
      <c r="AU34" t="s">
        <v>315</v>
      </c>
      <c r="AV34" t="s">
        <v>316</v>
      </c>
      <c r="AW34" t="s">
        <v>317</v>
      </c>
      <c r="AX34" t="s">
        <v>318</v>
      </c>
      <c r="AY34" t="s">
        <v>319</v>
      </c>
      <c r="AZ34" t="s">
        <v>320</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c r="AU35" s="277"/>
      <c r="AV35" s="277"/>
      <c r="AW35" s="277"/>
      <c r="AX35" s="277"/>
      <c r="AY35" s="277"/>
      <c r="AZ35" s="277"/>
      <c r="BA35" s="327"/>
      <c r="BB35" s="327"/>
      <c r="BC35" s="327"/>
      <c r="BD35" s="327"/>
      <c r="BE35" s="327"/>
      <c r="BF35" s="327"/>
      <c r="BG35" s="327"/>
      <c r="BH35" s="327"/>
      <c r="BI35" s="277"/>
      <c r="BJ35" s="277"/>
      <c r="BK35" s="277"/>
      <c r="BL35" s="277"/>
      <c r="BM35" s="277"/>
      <c r="BN35" s="277"/>
      <c r="BO35" s="277"/>
      <c r="BP35" s="277"/>
      <c r="BQ35" s="277"/>
      <c r="BR35" s="277"/>
      <c r="BS35" s="277"/>
      <c r="BT35" s="277"/>
      <c r="BU35" s="277"/>
      <c r="BV35" s="277"/>
      <c r="BW35" s="277"/>
      <c r="BX35" s="327"/>
      <c r="BY35" s="327"/>
      <c r="BZ35" s="327"/>
      <c r="CA35" s="327"/>
      <c r="CB35" s="327"/>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c r="AU36" s="277"/>
      <c r="AV36" s="277"/>
      <c r="AW36" s="277"/>
      <c r="AX36" s="277"/>
      <c r="AY36" s="277"/>
      <c r="AZ36" s="277"/>
      <c r="BA36" s="327"/>
      <c r="BB36" s="327"/>
      <c r="BC36" s="327"/>
      <c r="BD36" s="327"/>
      <c r="BE36" s="327"/>
      <c r="BF36" s="327"/>
      <c r="BG36" s="327"/>
      <c r="BH36" s="327"/>
      <c r="BI36" s="277"/>
      <c r="BJ36" s="277"/>
      <c r="BK36" s="277"/>
      <c r="BL36" s="277"/>
      <c r="BM36" s="277"/>
      <c r="BN36" s="277"/>
      <c r="BO36" s="277"/>
      <c r="BP36" s="277"/>
      <c r="BQ36" s="277"/>
      <c r="BR36" s="277"/>
      <c r="BS36" s="277"/>
      <c r="BT36" s="277"/>
      <c r="BU36" s="277"/>
      <c r="BV36" s="277"/>
      <c r="BW36" s="277"/>
      <c r="BX36" s="327"/>
      <c r="BY36" s="327"/>
      <c r="BZ36" s="327"/>
      <c r="CA36" s="327"/>
      <c r="CB36" s="327"/>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c r="AU37" s="277"/>
      <c r="AV37" s="277"/>
      <c r="AW37" s="277"/>
      <c r="AX37" s="277"/>
      <c r="AY37" s="277"/>
      <c r="AZ37" s="277"/>
      <c r="BA37" s="327"/>
      <c r="BB37" s="327"/>
      <c r="BC37" s="327"/>
      <c r="BD37" s="327"/>
      <c r="BE37" s="327"/>
      <c r="BF37" s="327"/>
      <c r="BG37" s="327"/>
      <c r="BH37" s="327"/>
      <c r="BI37" s="277"/>
      <c r="BJ37" s="277"/>
      <c r="BK37" s="277"/>
      <c r="BL37" s="277"/>
      <c r="BM37" s="277"/>
      <c r="BN37" s="277"/>
      <c r="BO37" s="277"/>
      <c r="BP37" s="277"/>
      <c r="BQ37" s="277"/>
      <c r="BR37" s="277"/>
      <c r="BS37" s="277"/>
      <c r="BT37" s="277"/>
      <c r="BU37" s="277"/>
      <c r="BV37" s="277"/>
      <c r="BW37" s="277"/>
      <c r="BX37" s="327"/>
      <c r="BY37" s="327"/>
      <c r="BZ37" s="327"/>
      <c r="CA37" s="327"/>
      <c r="CB37" s="327"/>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6" t="s">
        <v>326</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6"/>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6"/>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285</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323</v>
      </c>
      <c r="AY49" s="53" t="s">
        <v>324</v>
      </c>
      <c r="AZ49" s="53" t="s">
        <v>325</v>
      </c>
      <c r="BA49" s="53" t="s">
        <v>322</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230</v>
      </c>
      <c r="AU50" s="61" t="s">
        <v>108</v>
      </c>
      <c r="AV50" s="328" t="s">
        <v>58</v>
      </c>
      <c r="AW50" s="235"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231</v>
      </c>
      <c r="AU51" t="s">
        <v>107</v>
      </c>
      <c r="AV51" s="329"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232</v>
      </c>
      <c r="AU52"/>
      <c r="AV52" s="329" t="s">
        <v>58</v>
      </c>
      <c r="AW52" s="87" t="s">
        <v>262</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233</v>
      </c>
      <c r="AU53"/>
      <c r="AV53" s="329" t="s">
        <v>58</v>
      </c>
      <c r="AW53" s="87" t="s">
        <v>263</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234</v>
      </c>
      <c r="AU54"/>
      <c r="AV54" s="329" t="s">
        <v>58</v>
      </c>
      <c r="AW54" s="87" t="s">
        <v>264</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235</v>
      </c>
      <c r="AU55"/>
      <c r="AV55" s="329" t="s">
        <v>58</v>
      </c>
      <c r="AW55" s="87" t="s">
        <v>265</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236</v>
      </c>
      <c r="AU56"/>
      <c r="AV56" s="329" t="s">
        <v>58</v>
      </c>
      <c r="AW56" s="87" t="s">
        <v>266</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237</v>
      </c>
      <c r="AU57"/>
      <c r="AV57" s="329" t="s">
        <v>58</v>
      </c>
      <c r="AW57" s="87" t="s">
        <v>267</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238</v>
      </c>
      <c r="AU58"/>
      <c r="AV58" s="329"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239</v>
      </c>
      <c r="AU59"/>
      <c r="AV59" s="49" t="s">
        <v>117</v>
      </c>
      <c r="AW59" s="330">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240</v>
      </c>
      <c r="AU60"/>
      <c r="AV60" s="277" t="s">
        <v>226</v>
      </c>
      <c r="AW60" s="330">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241</v>
      </c>
      <c r="AU61"/>
      <c r="AV61" s="49" t="s">
        <v>227</v>
      </c>
      <c r="AW61" s="330">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245</v>
      </c>
      <c r="AU65"/>
      <c r="AV65" s="329"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246</v>
      </c>
      <c r="AU66"/>
      <c r="AV66" s="329"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247</v>
      </c>
      <c r="AU67"/>
      <c r="AV67" s="329"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250</v>
      </c>
      <c r="AU68"/>
      <c r="AV68" s="329"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248</v>
      </c>
      <c r="AU69" t="s">
        <v>106</v>
      </c>
      <c r="AV69" s="329"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375</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249</v>
      </c>
      <c r="AU70" t="s">
        <v>106</v>
      </c>
      <c r="AV70" s="329"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286</v>
      </c>
      <c r="AU71"/>
      <c r="AV71" s="329"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376</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287</v>
      </c>
      <c r="AU72"/>
      <c r="AV72" s="329"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284</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288</v>
      </c>
      <c r="AU73"/>
      <c r="AV73" s="329"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289</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290</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291</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292</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4" t="s">
        <v>379</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293</v>
      </c>
      <c r="AU78"/>
      <c r="AV78" s="49" t="s">
        <v>294</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295</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394</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296</v>
      </c>
      <c r="AU80"/>
      <c r="AV80" s="49">
        <v>1</v>
      </c>
      <c r="AW80" s="330">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297</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298</v>
      </c>
      <c r="AU82" t="s">
        <v>299</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377</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300</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301</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21" t="s">
        <v>381</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302</v>
      </c>
      <c r="AU85"/>
      <c r="AV85" s="49" t="s">
        <v>303</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7"/>
      <c r="BY85" s="327"/>
      <c r="BZ85" s="327"/>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304</v>
      </c>
      <c r="AU86"/>
      <c r="AV86" s="49" t="s">
        <v>58</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7"/>
      <c r="BY86" s="327"/>
      <c r="BZ86" s="327"/>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305</v>
      </c>
      <c r="AU87"/>
      <c r="AV87" s="49" t="s">
        <v>58</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7"/>
      <c r="BY87" s="327"/>
      <c r="BZ87" s="327"/>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306</v>
      </c>
      <c r="AU88"/>
      <c r="AV88" s="49" t="s">
        <v>58</v>
      </c>
      <c r="AW88" s="87" t="s">
        <v>309</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7"/>
      <c r="BY88" s="327"/>
      <c r="BZ88" s="327"/>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307</v>
      </c>
      <c r="AU89" s="64" t="s">
        <v>308</v>
      </c>
      <c r="AV89" s="139"/>
      <c r="AW89" s="237" t="s">
        <v>310</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7"/>
      <c r="BY89" s="327"/>
      <c r="BZ89" s="327"/>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7"/>
      <c r="BY90" s="327"/>
      <c r="BZ90" s="327"/>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7"/>
      <c r="BY91" s="327"/>
      <c r="BZ91" s="327"/>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7"/>
      <c r="BY92" s="327"/>
      <c r="BZ92" s="327"/>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7"/>
      <c r="BY93" s="327"/>
      <c r="BZ93" s="327"/>
      <c r="CA93"/>
      <c r="CB93"/>
    </row>
    <row r="94" spans="1:80" ht="22.2" customHeight="1">
      <c r="T94" s="264"/>
      <c r="U94" s="320" t="s">
        <v>313</v>
      </c>
      <c r="V94" s="266"/>
      <c r="W94" s="266"/>
      <c r="X94" s="266"/>
      <c r="Y94" s="266"/>
      <c r="Z94" s="266"/>
      <c r="AA94" s="266"/>
      <c r="AB94" s="266"/>
      <c r="AC94"/>
      <c r="AT94" s="66" t="s">
        <v>228</v>
      </c>
    </row>
    <row r="95" spans="1:80" ht="18.600000000000001" thickBot="1">
      <c r="T95" s="264"/>
      <c r="U95" s="331" t="s">
        <v>329</v>
      </c>
      <c r="V95" s="266"/>
      <c r="W95" s="264"/>
      <c r="X95" s="264"/>
      <c r="Y95" s="264"/>
      <c r="Z95" s="264"/>
      <c r="AA95" s="264"/>
      <c r="AB95" s="264"/>
      <c r="AC95"/>
    </row>
    <row r="96" spans="1:80">
      <c r="T96" s="264"/>
      <c r="U96" s="268"/>
      <c r="V96" s="269" t="s">
        <v>392</v>
      </c>
      <c r="W96" s="270"/>
      <c r="X96" s="270"/>
      <c r="Y96" s="270"/>
      <c r="Z96" s="270"/>
      <c r="AA96" s="270"/>
      <c r="AB96" s="271"/>
      <c r="AC96"/>
    </row>
    <row r="97" spans="20:30">
      <c r="T97" s="264"/>
      <c r="U97" s="189"/>
      <c r="V97" s="31" t="s">
        <v>391</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321</v>
      </c>
      <c r="V101" t="s">
        <v>315</v>
      </c>
      <c r="W101" t="s">
        <v>316</v>
      </c>
      <c r="X101" t="s">
        <v>317</v>
      </c>
      <c r="Y101" t="s">
        <v>318</v>
      </c>
      <c r="Z101" t="s">
        <v>319</v>
      </c>
      <c r="AA101" t="s">
        <v>320</v>
      </c>
      <c r="AB101" s="266"/>
      <c r="AC101"/>
    </row>
    <row r="102" spans="20:30">
      <c r="T102" s="264"/>
      <c r="U102" s="251" t="s">
        <v>383</v>
      </c>
      <c r="V102" s="277">
        <v>3314534012.7205801</v>
      </c>
      <c r="W102" s="277">
        <v>3081878158.8949699</v>
      </c>
      <c r="X102" s="277">
        <v>1840182184.3132601</v>
      </c>
      <c r="Y102" s="277">
        <v>2774384018.3643699</v>
      </c>
      <c r="Z102" s="277">
        <v>1512816415.4760299</v>
      </c>
      <c r="AA102" s="277">
        <v>1600511863.0887902</v>
      </c>
      <c r="AB102" s="279"/>
      <c r="AC102" s="327"/>
    </row>
    <row r="103" spans="20:30">
      <c r="T103" s="264"/>
      <c r="U103" s="251" t="s">
        <v>384</v>
      </c>
      <c r="V103" s="277">
        <v>1055891969963.09</v>
      </c>
      <c r="W103" s="277">
        <v>1055479154089.4</v>
      </c>
      <c r="X103" s="277">
        <v>948221129197.00696</v>
      </c>
      <c r="Y103" s="277">
        <v>1022542866466.14</v>
      </c>
      <c r="Z103" s="277">
        <v>894719232580.89404</v>
      </c>
      <c r="AA103" s="277">
        <v>926912366122.27295</v>
      </c>
      <c r="AB103" s="279"/>
      <c r="AC103" s="327"/>
    </row>
    <row r="104" spans="20:30">
      <c r="T104" s="264"/>
      <c r="U104" s="251" t="s">
        <v>385</v>
      </c>
      <c r="V104" s="277">
        <v>-45147326232.825699</v>
      </c>
      <c r="W104" s="277">
        <v>-44949393770.070694</v>
      </c>
      <c r="X104" s="277">
        <v>-35464515613.138397</v>
      </c>
      <c r="Y104" s="277">
        <v>-41741902656.033951</v>
      </c>
      <c r="Z104" s="277">
        <v>-32139751520.124847</v>
      </c>
      <c r="AA104" s="277">
        <v>-33410997607.811249</v>
      </c>
      <c r="AB104" s="279"/>
      <c r="AC104" s="327"/>
    </row>
    <row r="105" spans="20:30">
      <c r="T105" s="264"/>
      <c r="U105" s="265"/>
      <c r="V105" s="264"/>
      <c r="W105" s="264"/>
      <c r="X105" s="264"/>
      <c r="Y105" s="264"/>
      <c r="Z105" s="264"/>
      <c r="AA105" s="264"/>
      <c r="AB105" s="266"/>
      <c r="AC105"/>
    </row>
    <row r="106" spans="20:30" ht="18">
      <c r="T106" s="264"/>
      <c r="U106" s="331" t="s">
        <v>386</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31" t="s">
        <v>395</v>
      </c>
      <c r="V110" s="264"/>
      <c r="W110" s="264"/>
      <c r="X110" s="264"/>
      <c r="Y110" s="264"/>
      <c r="Z110" s="264"/>
      <c r="AA110" s="264"/>
      <c r="AB110" s="266"/>
      <c r="AC110"/>
      <c r="AD110"/>
    </row>
    <row r="111" spans="20:30">
      <c r="T111" s="264"/>
      <c r="U111" s="268"/>
      <c r="V111" s="269" t="s">
        <v>390</v>
      </c>
      <c r="W111" s="270"/>
      <c r="X111" s="270"/>
      <c r="Y111" s="270"/>
      <c r="Z111" s="270"/>
      <c r="AA111" s="270"/>
      <c r="AB111" s="271"/>
      <c r="AC111"/>
      <c r="AD111"/>
    </row>
    <row r="112" spans="20:30">
      <c r="T112" s="264"/>
      <c r="U112" s="189"/>
      <c r="V112" s="31" t="s">
        <v>393</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185</v>
      </c>
    </row>
    <row r="124" spans="20:41">
      <c r="U124" s="53" t="s">
        <v>148</v>
      </c>
      <c r="V124" s="49" t="s">
        <v>70</v>
      </c>
      <c r="W124" s="49" t="s">
        <v>149</v>
      </c>
      <c r="X124" s="49" t="s">
        <v>159</v>
      </c>
      <c r="Y124" s="50" t="s">
        <v>150</v>
      </c>
      <c r="Z124" s="50" t="s">
        <v>327</v>
      </c>
      <c r="AA124" s="49" t="s">
        <v>160</v>
      </c>
      <c r="AB124" s="49" t="s">
        <v>282</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47</vt:i4>
      </vt:variant>
    </vt:vector>
  </HeadingPairs>
  <TitlesOfParts>
    <vt:vector size="52"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2025-11-05T11:55:41Z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