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566F084A-EF2D-4F94-8F52-3988671FCEAD}" xr6:coauthVersionLast="47" xr6:coauthVersionMax="47" xr10:uidLastSave="{00000000-0000-0000-0000-000000000000}"/>
  <bookViews>
    <workbookView xWindow="28692" yWindow="-108" windowWidth="29016" windowHeight="15696" activeTab="3" xr2:uid="{52C6B389-4C94-430F-9043-C68D8C94A3E4}"/>
  </bookViews>
  <sheets>
    <sheet name="GlobalConfig" sheetId="9" r:id="rId1"/>
    <sheet name="CreateStucture" sheetId="1" state="hidden" r:id="rId2"/>
    <sheet name="Sheet1" sheetId="11" r:id="rId3"/>
    <sheet name="BuildYourStructure" sheetId="5" r:id="rId4"/>
    <sheet name="Sheet3" sheetId="12" r:id="rId5"/>
    <sheet name="StructureOverview" sheetId="6" r:id="rId6"/>
    <sheet name="ExportStructure" sheetId="7" r:id="rId7"/>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BuildYourStructure!$CE$24</definedName>
    <definedName name="DISPL_TP">BuildYourStructure!$AS$24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 localSheetId="2">ExportStructure!#REF!</definedName>
    <definedName name="JBOOST_Modeshapes">ExportStructure!#REF!</definedName>
    <definedName name="JBOOST_Path">ExportStructure!$AU$6</definedName>
    <definedName name="JBOOST_soil_path">ExportStructure!$AU$30</definedName>
    <definedName name="MOVE_STRUCT" localSheetId="2">BuildYourStructure!#REF!</definedName>
    <definedName name="MOVE_STRUCT">BuildYourStructure!#REF!</definedName>
    <definedName name="MP_plot">BuildYourStructure!$O$3</definedName>
    <definedName name="PROJECT_PARAMETERS" localSheetId="2">JBOOST_PROJECT[[#Headers],[Project Settings]]</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 localSheetId="2">RNA_DATA_TRUE[[#Headers],[Identifier]]</definedName>
    <definedName name="RNA_CURR_TRUE">RNA_DATA_TRUE[[#Headers],[Identifier]]</definedName>
    <definedName name="RNA_META_FULL36">#REF!</definedName>
    <definedName name="SKIRT_MASS">StructureOverview!$AC$28</definedName>
    <definedName name="Table_MP_DATA">BuildYourStructure!$AA$18</definedName>
    <definedName name="Table_MP_META">BuildYourStructure!$E$13</definedName>
    <definedName name="Table_TP_DATA" localSheetId="2">BuildYourStructure!#REF!</definedName>
    <definedName name="Table_TP_DATA">BuildYourStructure!#REF!</definedName>
    <definedName name="Table_TP_META" localSheetId="2">BuildYourStructure!#REF!</definedName>
    <definedName name="Table_TP_META">BuildYourStructure!#REF!</definedName>
    <definedName name="Text">BuildYourStructure!$BQ$7</definedName>
    <definedName name="TextBox_Import_MP_path">BuildYourStructure!$A$25</definedName>
    <definedName name="TextBox_MP_db_path">BuildYourStructure!$F$7</definedName>
    <definedName name="TextBox_RNA_db_path">BuildYourStructure!$DR$7</definedName>
    <definedName name="TextBox_TOWER_db_path">BuildYourStructure!$CE$7</definedName>
    <definedName name="TextBox_TP_db_path">BuildYourStructure!#REF!</definedName>
    <definedName name="TextBox_TWR_db_path">#REF!</definedName>
    <definedName name="TOWER_plot">BuildYourStructure!$CM$3</definedName>
    <definedName name="TP_plot">BuildYourStructure!$BB$3</definedName>
    <definedName name="Use_MP" localSheetId="2">BuildYourStructure!$A$23</definedName>
    <definedName name="Use_MP">BuildYourStructure!$A$23</definedName>
    <definedName name="Use_TP" localSheetId="2">BuildYourStructure!$B$23</definedName>
    <definedName name="Use_TP">BuildYourStructure!$B$23</definedName>
    <definedName name="UseMPGeomConv" localSheetId="2">BuildYourStructure!$C$23</definedName>
    <definedName name="UseMPGeomConv">BuildYourStructure!$C$23</definedName>
    <definedName name="UseTOWERGeomConv" localSheetId="2">BuildYourStructure!$D$23</definedName>
    <definedName name="UseTOWERGeomConv">BuildYourStructure!$D$23</definedName>
    <definedName name="UseTPGeomConv" localSheetId="2">BuildYourStructure!$C$24</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1" l="1"/>
  <c r="C6" i="11"/>
  <c r="C7" i="11"/>
  <c r="C8" i="11"/>
  <c r="C9" i="11"/>
  <c r="C10" i="11"/>
  <c r="C11" i="11"/>
  <c r="C12" i="11"/>
  <c r="C13" i="11"/>
  <c r="C14" i="11"/>
  <c r="C15" i="11"/>
  <c r="C16" i="11"/>
  <c r="C17" i="11"/>
  <c r="C18" i="11"/>
  <c r="C19" i="11"/>
  <c r="C20" i="11"/>
  <c r="C21" i="11"/>
  <c r="C22" i="11"/>
  <c r="C23" i="11"/>
  <c r="C24" i="11"/>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N181" i="5" l="1"/>
  <c r="CN182" i="5"/>
  <c r="CN183" i="5"/>
  <c r="CN184" i="5"/>
  <c r="CN185" i="5"/>
  <c r="CN186" i="5"/>
  <c r="CN187" i="5"/>
  <c r="CN188" i="5"/>
  <c r="CN189" i="5"/>
  <c r="CN190" i="5"/>
  <c r="CN191" i="5"/>
  <c r="CN192" i="5"/>
  <c r="CN193" i="5"/>
  <c r="CN194" i="5"/>
  <c r="CN195" i="5"/>
  <c r="CN196" i="5"/>
  <c r="CN197" i="5"/>
  <c r="CN198" i="5"/>
  <c r="CN199" i="5"/>
  <c r="CN200" i="5"/>
  <c r="CN201" i="5"/>
  <c r="CN202" i="5"/>
  <c r="CN203" i="5"/>
  <c r="CN204" i="5"/>
  <c r="CN205" i="5"/>
  <c r="CN206" i="5"/>
  <c r="CN207" i="5"/>
  <c r="CN208" i="5"/>
  <c r="CN209" i="5"/>
  <c r="CN210" i="5"/>
  <c r="CN211" i="5"/>
  <c r="CN212" i="5"/>
  <c r="CN213" i="5"/>
  <c r="CN214" i="5"/>
  <c r="CN215" i="5"/>
  <c r="CN216" i="5"/>
  <c r="CN217" i="5"/>
  <c r="CN218" i="5"/>
  <c r="CN219" i="5"/>
  <c r="CN220" i="5"/>
  <c r="CN221" i="5"/>
  <c r="CN222" i="5"/>
  <c r="CN223" i="5"/>
  <c r="CN224" i="5"/>
  <c r="CN225" i="5"/>
  <c r="CN226" i="5"/>
  <c r="CN227" i="5"/>
  <c r="CN228" i="5"/>
  <c r="CN229" i="5"/>
  <c r="CN230" i="5"/>
  <c r="CN231" i="5"/>
  <c r="CN232" i="5"/>
  <c r="CN233" i="5"/>
  <c r="CN234" i="5"/>
  <c r="CN235" i="5"/>
  <c r="CN236" i="5"/>
  <c r="CN237" i="5"/>
  <c r="CN238" i="5"/>
  <c r="CN239" i="5"/>
  <c r="CN240" i="5"/>
  <c r="CN241" i="5"/>
  <c r="CN242" i="5"/>
  <c r="CN243" i="5"/>
  <c r="CN244" i="5"/>
  <c r="CN245" i="5"/>
  <c r="CN246" i="5"/>
  <c r="CN247" i="5"/>
  <c r="CN248" i="5"/>
  <c r="CN249" i="5"/>
  <c r="CN250" i="5"/>
  <c r="CN251" i="5"/>
  <c r="CN252" i="5"/>
  <c r="CN253" i="5"/>
  <c r="CN254" i="5"/>
  <c r="CN255" i="5"/>
  <c r="CN256" i="5"/>
  <c r="CN257" i="5"/>
  <c r="CN258" i="5"/>
  <c r="CN259" i="5"/>
  <c r="CN260" i="5"/>
  <c r="CN261" i="5"/>
  <c r="CN262" i="5"/>
  <c r="CN263" i="5"/>
  <c r="CN264" i="5"/>
  <c r="CN265" i="5"/>
  <c r="CN266" i="5"/>
  <c r="CN267" i="5"/>
  <c r="CN268" i="5"/>
  <c r="CN269" i="5"/>
  <c r="CN270" i="5"/>
  <c r="CN271" i="5"/>
  <c r="CN272" i="5"/>
  <c r="CN273" i="5"/>
  <c r="CN274" i="5"/>
  <c r="CN275" i="5"/>
  <c r="CN276" i="5"/>
  <c r="CN277" i="5"/>
  <c r="CN278" i="5"/>
  <c r="CN279" i="5"/>
  <c r="CN280" i="5"/>
  <c r="CN281" i="5"/>
  <c r="CN282" i="5"/>
  <c r="CN283" i="5"/>
  <c r="CN284" i="5"/>
  <c r="CN285" i="5"/>
  <c r="CN286" i="5"/>
  <c r="CN287" i="5"/>
  <c r="CN288" i="5"/>
  <c r="CN289" i="5"/>
  <c r="CN290" i="5"/>
  <c r="CN291" i="5"/>
  <c r="CN292" i="5"/>
  <c r="CN293" i="5"/>
  <c r="CN294" i="5"/>
  <c r="CN295" i="5"/>
  <c r="CN296" i="5"/>
  <c r="CN297" i="5"/>
  <c r="CN298" i="5"/>
  <c r="CN299" i="5"/>
  <c r="CN300" i="5"/>
  <c r="CN301" i="5"/>
  <c r="CN302" i="5"/>
  <c r="CN303" i="5"/>
  <c r="CN304" i="5"/>
  <c r="CN305" i="5"/>
  <c r="CN306" i="5"/>
  <c r="CN307" i="5"/>
  <c r="CN308" i="5"/>
  <c r="CN309" i="5"/>
  <c r="CN310" i="5"/>
  <c r="CN311" i="5"/>
  <c r="CN312" i="5"/>
  <c r="CN313" i="5"/>
  <c r="CN314" i="5"/>
  <c r="CN315" i="5"/>
  <c r="CN316" i="5"/>
  <c r="CN317" i="5"/>
  <c r="CN318" i="5"/>
  <c r="CN319" i="5"/>
  <c r="CN320" i="5"/>
  <c r="CN321" i="5"/>
  <c r="CN322" i="5"/>
  <c r="CN323" i="5"/>
  <c r="CN324" i="5"/>
  <c r="CN325" i="5"/>
  <c r="CN326" i="5"/>
  <c r="CN327" i="5"/>
  <c r="CN328" i="5"/>
  <c r="CN329" i="5"/>
  <c r="CN330" i="5"/>
  <c r="CN331" i="5"/>
  <c r="CN332" i="5"/>
  <c r="CN333" i="5"/>
  <c r="CN334" i="5"/>
  <c r="CN335" i="5"/>
  <c r="CN336" i="5"/>
  <c r="CN337" i="5"/>
  <c r="CN338" i="5"/>
  <c r="CN339" i="5"/>
  <c r="CN340" i="5"/>
  <c r="CN341" i="5"/>
  <c r="CN342" i="5"/>
  <c r="CN343" i="5"/>
  <c r="CN344" i="5"/>
  <c r="CN345" i="5"/>
  <c r="CN346" i="5"/>
  <c r="CN347" i="5"/>
  <c r="CN348" i="5"/>
  <c r="CN349" i="5"/>
  <c r="CN350" i="5"/>
  <c r="CN351" i="5"/>
  <c r="CN352" i="5"/>
  <c r="CN353" i="5"/>
  <c r="CN354" i="5"/>
  <c r="CN355" i="5"/>
  <c r="CN356" i="5"/>
  <c r="CN357" i="5"/>
  <c r="CN358" i="5"/>
  <c r="CN359" i="5"/>
  <c r="CN360" i="5"/>
  <c r="CN361" i="5"/>
  <c r="CN362" i="5"/>
  <c r="CN363" i="5"/>
  <c r="CN364" i="5"/>
  <c r="CN365" i="5"/>
  <c r="CN366" i="5"/>
  <c r="CN367" i="5"/>
  <c r="CN368" i="5"/>
  <c r="CN369" i="5"/>
  <c r="CN370" i="5"/>
  <c r="CN371" i="5"/>
  <c r="CN372" i="5"/>
  <c r="CN373" i="5"/>
  <c r="CN374" i="5"/>
  <c r="CN375" i="5"/>
  <c r="CN376" i="5"/>
  <c r="CN377" i="5"/>
  <c r="CN378" i="5"/>
  <c r="CN379" i="5"/>
  <c r="CN380" i="5"/>
  <c r="CN381" i="5"/>
  <c r="CN382" i="5"/>
  <c r="CN383" i="5"/>
  <c r="CN384" i="5"/>
  <c r="CN385" i="5"/>
  <c r="CN386" i="5"/>
  <c r="CN387" i="5"/>
  <c r="CN388" i="5"/>
  <c r="CN389" i="5"/>
  <c r="CN390" i="5"/>
  <c r="CN391" i="5"/>
  <c r="CN392" i="5"/>
  <c r="CN393" i="5"/>
  <c r="CN394" i="5"/>
  <c r="CN395" i="5"/>
  <c r="CN396" i="5"/>
  <c r="CN397" i="5"/>
  <c r="CN398" i="5"/>
  <c r="CN399" i="5"/>
  <c r="CN400" i="5"/>
  <c r="CN401" i="5"/>
  <c r="CN402" i="5"/>
  <c r="CN403" i="5"/>
  <c r="CN404" i="5"/>
  <c r="CN405" i="5"/>
  <c r="CN406" i="5"/>
  <c r="CN407" i="5"/>
  <c r="CN408" i="5"/>
  <c r="CN409" i="5"/>
  <c r="CN410" i="5"/>
  <c r="CN411" i="5"/>
  <c r="CN412" i="5"/>
  <c r="CN413" i="5"/>
  <c r="CN414" i="5"/>
  <c r="CN415" i="5"/>
  <c r="CN416" i="5"/>
  <c r="CN417" i="5"/>
  <c r="CN418" i="5"/>
  <c r="CN419" i="5"/>
  <c r="CN420" i="5"/>
  <c r="CN421" i="5"/>
  <c r="CN422" i="5"/>
  <c r="CN423" i="5"/>
  <c r="CN424" i="5"/>
  <c r="CN425" i="5"/>
  <c r="CN426" i="5"/>
  <c r="CN427" i="5"/>
  <c r="CN428" i="5"/>
  <c r="CN429" i="5"/>
  <c r="CN430" i="5"/>
  <c r="CN431" i="5"/>
  <c r="CN432" i="5"/>
  <c r="CN433" i="5"/>
  <c r="CN434" i="5"/>
  <c r="CN435" i="5"/>
  <c r="CN436" i="5"/>
  <c r="CN437" i="5"/>
  <c r="CN438" i="5"/>
  <c r="CN439" i="5"/>
  <c r="CN440" i="5"/>
  <c r="CN441" i="5"/>
  <c r="CN442" i="5"/>
  <c r="CN443" i="5"/>
  <c r="CN444" i="5"/>
  <c r="CN445" i="5"/>
  <c r="CN446" i="5"/>
  <c r="CN447" i="5"/>
  <c r="CN448" i="5"/>
  <c r="CN449" i="5"/>
  <c r="CN450" i="5"/>
  <c r="CN451" i="5"/>
  <c r="CN452" i="5"/>
  <c r="CN453" i="5"/>
  <c r="CN454" i="5"/>
  <c r="CN455" i="5"/>
  <c r="CN456" i="5"/>
  <c r="CN457" i="5"/>
  <c r="CN458" i="5"/>
  <c r="CN459" i="5"/>
  <c r="CN460" i="5"/>
  <c r="CN461" i="5"/>
  <c r="CN462" i="5"/>
  <c r="CN463" i="5"/>
  <c r="CN464" i="5"/>
  <c r="CN465" i="5"/>
  <c r="CN466" i="5"/>
  <c r="CN467" i="5"/>
  <c r="CN468" i="5"/>
  <c r="CN469" i="5"/>
  <c r="CN470" i="5"/>
  <c r="CN471" i="5"/>
  <c r="CN472" i="5"/>
  <c r="CN473" i="5"/>
  <c r="CN474" i="5"/>
  <c r="CN475" i="5"/>
  <c r="CN476" i="5"/>
  <c r="CN477" i="5"/>
  <c r="CN478" i="5"/>
  <c r="CN479" i="5"/>
  <c r="CN480" i="5"/>
  <c r="CN481" i="5"/>
  <c r="CN482" i="5"/>
  <c r="CN483" i="5"/>
  <c r="CN484" i="5"/>
  <c r="CN485" i="5"/>
  <c r="CN486" i="5"/>
  <c r="CN487" i="5"/>
  <c r="CN488" i="5"/>
  <c r="CN489" i="5"/>
  <c r="CN490" i="5"/>
  <c r="CN491" i="5"/>
  <c r="CN492" i="5"/>
  <c r="CN493" i="5"/>
  <c r="CN494" i="5"/>
  <c r="CN495" i="5"/>
  <c r="CN496" i="5"/>
  <c r="CN497" i="5"/>
  <c r="CN498" i="5"/>
  <c r="CN499" i="5"/>
  <c r="CN500" i="5"/>
  <c r="CN501" i="5"/>
  <c r="CN502" i="5"/>
  <c r="CN503" i="5"/>
  <c r="CN504" i="5"/>
  <c r="CN505" i="5"/>
  <c r="CN506" i="5"/>
  <c r="CN507" i="5"/>
  <c r="CN508" i="5"/>
  <c r="CN509" i="5"/>
  <c r="CN510" i="5"/>
  <c r="CN511" i="5"/>
  <c r="CN512" i="5"/>
  <c r="CN513" i="5"/>
  <c r="CN514" i="5"/>
  <c r="CN515" i="5"/>
  <c r="CN516" i="5"/>
  <c r="CN517" i="5"/>
  <c r="CN518" i="5"/>
  <c r="CN519" i="5"/>
  <c r="CN520" i="5"/>
  <c r="CN521" i="5"/>
  <c r="CN522" i="5"/>
  <c r="CN523" i="5"/>
  <c r="CN524" i="5"/>
  <c r="CN525" i="5"/>
  <c r="CN526" i="5"/>
  <c r="CN527" i="5"/>
  <c r="CN528" i="5"/>
  <c r="CN529" i="5"/>
  <c r="CN530" i="5"/>
  <c r="CN531" i="5"/>
  <c r="CN532" i="5"/>
  <c r="CN533" i="5"/>
  <c r="CN534" i="5"/>
  <c r="CN535" i="5"/>
  <c r="CN536" i="5"/>
  <c r="CN537" i="5"/>
  <c r="CN538" i="5"/>
  <c r="CN539" i="5"/>
  <c r="CN540" i="5"/>
  <c r="CN541" i="5"/>
  <c r="CN542" i="5"/>
  <c r="CN543" i="5"/>
  <c r="CN544" i="5"/>
  <c r="CN545" i="5"/>
  <c r="CN546" i="5"/>
  <c r="CN547" i="5"/>
  <c r="CN548" i="5"/>
  <c r="CN549" i="5"/>
  <c r="CN550" i="5"/>
  <c r="CN551" i="5"/>
  <c r="CN552" i="5"/>
  <c r="CN553" i="5"/>
  <c r="CN554" i="5"/>
  <c r="CN555" i="5"/>
  <c r="CN556" i="5"/>
  <c r="CN557" i="5"/>
  <c r="CN558" i="5"/>
  <c r="CN559" i="5"/>
  <c r="CN560" i="5"/>
  <c r="CN561" i="5"/>
  <c r="CN562" i="5"/>
  <c r="CN563" i="5"/>
  <c r="CN564" i="5"/>
  <c r="CN565" i="5"/>
  <c r="CN566" i="5"/>
  <c r="CN567" i="5"/>
  <c r="CN568" i="5"/>
  <c r="CN569" i="5"/>
  <c r="CN570" i="5"/>
  <c r="CN571" i="5"/>
  <c r="CN572" i="5"/>
  <c r="CN573" i="5"/>
  <c r="CN574" i="5"/>
  <c r="CN575" i="5"/>
  <c r="CN576" i="5"/>
  <c r="CN577" i="5"/>
  <c r="CN578" i="5"/>
  <c r="CN579" i="5"/>
  <c r="CN580" i="5"/>
  <c r="CN581" i="5"/>
  <c r="CN582" i="5"/>
  <c r="CN583" i="5"/>
  <c r="CN584" i="5"/>
  <c r="CN585" i="5"/>
  <c r="CN586" i="5"/>
  <c r="CN587" i="5"/>
  <c r="CN588" i="5"/>
  <c r="CN589" i="5"/>
  <c r="CN590" i="5"/>
  <c r="CN591" i="5"/>
  <c r="CN592" i="5"/>
  <c r="CN593" i="5"/>
  <c r="CN594" i="5"/>
  <c r="CN595" i="5"/>
  <c r="CN596" i="5"/>
  <c r="CN597" i="5"/>
  <c r="CN598" i="5"/>
  <c r="CN599" i="5"/>
  <c r="CN600" i="5"/>
  <c r="CN601" i="5"/>
  <c r="CN602" i="5"/>
  <c r="CN603" i="5"/>
  <c r="CN604" i="5"/>
  <c r="CN605" i="5"/>
  <c r="CN606" i="5"/>
  <c r="CN607" i="5"/>
  <c r="CN608" i="5"/>
  <c r="CN609" i="5"/>
  <c r="CN610" i="5"/>
  <c r="CN611" i="5"/>
  <c r="CN612" i="5"/>
  <c r="CN613" i="5"/>
  <c r="CN614" i="5"/>
  <c r="CN615" i="5"/>
  <c r="CN616" i="5"/>
  <c r="CN617" i="5"/>
  <c r="CN618" i="5"/>
  <c r="CN619" i="5"/>
  <c r="CN620" i="5"/>
  <c r="CN621" i="5"/>
  <c r="CN622" i="5"/>
  <c r="CN623" i="5"/>
  <c r="CN624" i="5"/>
  <c r="CN625" i="5"/>
  <c r="CN626" i="5"/>
  <c r="CN627" i="5"/>
  <c r="CN628" i="5"/>
  <c r="CN629" i="5"/>
  <c r="CN630" i="5"/>
  <c r="CN631" i="5"/>
  <c r="CN632" i="5"/>
  <c r="CN633" i="5"/>
  <c r="CN634" i="5"/>
  <c r="CN635" i="5"/>
  <c r="CN636" i="5"/>
  <c r="CN637" i="5"/>
  <c r="CN638" i="5"/>
  <c r="CN639" i="5"/>
  <c r="CN640" i="5"/>
  <c r="CN641" i="5"/>
  <c r="CN642" i="5"/>
  <c r="CN643" i="5"/>
  <c r="CN644" i="5"/>
  <c r="CN645" i="5"/>
  <c r="CN646" i="5"/>
  <c r="CN647" i="5"/>
  <c r="CN648" i="5"/>
  <c r="CN649" i="5"/>
  <c r="CN650" i="5"/>
  <c r="CN651" i="5"/>
  <c r="CN652" i="5"/>
  <c r="CN653" i="5"/>
  <c r="CN654" i="5"/>
  <c r="CN655" i="5"/>
  <c r="CN656" i="5"/>
  <c r="CN657" i="5"/>
  <c r="CN658" i="5"/>
  <c r="CN659" i="5"/>
  <c r="CN660" i="5"/>
  <c r="CN661" i="5"/>
  <c r="CN662" i="5"/>
  <c r="CN663" i="5"/>
  <c r="CN664" i="5"/>
  <c r="CN665" i="5"/>
  <c r="CN666" i="5"/>
  <c r="CN667" i="5"/>
  <c r="CN668" i="5"/>
  <c r="CN669" i="5"/>
  <c r="CN670" i="5"/>
  <c r="CN671" i="5"/>
  <c r="CN672" i="5"/>
  <c r="CN673" i="5"/>
  <c r="CN674" i="5"/>
  <c r="CN675" i="5"/>
  <c r="CN676" i="5"/>
  <c r="CN677" i="5"/>
  <c r="CN678" i="5"/>
  <c r="CN679" i="5"/>
  <c r="CN680" i="5"/>
  <c r="CN681" i="5"/>
  <c r="CN682" i="5"/>
  <c r="CN683" i="5"/>
  <c r="CN684" i="5"/>
  <c r="CN685" i="5"/>
  <c r="CN686" i="5"/>
  <c r="CN687" i="5"/>
  <c r="CN688" i="5"/>
  <c r="CN689" i="5"/>
  <c r="CN690" i="5"/>
  <c r="CN691" i="5"/>
  <c r="CN692" i="5"/>
  <c r="CN693" i="5"/>
  <c r="CN694" i="5"/>
  <c r="CN695" i="5"/>
  <c r="CN696" i="5"/>
  <c r="CN697" i="5"/>
  <c r="CN698" i="5"/>
  <c r="CN699" i="5"/>
  <c r="CN700" i="5"/>
  <c r="CN701" i="5"/>
  <c r="CN702" i="5"/>
  <c r="CN703" i="5"/>
  <c r="CN704" i="5"/>
  <c r="CN705" i="5"/>
  <c r="CN706" i="5"/>
  <c r="CN707" i="5"/>
  <c r="CN708" i="5"/>
  <c r="CN709" i="5"/>
  <c r="CN710" i="5"/>
  <c r="CN711" i="5"/>
  <c r="CN712" i="5"/>
  <c r="CN713" i="5"/>
  <c r="CN714" i="5"/>
  <c r="CN715" i="5"/>
  <c r="CN716" i="5"/>
  <c r="CN717" i="5"/>
  <c r="CN718" i="5"/>
  <c r="CN719" i="5"/>
  <c r="CN720" i="5"/>
  <c r="CN721" i="5"/>
  <c r="CN722" i="5"/>
  <c r="CN723" i="5"/>
  <c r="CN724" i="5"/>
  <c r="CN725" i="5"/>
  <c r="CN726" i="5"/>
  <c r="CN727" i="5"/>
  <c r="CN728" i="5"/>
  <c r="CN729" i="5"/>
  <c r="CN730" i="5"/>
  <c r="CN731" i="5"/>
  <c r="CN732" i="5"/>
  <c r="CN733" i="5"/>
  <c r="CN734" i="5"/>
  <c r="CN735" i="5"/>
  <c r="CN736" i="5"/>
  <c r="CN737" i="5"/>
  <c r="CN738" i="5"/>
  <c r="CN739" i="5"/>
  <c r="CN740" i="5"/>
  <c r="CN741" i="5"/>
  <c r="CN742" i="5"/>
  <c r="CN743" i="5"/>
  <c r="CN744" i="5"/>
  <c r="CN745" i="5"/>
  <c r="CN746" i="5"/>
  <c r="CN747" i="5"/>
  <c r="CN748" i="5"/>
  <c r="CN749" i="5"/>
  <c r="CN750" i="5"/>
  <c r="CN751" i="5"/>
  <c r="CN752" i="5"/>
  <c r="CN753" i="5"/>
  <c r="CN754" i="5"/>
  <c r="CN755" i="5"/>
  <c r="CN756" i="5"/>
  <c r="CN757" i="5"/>
  <c r="CN758" i="5"/>
  <c r="CN759" i="5"/>
  <c r="CN760" i="5"/>
  <c r="CN761" i="5"/>
  <c r="CN762" i="5"/>
  <c r="CN763" i="5"/>
  <c r="CN764" i="5"/>
  <c r="CN765" i="5"/>
  <c r="CN766" i="5"/>
  <c r="CN767" i="5"/>
  <c r="CN768" i="5"/>
  <c r="CN769" i="5"/>
  <c r="CN770" i="5"/>
  <c r="CN771" i="5"/>
  <c r="CN772" i="5"/>
  <c r="CN773" i="5"/>
  <c r="CN774" i="5"/>
  <c r="CN775" i="5"/>
  <c r="CN776" i="5"/>
  <c r="CN777" i="5"/>
  <c r="CN778" i="5"/>
  <c r="CN779" i="5"/>
  <c r="CN780" i="5"/>
  <c r="CN781" i="5"/>
  <c r="CN782" i="5"/>
  <c r="CN783" i="5"/>
  <c r="CN784" i="5"/>
  <c r="CN785" i="5"/>
  <c r="CN786" i="5"/>
  <c r="CN787" i="5"/>
  <c r="CN788" i="5"/>
  <c r="CN789" i="5"/>
  <c r="CN790" i="5"/>
  <c r="CN791" i="5"/>
  <c r="CN792" i="5"/>
  <c r="CN793" i="5"/>
  <c r="CN794" i="5"/>
  <c r="CN795" i="5"/>
  <c r="CN796" i="5"/>
  <c r="CN797" i="5"/>
  <c r="CN798" i="5"/>
  <c r="CN799" i="5"/>
  <c r="CN800" i="5"/>
  <c r="CN801" i="5"/>
  <c r="CN802" i="5"/>
  <c r="CN803" i="5"/>
  <c r="CN804" i="5"/>
  <c r="CN805" i="5"/>
  <c r="CN806" i="5"/>
  <c r="CN807" i="5"/>
  <c r="CN808" i="5"/>
  <c r="CN809" i="5"/>
  <c r="CN810" i="5"/>
  <c r="CN811" i="5"/>
  <c r="CN812" i="5"/>
  <c r="CN813" i="5"/>
  <c r="CN814" i="5"/>
  <c r="CN815" i="5"/>
  <c r="CN816" i="5"/>
  <c r="CN817" i="5"/>
  <c r="CN818" i="5"/>
  <c r="CN819" i="5"/>
  <c r="CN820" i="5"/>
  <c r="CN821" i="5"/>
  <c r="CN822" i="5"/>
  <c r="CN823" i="5"/>
  <c r="CN824" i="5"/>
  <c r="CN825" i="5"/>
  <c r="CN826" i="5"/>
  <c r="CN827" i="5"/>
  <c r="CN828" i="5"/>
  <c r="CN829" i="5"/>
  <c r="CN830" i="5"/>
  <c r="CN831" i="5"/>
  <c r="CN832" i="5"/>
  <c r="CN833" i="5"/>
  <c r="CN834" i="5"/>
  <c r="CN835" i="5"/>
  <c r="CN836" i="5"/>
  <c r="CN837" i="5"/>
  <c r="CN838" i="5"/>
  <c r="CN839" i="5"/>
  <c r="CN840" i="5"/>
  <c r="CN841" i="5"/>
  <c r="CN842" i="5"/>
  <c r="CN843" i="5"/>
  <c r="CN844" i="5"/>
  <c r="CN845" i="5"/>
  <c r="CN846" i="5"/>
  <c r="CN847" i="5"/>
  <c r="CN848" i="5"/>
  <c r="CN849" i="5"/>
  <c r="CN850" i="5"/>
  <c r="CN851" i="5"/>
  <c r="CN852" i="5"/>
  <c r="CN853" i="5"/>
  <c r="CN854" i="5"/>
  <c r="CN855" i="5"/>
  <c r="CN856" i="5"/>
  <c r="CN857" i="5"/>
  <c r="CN858" i="5"/>
  <c r="CN859" i="5"/>
  <c r="CN860" i="5"/>
  <c r="CN861" i="5"/>
  <c r="CN862" i="5"/>
  <c r="CN863" i="5"/>
  <c r="CN864" i="5"/>
  <c r="CN865" i="5"/>
  <c r="CN866" i="5"/>
  <c r="CN867" i="5"/>
  <c r="CN868" i="5"/>
  <c r="CN869" i="5"/>
  <c r="CN870" i="5"/>
  <c r="CN871" i="5"/>
  <c r="CN872" i="5"/>
  <c r="CN873" i="5"/>
  <c r="CN874" i="5"/>
  <c r="CN875" i="5"/>
  <c r="CN876" i="5"/>
  <c r="CN877" i="5"/>
  <c r="CN878" i="5"/>
  <c r="CN879" i="5"/>
  <c r="CN880" i="5"/>
  <c r="CN881" i="5"/>
  <c r="CN882" i="5"/>
  <c r="CN883" i="5"/>
  <c r="CN884" i="5"/>
  <c r="CN885" i="5"/>
  <c r="CN886" i="5"/>
  <c r="CN887" i="5"/>
  <c r="CN888" i="5"/>
  <c r="CN889" i="5"/>
  <c r="CM181" i="5"/>
  <c r="CM182" i="5"/>
  <c r="CM183" i="5"/>
  <c r="CM184" i="5"/>
  <c r="CM185" i="5"/>
  <c r="CM186" i="5"/>
  <c r="CM187" i="5"/>
  <c r="CM188" i="5"/>
  <c r="CM189" i="5"/>
  <c r="CM190" i="5"/>
  <c r="CM191" i="5"/>
  <c r="CM192" i="5"/>
  <c r="CM193" i="5"/>
  <c r="CM194" i="5"/>
  <c r="CM195" i="5"/>
  <c r="CM196" i="5"/>
  <c r="CM197" i="5"/>
  <c r="CM198" i="5"/>
  <c r="CM199" i="5"/>
  <c r="CM200" i="5"/>
  <c r="CM201" i="5"/>
  <c r="CM202" i="5"/>
  <c r="CM203" i="5"/>
  <c r="CM204" i="5"/>
  <c r="CM205" i="5"/>
  <c r="CM206" i="5"/>
  <c r="CM207" i="5"/>
  <c r="CM208" i="5"/>
  <c r="CM209" i="5"/>
  <c r="CM210" i="5"/>
  <c r="CM211" i="5"/>
  <c r="CM212" i="5"/>
  <c r="CM213" i="5"/>
  <c r="CM214" i="5"/>
  <c r="CM215" i="5"/>
  <c r="CM216" i="5"/>
  <c r="CM217" i="5"/>
  <c r="CM218" i="5"/>
  <c r="CM219" i="5"/>
  <c r="CM220" i="5"/>
  <c r="CM221" i="5"/>
  <c r="CM222" i="5"/>
  <c r="CM223" i="5"/>
  <c r="CM224" i="5"/>
  <c r="CM225" i="5"/>
  <c r="CM226" i="5"/>
  <c r="CM227" i="5"/>
  <c r="CM228" i="5"/>
  <c r="CM229" i="5"/>
  <c r="CM230" i="5"/>
  <c r="CM231" i="5"/>
  <c r="CM232" i="5"/>
  <c r="CM233" i="5"/>
  <c r="CM234" i="5"/>
  <c r="CM235" i="5"/>
  <c r="CM236" i="5"/>
  <c r="CM237" i="5"/>
  <c r="CM238" i="5"/>
  <c r="CM239" i="5"/>
  <c r="CM240" i="5"/>
  <c r="CM241" i="5"/>
  <c r="CM242" i="5"/>
  <c r="CM243" i="5"/>
  <c r="CM244" i="5"/>
  <c r="CM245" i="5"/>
  <c r="CM246" i="5"/>
  <c r="CM247" i="5"/>
  <c r="CM248" i="5"/>
  <c r="CM249" i="5"/>
  <c r="CM250" i="5"/>
  <c r="CM251" i="5"/>
  <c r="CM252" i="5"/>
  <c r="CM253" i="5"/>
  <c r="CM254" i="5"/>
  <c r="CM255" i="5"/>
  <c r="CM256" i="5"/>
  <c r="CM257" i="5"/>
  <c r="CM258" i="5"/>
  <c r="CM259" i="5"/>
  <c r="CM260" i="5"/>
  <c r="CM261" i="5"/>
  <c r="CM262" i="5"/>
  <c r="CM263" i="5"/>
  <c r="CM264" i="5"/>
  <c r="CM265" i="5"/>
  <c r="CM266" i="5"/>
  <c r="CM267" i="5"/>
  <c r="CM268" i="5"/>
  <c r="CM269" i="5"/>
  <c r="CM270" i="5"/>
  <c r="CM271" i="5"/>
  <c r="CM272" i="5"/>
  <c r="CM273" i="5"/>
  <c r="CM274" i="5"/>
  <c r="CM275" i="5"/>
  <c r="CM276" i="5"/>
  <c r="CM277" i="5"/>
  <c r="CM278" i="5"/>
  <c r="CM279" i="5"/>
  <c r="CM280" i="5"/>
  <c r="CM281" i="5"/>
  <c r="CM282" i="5"/>
  <c r="CM283" i="5"/>
  <c r="CM284" i="5"/>
  <c r="CM285" i="5"/>
  <c r="CM286" i="5"/>
  <c r="CM287" i="5"/>
  <c r="CM288" i="5"/>
  <c r="CM289" i="5"/>
  <c r="CM290" i="5"/>
  <c r="CM291" i="5"/>
  <c r="CM292" i="5"/>
  <c r="CM293" i="5"/>
  <c r="CM294" i="5"/>
  <c r="CM295" i="5"/>
  <c r="CM296" i="5"/>
  <c r="CM297" i="5"/>
  <c r="CM298" i="5"/>
  <c r="CM299" i="5"/>
  <c r="CM300" i="5"/>
  <c r="CM301" i="5"/>
  <c r="CM302" i="5"/>
  <c r="CM303" i="5"/>
  <c r="CM304" i="5"/>
  <c r="CM305" i="5"/>
  <c r="CM306" i="5"/>
  <c r="CM307" i="5"/>
  <c r="CM308" i="5"/>
  <c r="CM309" i="5"/>
  <c r="CM310" i="5"/>
  <c r="CM311" i="5"/>
  <c r="CM312" i="5"/>
  <c r="CM313" i="5"/>
  <c r="CM314" i="5"/>
  <c r="CM315" i="5"/>
  <c r="CM316" i="5"/>
  <c r="CM317" i="5"/>
  <c r="CM318" i="5"/>
  <c r="CM319" i="5"/>
  <c r="CM320" i="5"/>
  <c r="CM321" i="5"/>
  <c r="CM322" i="5"/>
  <c r="CM323" i="5"/>
  <c r="CM324" i="5"/>
  <c r="CM325" i="5"/>
  <c r="CM326" i="5"/>
  <c r="CM327" i="5"/>
  <c r="CM328" i="5"/>
  <c r="CM329" i="5"/>
  <c r="CM330" i="5"/>
  <c r="CM331" i="5"/>
  <c r="CM332" i="5"/>
  <c r="CM333" i="5"/>
  <c r="CM334" i="5"/>
  <c r="CM335" i="5"/>
  <c r="CM336" i="5"/>
  <c r="CM337" i="5"/>
  <c r="CM338" i="5"/>
  <c r="CM339" i="5"/>
  <c r="CM340" i="5"/>
  <c r="CM341" i="5"/>
  <c r="CM342" i="5"/>
  <c r="CM343" i="5"/>
  <c r="CM344" i="5"/>
  <c r="CM345" i="5"/>
  <c r="CM346" i="5"/>
  <c r="CM347" i="5"/>
  <c r="CM348" i="5"/>
  <c r="CM349" i="5"/>
  <c r="CM350" i="5"/>
  <c r="CM351" i="5"/>
  <c r="CM352" i="5"/>
  <c r="CM353" i="5"/>
  <c r="CM354" i="5"/>
  <c r="CM355" i="5"/>
  <c r="CM356" i="5"/>
  <c r="CM357" i="5"/>
  <c r="CM358" i="5"/>
  <c r="CM359" i="5"/>
  <c r="CM360" i="5"/>
  <c r="CM361" i="5"/>
  <c r="CM362" i="5"/>
  <c r="CM363" i="5"/>
  <c r="CM364" i="5"/>
  <c r="CM365" i="5"/>
  <c r="CM366" i="5"/>
  <c r="CM367" i="5"/>
  <c r="CM368" i="5"/>
  <c r="CM369" i="5"/>
  <c r="CM370" i="5"/>
  <c r="CM371" i="5"/>
  <c r="CM372" i="5"/>
  <c r="CM373" i="5"/>
  <c r="CM374" i="5"/>
  <c r="CM375" i="5"/>
  <c r="CM376" i="5"/>
  <c r="CM377" i="5"/>
  <c r="CM378" i="5"/>
  <c r="CM379" i="5"/>
  <c r="CM380" i="5"/>
  <c r="CM381" i="5"/>
  <c r="CM382" i="5"/>
  <c r="CM383" i="5"/>
  <c r="CM384" i="5"/>
  <c r="CM385" i="5"/>
  <c r="CM386" i="5"/>
  <c r="CM387" i="5"/>
  <c r="CM388" i="5"/>
  <c r="CM389" i="5"/>
  <c r="CM390" i="5"/>
  <c r="CM391" i="5"/>
  <c r="CM392" i="5"/>
  <c r="CM393" i="5"/>
  <c r="CM394" i="5"/>
  <c r="CM395" i="5"/>
  <c r="CM396" i="5"/>
  <c r="CM397" i="5"/>
  <c r="CM398" i="5"/>
  <c r="CM399" i="5"/>
  <c r="CM400" i="5"/>
  <c r="CM401" i="5"/>
  <c r="CM402" i="5"/>
  <c r="CM403" i="5"/>
  <c r="CM404" i="5"/>
  <c r="CM405" i="5"/>
  <c r="CM406" i="5"/>
  <c r="CM407" i="5"/>
  <c r="CM408" i="5"/>
  <c r="CM409" i="5"/>
  <c r="CM410" i="5"/>
  <c r="CM411" i="5"/>
  <c r="CM412" i="5"/>
  <c r="CM413" i="5"/>
  <c r="CM414" i="5"/>
  <c r="CM415" i="5"/>
  <c r="CM416" i="5"/>
  <c r="CM417" i="5"/>
  <c r="CM418" i="5"/>
  <c r="CM419" i="5"/>
  <c r="CM420" i="5"/>
  <c r="CM421" i="5"/>
  <c r="CM422" i="5"/>
  <c r="CM423" i="5"/>
  <c r="CM424" i="5"/>
  <c r="CM425" i="5"/>
  <c r="CM426" i="5"/>
  <c r="CM427" i="5"/>
  <c r="CM428" i="5"/>
  <c r="CM429" i="5"/>
  <c r="CM430" i="5"/>
  <c r="CM431" i="5"/>
  <c r="CM432" i="5"/>
  <c r="CM433" i="5"/>
  <c r="CM434" i="5"/>
  <c r="CM435" i="5"/>
  <c r="CM436" i="5"/>
  <c r="CM437" i="5"/>
  <c r="CM438" i="5"/>
  <c r="CM439" i="5"/>
  <c r="CM440" i="5"/>
  <c r="CM441" i="5"/>
  <c r="CM442" i="5"/>
  <c r="CM443" i="5"/>
  <c r="CM444" i="5"/>
  <c r="CM445" i="5"/>
  <c r="CM446" i="5"/>
  <c r="CM447" i="5"/>
  <c r="CM448" i="5"/>
  <c r="CM449" i="5"/>
  <c r="CM450" i="5"/>
  <c r="CM451" i="5"/>
  <c r="CM452" i="5"/>
  <c r="CM453" i="5"/>
  <c r="CM454" i="5"/>
  <c r="CM455" i="5"/>
  <c r="CM456" i="5"/>
  <c r="CM457" i="5"/>
  <c r="CM458" i="5"/>
  <c r="CM459" i="5"/>
  <c r="CM460" i="5"/>
  <c r="CM461" i="5"/>
  <c r="CM462" i="5"/>
  <c r="CM463" i="5"/>
  <c r="CM464" i="5"/>
  <c r="CM465" i="5"/>
  <c r="CM466" i="5"/>
  <c r="CM467" i="5"/>
  <c r="CM468" i="5"/>
  <c r="CM469" i="5"/>
  <c r="CM470" i="5"/>
  <c r="CM471" i="5"/>
  <c r="CM472" i="5"/>
  <c r="CM473" i="5"/>
  <c r="CM474" i="5"/>
  <c r="CM475" i="5"/>
  <c r="CM476" i="5"/>
  <c r="CM477" i="5"/>
  <c r="CM478" i="5"/>
  <c r="CM479" i="5"/>
  <c r="CM480" i="5"/>
  <c r="CM481" i="5"/>
  <c r="CM482" i="5"/>
  <c r="CM483" i="5"/>
  <c r="CM484" i="5"/>
  <c r="CM485" i="5"/>
  <c r="CM486" i="5"/>
  <c r="CM487" i="5"/>
  <c r="CM488" i="5"/>
  <c r="CM489" i="5"/>
  <c r="CM490" i="5"/>
  <c r="CM491" i="5"/>
  <c r="CM492" i="5"/>
  <c r="CM493" i="5"/>
  <c r="CM494" i="5"/>
  <c r="CM495" i="5"/>
  <c r="CM496" i="5"/>
  <c r="CM497" i="5"/>
  <c r="CM498" i="5"/>
  <c r="CM499" i="5"/>
  <c r="CM500" i="5"/>
  <c r="CM501" i="5"/>
  <c r="CM502" i="5"/>
  <c r="CM503" i="5"/>
  <c r="CM504" i="5"/>
  <c r="CM505" i="5"/>
  <c r="CM506" i="5"/>
  <c r="CM507" i="5"/>
  <c r="CM508" i="5"/>
  <c r="CM509" i="5"/>
  <c r="CM510" i="5"/>
  <c r="CM511" i="5"/>
  <c r="CM512" i="5"/>
  <c r="CM513" i="5"/>
  <c r="CM514" i="5"/>
  <c r="CM515" i="5"/>
  <c r="CM516" i="5"/>
  <c r="CM517" i="5"/>
  <c r="CM518" i="5"/>
  <c r="CM519" i="5"/>
  <c r="CM520" i="5"/>
  <c r="CM521" i="5"/>
  <c r="CM522" i="5"/>
  <c r="CM523" i="5"/>
  <c r="CM524" i="5"/>
  <c r="CM525" i="5"/>
  <c r="CM526" i="5"/>
  <c r="CM527" i="5"/>
  <c r="CM528" i="5"/>
  <c r="CM529" i="5"/>
  <c r="CM530" i="5"/>
  <c r="CM531" i="5"/>
  <c r="CM532" i="5"/>
  <c r="CM533" i="5"/>
  <c r="CM534" i="5"/>
  <c r="CM535" i="5"/>
  <c r="CM536" i="5"/>
  <c r="CM537" i="5"/>
  <c r="CM538" i="5"/>
  <c r="CM539" i="5"/>
  <c r="CM540" i="5"/>
  <c r="CM541" i="5"/>
  <c r="CM542" i="5"/>
  <c r="CM543" i="5"/>
  <c r="CM544" i="5"/>
  <c r="CM545" i="5"/>
  <c r="CM546" i="5"/>
  <c r="CM547" i="5"/>
  <c r="CM548" i="5"/>
  <c r="CM549" i="5"/>
  <c r="CM550" i="5"/>
  <c r="CM551" i="5"/>
  <c r="CM552" i="5"/>
  <c r="CM553" i="5"/>
  <c r="CM554" i="5"/>
  <c r="CM555" i="5"/>
  <c r="CM556" i="5"/>
  <c r="CM557" i="5"/>
  <c r="CM558" i="5"/>
  <c r="CM559" i="5"/>
  <c r="CM560" i="5"/>
  <c r="CM561" i="5"/>
  <c r="CM562" i="5"/>
  <c r="CM563" i="5"/>
  <c r="CM564" i="5"/>
  <c r="CM565" i="5"/>
  <c r="CM566" i="5"/>
  <c r="CM567" i="5"/>
  <c r="CM568" i="5"/>
  <c r="CM569" i="5"/>
  <c r="CM570" i="5"/>
  <c r="CM571" i="5"/>
  <c r="CM572" i="5"/>
  <c r="CM573" i="5"/>
  <c r="CM574" i="5"/>
  <c r="CM575" i="5"/>
  <c r="CM576" i="5"/>
  <c r="CM577" i="5"/>
  <c r="CM578" i="5"/>
  <c r="CM579" i="5"/>
  <c r="CM580" i="5"/>
  <c r="CM581" i="5"/>
  <c r="CM582" i="5"/>
  <c r="CM583" i="5"/>
  <c r="CM584" i="5"/>
  <c r="CM585" i="5"/>
  <c r="CM586" i="5"/>
  <c r="CM587" i="5"/>
  <c r="CM588" i="5"/>
  <c r="CM589" i="5"/>
  <c r="CM590" i="5"/>
  <c r="CM591" i="5"/>
  <c r="CM592" i="5"/>
  <c r="CM593" i="5"/>
  <c r="CM594" i="5"/>
  <c r="CM595" i="5"/>
  <c r="CM596" i="5"/>
  <c r="CM597" i="5"/>
  <c r="CM598" i="5"/>
  <c r="CM599" i="5"/>
  <c r="CM600" i="5"/>
  <c r="CM601" i="5"/>
  <c r="CM602" i="5"/>
  <c r="CM603" i="5"/>
  <c r="CM604" i="5"/>
  <c r="CM605" i="5"/>
  <c r="CM606" i="5"/>
  <c r="CM607" i="5"/>
  <c r="CM608" i="5"/>
  <c r="CM609" i="5"/>
  <c r="CM610" i="5"/>
  <c r="CM611" i="5"/>
  <c r="CM612" i="5"/>
  <c r="CM613" i="5"/>
  <c r="CM614" i="5"/>
  <c r="CM615" i="5"/>
  <c r="CM616" i="5"/>
  <c r="CM617" i="5"/>
  <c r="CM618" i="5"/>
  <c r="CM619" i="5"/>
  <c r="CM620" i="5"/>
  <c r="CM621" i="5"/>
  <c r="CM622" i="5"/>
  <c r="CM623" i="5"/>
  <c r="CM624" i="5"/>
  <c r="CM625" i="5"/>
  <c r="CM626" i="5"/>
  <c r="CM627" i="5"/>
  <c r="CM628" i="5"/>
  <c r="CM629" i="5"/>
  <c r="CM630" i="5"/>
  <c r="CM631" i="5"/>
  <c r="CM632" i="5"/>
  <c r="CM633" i="5"/>
  <c r="CM634" i="5"/>
  <c r="CM635" i="5"/>
  <c r="CM636" i="5"/>
  <c r="CM637" i="5"/>
  <c r="CM638" i="5"/>
  <c r="CM639" i="5"/>
  <c r="CM640" i="5"/>
  <c r="CM641" i="5"/>
  <c r="CM642" i="5"/>
  <c r="CM643" i="5"/>
  <c r="CM644" i="5"/>
  <c r="CM645" i="5"/>
  <c r="CM646" i="5"/>
  <c r="CM647" i="5"/>
  <c r="CM648" i="5"/>
  <c r="CM649" i="5"/>
  <c r="CM650" i="5"/>
  <c r="CM651" i="5"/>
  <c r="CM652" i="5"/>
  <c r="CM653" i="5"/>
  <c r="CM654" i="5"/>
  <c r="CM655" i="5"/>
  <c r="CM656" i="5"/>
  <c r="CM657" i="5"/>
  <c r="CM658" i="5"/>
  <c r="CM659" i="5"/>
  <c r="CM660" i="5"/>
  <c r="CM661" i="5"/>
  <c r="CM662" i="5"/>
  <c r="CM663" i="5"/>
  <c r="CM664" i="5"/>
  <c r="CM665" i="5"/>
  <c r="CM666" i="5"/>
  <c r="CM667" i="5"/>
  <c r="CM668" i="5"/>
  <c r="CM669" i="5"/>
  <c r="CM670" i="5"/>
  <c r="CM671" i="5"/>
  <c r="CM672" i="5"/>
  <c r="CM673" i="5"/>
  <c r="CM674" i="5"/>
  <c r="CM675" i="5"/>
  <c r="CM676" i="5"/>
  <c r="CM677" i="5"/>
  <c r="CM678" i="5"/>
  <c r="CM679" i="5"/>
  <c r="CM680" i="5"/>
  <c r="CM681" i="5"/>
  <c r="CM682" i="5"/>
  <c r="CM683" i="5"/>
  <c r="CM684" i="5"/>
  <c r="CM685" i="5"/>
  <c r="CM686" i="5"/>
  <c r="CM687" i="5"/>
  <c r="CM688" i="5"/>
  <c r="CM689" i="5"/>
  <c r="CM690" i="5"/>
  <c r="CM691" i="5"/>
  <c r="CM692" i="5"/>
  <c r="CM693" i="5"/>
  <c r="CM694" i="5"/>
  <c r="CM695" i="5"/>
  <c r="CM696" i="5"/>
  <c r="CM697" i="5"/>
  <c r="CM698" i="5"/>
  <c r="CM699" i="5"/>
  <c r="CM700" i="5"/>
  <c r="CM701" i="5"/>
  <c r="CM702" i="5"/>
  <c r="CM703" i="5"/>
  <c r="CM704" i="5"/>
  <c r="CM705" i="5"/>
  <c r="CM706" i="5"/>
  <c r="CM707" i="5"/>
  <c r="CM708" i="5"/>
  <c r="CM709" i="5"/>
  <c r="CM710" i="5"/>
  <c r="CM711" i="5"/>
  <c r="CM712" i="5"/>
  <c r="CM713" i="5"/>
  <c r="CM714" i="5"/>
  <c r="CM715" i="5"/>
  <c r="CM716" i="5"/>
  <c r="CM717" i="5"/>
  <c r="CM718" i="5"/>
  <c r="CM719" i="5"/>
  <c r="CM720" i="5"/>
  <c r="CM721" i="5"/>
  <c r="CM722" i="5"/>
  <c r="CM723" i="5"/>
  <c r="CM724" i="5"/>
  <c r="CM725" i="5"/>
  <c r="CM726" i="5"/>
  <c r="CM727" i="5"/>
  <c r="CM728" i="5"/>
  <c r="CM729" i="5"/>
  <c r="CM730" i="5"/>
  <c r="CM731" i="5"/>
  <c r="CM732" i="5"/>
  <c r="CM733" i="5"/>
  <c r="CM734" i="5"/>
  <c r="CM735" i="5"/>
  <c r="CM736" i="5"/>
  <c r="CM737" i="5"/>
  <c r="CM738" i="5"/>
  <c r="CM739" i="5"/>
  <c r="CM740" i="5"/>
  <c r="CM741" i="5"/>
  <c r="CM742" i="5"/>
  <c r="CM743" i="5"/>
  <c r="CM744" i="5"/>
  <c r="CM745" i="5"/>
  <c r="CM746" i="5"/>
  <c r="CM747" i="5"/>
  <c r="CM748" i="5"/>
  <c r="CM749" i="5"/>
  <c r="CM750" i="5"/>
  <c r="CM751" i="5"/>
  <c r="CM752" i="5"/>
  <c r="CM753" i="5"/>
  <c r="CM754" i="5"/>
  <c r="CM755" i="5"/>
  <c r="CM756" i="5"/>
  <c r="CM757" i="5"/>
  <c r="CM758" i="5"/>
  <c r="CM759" i="5"/>
  <c r="CM760" i="5"/>
  <c r="CM761" i="5"/>
  <c r="CM762" i="5"/>
  <c r="CM763" i="5"/>
  <c r="CM764" i="5"/>
  <c r="CM765" i="5"/>
  <c r="CM766" i="5"/>
  <c r="CM767" i="5"/>
  <c r="CM768" i="5"/>
  <c r="CM769" i="5"/>
  <c r="CM770" i="5"/>
  <c r="CM771" i="5"/>
  <c r="CM772" i="5"/>
  <c r="CM773" i="5"/>
  <c r="CM774" i="5"/>
  <c r="CM775" i="5"/>
  <c r="CM776" i="5"/>
  <c r="CM777" i="5"/>
  <c r="CM778" i="5"/>
  <c r="CM779" i="5"/>
  <c r="CM780" i="5"/>
  <c r="CM781" i="5"/>
  <c r="CM782" i="5"/>
  <c r="CM783" i="5"/>
  <c r="CM784" i="5"/>
  <c r="CM785" i="5"/>
  <c r="CM786" i="5"/>
  <c r="CM787" i="5"/>
  <c r="CM788" i="5"/>
  <c r="CM789" i="5"/>
  <c r="CM790" i="5"/>
  <c r="CM791" i="5"/>
  <c r="CM792" i="5"/>
  <c r="CM793" i="5"/>
  <c r="CM794" i="5"/>
  <c r="CM795" i="5"/>
  <c r="CM796" i="5"/>
  <c r="CM797" i="5"/>
  <c r="CM798" i="5"/>
  <c r="CM799" i="5"/>
  <c r="CM800" i="5"/>
  <c r="CM801" i="5"/>
  <c r="CM802" i="5"/>
  <c r="CM803" i="5"/>
  <c r="CM804" i="5"/>
  <c r="CM805" i="5"/>
  <c r="CM806" i="5"/>
  <c r="CM807" i="5"/>
  <c r="CM808" i="5"/>
  <c r="CM809" i="5"/>
  <c r="CM810" i="5"/>
  <c r="CM811" i="5"/>
  <c r="CM812" i="5"/>
  <c r="CM813" i="5"/>
  <c r="CM814" i="5"/>
  <c r="CM815" i="5"/>
  <c r="CM816" i="5"/>
  <c r="CM817" i="5"/>
  <c r="CM818" i="5"/>
  <c r="CM819" i="5"/>
  <c r="CM820" i="5"/>
  <c r="CM821" i="5"/>
  <c r="CM822" i="5"/>
  <c r="CM823" i="5"/>
  <c r="CM824" i="5"/>
  <c r="CM825" i="5"/>
  <c r="CM826" i="5"/>
  <c r="CM827" i="5"/>
  <c r="CM828" i="5"/>
  <c r="CM829" i="5"/>
  <c r="CM830" i="5"/>
  <c r="CM831" i="5"/>
  <c r="CM832" i="5"/>
  <c r="CM833" i="5"/>
  <c r="CM834" i="5"/>
  <c r="CM835" i="5"/>
  <c r="CM836" i="5"/>
  <c r="CM837" i="5"/>
  <c r="CM838" i="5"/>
  <c r="CM839" i="5"/>
  <c r="CM840" i="5"/>
  <c r="CM841" i="5"/>
  <c r="CM842" i="5"/>
  <c r="CM843" i="5"/>
  <c r="CM844" i="5"/>
  <c r="CM845" i="5"/>
  <c r="CM846" i="5"/>
  <c r="CM847" i="5"/>
  <c r="CM848" i="5"/>
  <c r="CM849" i="5"/>
  <c r="CM850" i="5"/>
  <c r="CM851" i="5"/>
  <c r="CM852" i="5"/>
  <c r="CM853" i="5"/>
  <c r="CM854" i="5"/>
  <c r="CM855" i="5"/>
  <c r="CM856" i="5"/>
  <c r="CM857" i="5"/>
  <c r="CM858" i="5"/>
  <c r="CM859" i="5"/>
  <c r="CM860" i="5"/>
  <c r="CM861" i="5"/>
  <c r="CM862" i="5"/>
  <c r="CM863" i="5"/>
  <c r="CM864" i="5"/>
  <c r="CM865" i="5"/>
  <c r="CM866" i="5"/>
  <c r="CM867" i="5"/>
  <c r="CM868" i="5"/>
  <c r="CM869" i="5"/>
  <c r="CM870" i="5"/>
  <c r="CM871" i="5"/>
  <c r="CM872" i="5"/>
  <c r="CM873" i="5"/>
  <c r="CM874" i="5"/>
  <c r="CM875" i="5"/>
  <c r="CM876" i="5"/>
  <c r="CM877" i="5"/>
  <c r="CM878" i="5"/>
  <c r="CM879" i="5"/>
  <c r="CM8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Y113" i="5"/>
  <c r="AX113" i="5"/>
  <c r="AZ114" i="5"/>
  <c r="AZ115" i="5"/>
  <c r="AZ116" i="5"/>
  <c r="AZ117" i="5"/>
  <c r="AZ118" i="5"/>
  <c r="AZ119" i="5"/>
  <c r="AZ120" i="5"/>
  <c r="AZ121" i="5"/>
  <c r="AZ122" i="5"/>
  <c r="AZ123" i="5"/>
  <c r="AZ124" i="5"/>
  <c r="AZ125" i="5"/>
  <c r="AZ126" i="5"/>
  <c r="AZ127" i="5"/>
  <c r="AZ128" i="5"/>
  <c r="AZ129" i="5"/>
  <c r="AZ130" i="5"/>
  <c r="AZ131" i="5"/>
  <c r="AZ132" i="5"/>
  <c r="AZ133" i="5"/>
  <c r="AZ134" i="5"/>
  <c r="AZ135" i="5"/>
  <c r="AZ136" i="5"/>
  <c r="AZ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X114" i="5"/>
  <c r="AY114" i="5"/>
  <c r="BA114" i="5"/>
  <c r="AX115" i="5"/>
  <c r="AY115" i="5"/>
  <c r="BA115" i="5"/>
  <c r="AX116" i="5"/>
  <c r="AY116" i="5"/>
  <c r="BA116" i="5"/>
  <c r="AX117" i="5"/>
  <c r="AX118" i="5"/>
  <c r="AX119" i="5"/>
  <c r="AX120" i="5"/>
  <c r="AX121" i="5"/>
  <c r="AX122" i="5"/>
  <c r="AX123" i="5"/>
  <c r="AX124" i="5"/>
  <c r="AX125" i="5"/>
  <c r="AX126" i="5"/>
  <c r="AX127" i="5"/>
  <c r="AX128" i="5"/>
  <c r="AX129" i="5"/>
  <c r="AX130" i="5"/>
  <c r="AX131" i="5"/>
  <c r="AX132" i="5"/>
  <c r="AX133" i="5"/>
  <c r="AX134" i="5"/>
  <c r="AX135" i="5"/>
  <c r="AX136" i="5"/>
  <c r="AX137" i="5"/>
  <c r="AX138" i="5"/>
  <c r="AX139" i="5"/>
  <c r="AX140" i="5"/>
  <c r="AX141" i="5"/>
  <c r="AX142" i="5"/>
  <c r="AX143" i="5"/>
  <c r="AX144" i="5"/>
  <c r="AX145" i="5"/>
  <c r="AX146" i="5"/>
  <c r="AX147" i="5"/>
  <c r="AX148" i="5"/>
  <c r="AX149" i="5"/>
  <c r="AX150" i="5"/>
  <c r="AX151" i="5"/>
  <c r="AX152" i="5"/>
  <c r="AX153" i="5"/>
  <c r="AX154" i="5"/>
  <c r="AX155" i="5"/>
  <c r="AX156" i="5"/>
  <c r="AX157" i="5"/>
  <c r="AX158" i="5"/>
  <c r="AX159" i="5"/>
  <c r="AX160" i="5"/>
  <c r="AX161" i="5"/>
  <c r="AX162" i="5"/>
  <c r="AX163" i="5"/>
  <c r="AX164" i="5"/>
  <c r="AX165" i="5"/>
  <c r="AX166" i="5"/>
  <c r="AX167" i="5"/>
  <c r="AX168" i="5"/>
  <c r="AX169" i="5"/>
  <c r="AX170" i="5"/>
  <c r="AX171" i="5"/>
  <c r="AX172" i="5"/>
  <c r="AX173" i="5"/>
  <c r="AX174" i="5"/>
  <c r="AX175" i="5"/>
  <c r="AX176" i="5"/>
  <c r="AX177" i="5"/>
  <c r="AX178" i="5"/>
  <c r="AX179" i="5"/>
  <c r="AX180" i="5"/>
  <c r="AX181" i="5"/>
  <c r="AX182" i="5"/>
  <c r="AX183" i="5"/>
  <c r="AX184" i="5"/>
  <c r="AX185" i="5"/>
  <c r="AX186" i="5"/>
  <c r="AX187" i="5"/>
  <c r="AX188" i="5"/>
  <c r="AX189" i="5"/>
  <c r="AX190" i="5"/>
  <c r="AX191" i="5"/>
  <c r="AX192" i="5"/>
  <c r="AX193" i="5"/>
  <c r="AX194" i="5"/>
  <c r="AX195" i="5"/>
  <c r="AX196" i="5"/>
  <c r="AX197" i="5"/>
  <c r="AX198" i="5"/>
  <c r="AX199" i="5"/>
  <c r="AX200" i="5"/>
  <c r="AX201" i="5"/>
  <c r="AX202" i="5"/>
  <c r="AX203" i="5"/>
  <c r="AX204" i="5"/>
  <c r="AX205" i="5"/>
  <c r="AX206" i="5"/>
  <c r="AX207" i="5"/>
  <c r="AX208" i="5"/>
  <c r="AX209" i="5"/>
  <c r="AX210" i="5"/>
  <c r="AX211" i="5"/>
  <c r="AX212" i="5"/>
  <c r="AX213" i="5"/>
  <c r="AX214" i="5"/>
  <c r="AX215" i="5"/>
  <c r="AX216" i="5"/>
  <c r="AX217" i="5"/>
  <c r="AX218" i="5"/>
  <c r="AX219" i="5"/>
  <c r="AX220" i="5"/>
  <c r="AX221" i="5"/>
  <c r="AX222" i="5"/>
  <c r="AX223" i="5"/>
  <c r="AX224" i="5"/>
  <c r="AX225" i="5"/>
  <c r="AX226" i="5"/>
  <c r="AX227" i="5"/>
  <c r="AX228" i="5"/>
  <c r="AX229" i="5"/>
  <c r="AX230" i="5"/>
  <c r="AX231" i="5"/>
  <c r="AX232" i="5"/>
  <c r="AX233" i="5"/>
  <c r="AX234" i="5"/>
  <c r="AX235" i="5"/>
  <c r="AX236" i="5"/>
  <c r="AX237" i="5"/>
  <c r="AX238" i="5"/>
  <c r="AX239" i="5"/>
  <c r="AX240" i="5"/>
  <c r="AX241" i="5"/>
  <c r="AX242" i="5"/>
  <c r="AX243" i="5"/>
  <c r="AX244" i="5"/>
  <c r="AX245" i="5"/>
  <c r="AX246" i="5"/>
  <c r="AX247" i="5"/>
  <c r="AX248" i="5"/>
  <c r="AX249" i="5"/>
  <c r="AX250" i="5"/>
  <c r="AX251" i="5"/>
  <c r="AX252" i="5"/>
  <c r="AX253" i="5"/>
  <c r="AX254" i="5"/>
  <c r="AX255" i="5"/>
  <c r="AX256" i="5"/>
  <c r="AX257" i="5"/>
  <c r="AX258" i="5"/>
  <c r="AX259" i="5"/>
  <c r="AX260" i="5"/>
  <c r="AX261" i="5"/>
  <c r="AX262" i="5"/>
  <c r="AX263" i="5"/>
  <c r="AX264" i="5"/>
  <c r="AX265" i="5"/>
  <c r="AX266" i="5"/>
  <c r="AX267" i="5"/>
  <c r="AX268" i="5"/>
  <c r="AX269" i="5"/>
  <c r="AX270" i="5"/>
  <c r="AX271" i="5"/>
  <c r="AX272" i="5"/>
  <c r="AX273" i="5"/>
  <c r="AX274" i="5"/>
  <c r="AX275" i="5"/>
  <c r="AX276" i="5"/>
  <c r="AX277" i="5"/>
  <c r="AX278" i="5"/>
  <c r="AX279" i="5"/>
  <c r="AX280" i="5"/>
  <c r="AX281" i="5"/>
  <c r="AX282" i="5"/>
  <c r="AX283" i="5"/>
  <c r="AX284" i="5"/>
  <c r="AX285" i="5"/>
  <c r="AX286" i="5"/>
  <c r="AX287" i="5"/>
  <c r="AX288" i="5"/>
  <c r="AX289" i="5"/>
  <c r="AX290" i="5"/>
  <c r="AX291" i="5"/>
  <c r="AX292" i="5"/>
  <c r="AX293" i="5"/>
  <c r="AX294" i="5"/>
  <c r="AX295" i="5"/>
  <c r="AX296" i="5"/>
  <c r="AX297" i="5"/>
  <c r="AX298" i="5"/>
  <c r="AX299" i="5"/>
  <c r="AX300" i="5"/>
  <c r="AX301" i="5"/>
  <c r="AX302" i="5"/>
  <c r="AX303" i="5"/>
  <c r="AX304" i="5"/>
  <c r="AX305" i="5"/>
  <c r="AX306" i="5"/>
  <c r="AX307" i="5"/>
  <c r="AX308" i="5"/>
  <c r="AX309" i="5"/>
  <c r="AX310" i="5"/>
  <c r="AX311" i="5"/>
  <c r="AX312" i="5"/>
  <c r="AX313" i="5"/>
  <c r="AX314" i="5"/>
  <c r="AX315" i="5"/>
  <c r="AX316" i="5"/>
  <c r="AX317" i="5"/>
  <c r="AX318" i="5"/>
  <c r="AX319" i="5"/>
  <c r="AX320" i="5"/>
  <c r="AX321" i="5"/>
  <c r="AX322" i="5"/>
  <c r="AX323" i="5"/>
  <c r="AX324" i="5"/>
  <c r="AX325" i="5"/>
  <c r="AX326" i="5"/>
  <c r="AX327" i="5"/>
  <c r="AX328" i="5"/>
  <c r="AX329" i="5"/>
  <c r="AX330" i="5"/>
  <c r="AX331" i="5"/>
  <c r="AX332" i="5"/>
  <c r="AX333" i="5"/>
  <c r="AX334" i="5"/>
  <c r="AX335" i="5"/>
  <c r="AX336" i="5"/>
  <c r="AX337" i="5"/>
  <c r="AX338" i="5"/>
  <c r="AX339" i="5"/>
  <c r="AX340" i="5"/>
  <c r="AX341" i="5"/>
  <c r="AX342" i="5"/>
  <c r="AX343" i="5"/>
  <c r="AX344" i="5"/>
  <c r="AX345" i="5"/>
  <c r="AX346" i="5"/>
  <c r="AX347" i="5"/>
  <c r="AX348" i="5"/>
  <c r="AX349" i="5"/>
  <c r="AX350" i="5"/>
  <c r="AX351" i="5"/>
  <c r="AX352" i="5"/>
  <c r="AX353" i="5"/>
  <c r="AX354" i="5"/>
  <c r="AX355" i="5"/>
  <c r="AX356" i="5"/>
  <c r="AX357" i="5"/>
  <c r="AX358" i="5"/>
  <c r="AX359" i="5"/>
  <c r="AX360" i="5"/>
  <c r="AX361" i="5"/>
  <c r="AX362" i="5"/>
  <c r="AX363" i="5"/>
  <c r="AX364" i="5"/>
  <c r="AX365" i="5"/>
  <c r="AX366" i="5"/>
  <c r="AX367" i="5"/>
  <c r="AX368" i="5"/>
  <c r="AX369" i="5"/>
  <c r="AX370" i="5"/>
  <c r="AX371" i="5"/>
  <c r="AX372" i="5"/>
  <c r="AX373" i="5"/>
  <c r="AX374" i="5"/>
  <c r="AX375" i="5"/>
  <c r="AX376" i="5"/>
  <c r="AX377" i="5"/>
  <c r="AX378" i="5"/>
  <c r="AX379" i="5"/>
  <c r="AX380" i="5"/>
  <c r="AX381" i="5"/>
  <c r="AX382" i="5"/>
  <c r="AX383" i="5"/>
  <c r="AX384" i="5"/>
  <c r="AX385" i="5"/>
  <c r="AX386" i="5"/>
  <c r="AX387" i="5"/>
  <c r="AX388" i="5"/>
  <c r="AX389" i="5"/>
  <c r="AX390" i="5"/>
  <c r="AX391" i="5"/>
  <c r="AX392" i="5"/>
  <c r="AX393" i="5"/>
  <c r="AX394" i="5"/>
  <c r="AX395" i="5"/>
  <c r="AX396" i="5"/>
  <c r="AX397" i="5"/>
  <c r="AX398" i="5"/>
  <c r="AX399" i="5"/>
  <c r="AX400" i="5"/>
  <c r="AX401" i="5"/>
  <c r="AX402" i="5"/>
  <c r="AX403" i="5"/>
  <c r="AX404" i="5"/>
  <c r="AX405" i="5"/>
  <c r="AX406" i="5"/>
  <c r="AX407" i="5"/>
  <c r="AX408" i="5"/>
  <c r="AX409" i="5"/>
  <c r="AX410" i="5"/>
  <c r="AX411" i="5"/>
  <c r="AX412" i="5"/>
  <c r="AX413" i="5"/>
  <c r="AX414" i="5"/>
  <c r="AX415" i="5"/>
  <c r="AX416" i="5"/>
  <c r="AX417" i="5"/>
  <c r="AX418" i="5"/>
  <c r="AX419" i="5"/>
  <c r="AX420" i="5"/>
  <c r="AX421" i="5"/>
  <c r="AX422" i="5"/>
  <c r="AX423" i="5"/>
  <c r="AX424" i="5"/>
  <c r="AX425" i="5"/>
  <c r="AX426" i="5"/>
  <c r="AX427" i="5"/>
  <c r="AX428" i="5"/>
  <c r="AX429" i="5"/>
  <c r="AX430" i="5"/>
  <c r="AX431" i="5"/>
  <c r="AX432" i="5"/>
  <c r="AX433" i="5"/>
  <c r="AX434" i="5"/>
  <c r="AX435" i="5"/>
  <c r="AX436" i="5"/>
  <c r="AX437" i="5"/>
  <c r="AX438" i="5"/>
  <c r="AX439" i="5"/>
  <c r="AX440" i="5"/>
  <c r="AX441" i="5"/>
  <c r="AX442" i="5"/>
  <c r="AX443" i="5"/>
  <c r="AX444" i="5"/>
  <c r="AX445" i="5"/>
  <c r="AX446" i="5"/>
  <c r="AX447" i="5"/>
  <c r="AX448" i="5"/>
  <c r="AX449" i="5"/>
  <c r="AX450" i="5"/>
  <c r="AX451" i="5"/>
  <c r="AX452" i="5"/>
  <c r="AX453" i="5"/>
  <c r="AX454" i="5"/>
  <c r="AX455" i="5"/>
  <c r="AX456" i="5"/>
  <c r="AX457" i="5"/>
  <c r="AX458" i="5"/>
  <c r="AX459" i="5"/>
  <c r="AX460" i="5"/>
  <c r="AX461" i="5"/>
  <c r="AX462" i="5"/>
  <c r="AX463" i="5"/>
  <c r="AX464" i="5"/>
  <c r="AX465" i="5"/>
  <c r="AX466" i="5"/>
  <c r="AX467" i="5"/>
  <c r="AX468" i="5"/>
  <c r="AX469" i="5"/>
  <c r="AX470" i="5"/>
  <c r="AX471" i="5"/>
  <c r="AX472" i="5"/>
  <c r="AX473" i="5"/>
  <c r="AX474" i="5"/>
  <c r="AX475" i="5"/>
  <c r="AX476" i="5"/>
  <c r="AX477" i="5"/>
  <c r="AX478" i="5"/>
  <c r="AX479" i="5"/>
  <c r="AX480" i="5"/>
  <c r="AX481" i="5"/>
  <c r="AX482" i="5"/>
  <c r="AX483" i="5"/>
  <c r="AX484" i="5"/>
  <c r="AX485" i="5"/>
  <c r="AX486" i="5"/>
  <c r="AX487" i="5"/>
  <c r="AX488" i="5"/>
  <c r="AX489" i="5"/>
  <c r="AX490" i="5"/>
  <c r="AX491" i="5"/>
  <c r="AX492" i="5"/>
  <c r="AX493" i="5"/>
  <c r="AX494" i="5"/>
  <c r="AX495" i="5"/>
  <c r="AX496" i="5"/>
  <c r="AX497" i="5"/>
  <c r="AX498" i="5"/>
  <c r="AX499" i="5"/>
  <c r="AX500" i="5"/>
  <c r="AX501" i="5"/>
  <c r="AX502" i="5"/>
  <c r="AX503" i="5"/>
  <c r="AX504" i="5"/>
  <c r="AX505" i="5"/>
  <c r="AX506" i="5"/>
  <c r="AX507" i="5"/>
  <c r="AX508" i="5"/>
  <c r="AX509" i="5"/>
  <c r="AX510" i="5"/>
  <c r="AX511" i="5"/>
  <c r="AX512" i="5"/>
  <c r="AX513" i="5"/>
  <c r="AX514" i="5"/>
  <c r="AX515" i="5"/>
  <c r="AX516" i="5"/>
  <c r="AX517" i="5"/>
  <c r="AX518" i="5"/>
  <c r="AX519" i="5"/>
  <c r="AX520" i="5"/>
  <c r="AX521" i="5"/>
  <c r="AX522" i="5"/>
  <c r="AX523" i="5"/>
  <c r="AX524" i="5"/>
  <c r="AX525" i="5"/>
  <c r="AX526" i="5"/>
  <c r="AX527" i="5"/>
  <c r="AX528" i="5"/>
  <c r="AX529" i="5"/>
  <c r="AX530" i="5"/>
  <c r="AX531" i="5"/>
  <c r="AX532" i="5"/>
  <c r="AX533" i="5"/>
  <c r="AX534" i="5"/>
  <c r="AX535" i="5"/>
  <c r="AX536" i="5"/>
  <c r="AX537" i="5"/>
  <c r="AX538" i="5"/>
  <c r="AX539" i="5"/>
  <c r="AX540" i="5"/>
  <c r="AX541" i="5"/>
  <c r="AX542" i="5"/>
  <c r="AX543" i="5"/>
  <c r="AX544" i="5"/>
  <c r="AX545" i="5"/>
  <c r="AX546" i="5"/>
  <c r="AX547" i="5"/>
  <c r="AX548" i="5"/>
  <c r="AX549" i="5"/>
  <c r="AX550" i="5"/>
  <c r="AX551" i="5"/>
  <c r="AX552" i="5"/>
  <c r="AX553" i="5"/>
  <c r="AX554" i="5"/>
  <c r="AX555" i="5"/>
  <c r="AX556" i="5"/>
  <c r="AX557" i="5"/>
  <c r="AX558" i="5"/>
  <c r="AX559" i="5"/>
  <c r="AX560" i="5"/>
  <c r="AX561" i="5"/>
  <c r="AX562" i="5"/>
  <c r="AX563" i="5"/>
  <c r="AX564" i="5"/>
  <c r="AX565" i="5"/>
  <c r="AX566" i="5"/>
  <c r="AX567" i="5"/>
  <c r="AX568" i="5"/>
  <c r="AX569" i="5"/>
  <c r="AX570" i="5"/>
  <c r="AX571" i="5"/>
  <c r="AX572" i="5"/>
  <c r="AX573" i="5"/>
  <c r="AX574" i="5"/>
  <c r="AX575" i="5"/>
  <c r="AX576" i="5"/>
  <c r="AX577" i="5"/>
  <c r="AX578" i="5"/>
  <c r="AX579" i="5"/>
  <c r="AX580" i="5"/>
  <c r="AX581" i="5"/>
  <c r="AX582" i="5"/>
  <c r="AX583" i="5"/>
  <c r="AX584" i="5"/>
  <c r="AX585" i="5"/>
  <c r="AX586" i="5"/>
  <c r="AX587" i="5"/>
  <c r="AX588" i="5"/>
  <c r="AX589" i="5"/>
  <c r="AX590" i="5"/>
  <c r="AX591" i="5"/>
  <c r="AX592" i="5"/>
  <c r="AX593" i="5"/>
  <c r="AX594" i="5"/>
  <c r="AX595" i="5"/>
  <c r="AX596" i="5"/>
  <c r="AX597" i="5"/>
  <c r="AX598" i="5"/>
  <c r="AX599" i="5"/>
  <c r="AX600" i="5"/>
  <c r="AX601" i="5"/>
  <c r="AX602" i="5"/>
  <c r="AX603" i="5"/>
  <c r="AX604" i="5"/>
  <c r="AX605" i="5"/>
  <c r="AX606" i="5"/>
  <c r="AX607" i="5"/>
  <c r="AX608" i="5"/>
  <c r="AX609" i="5"/>
  <c r="AX610" i="5"/>
  <c r="AX611" i="5"/>
  <c r="AX612" i="5"/>
  <c r="AX613" i="5"/>
  <c r="AX614" i="5"/>
  <c r="AX615" i="5"/>
  <c r="AX616" i="5"/>
  <c r="AX617" i="5"/>
  <c r="AX618" i="5"/>
  <c r="AX619" i="5"/>
  <c r="AX620" i="5"/>
  <c r="AX621" i="5"/>
  <c r="AX622" i="5"/>
  <c r="AX623" i="5"/>
  <c r="AX624" i="5"/>
  <c r="AX625" i="5"/>
  <c r="AX626" i="5"/>
  <c r="AX627" i="5"/>
  <c r="AX628" i="5"/>
  <c r="AX629" i="5"/>
  <c r="AX630" i="5"/>
  <c r="AX631" i="5"/>
  <c r="AX632" i="5"/>
  <c r="AX633" i="5"/>
  <c r="AX634" i="5"/>
  <c r="AX635" i="5"/>
  <c r="AX636" i="5"/>
  <c r="AX637" i="5"/>
  <c r="AX638" i="5"/>
  <c r="AX639" i="5"/>
  <c r="AX640" i="5"/>
  <c r="AX641" i="5"/>
  <c r="AX642" i="5"/>
  <c r="AX643" i="5"/>
  <c r="AX644" i="5"/>
  <c r="AX645" i="5"/>
  <c r="AX646" i="5"/>
  <c r="AX647" i="5"/>
  <c r="AX648" i="5"/>
  <c r="AX649" i="5"/>
  <c r="AX650" i="5"/>
  <c r="AX651" i="5"/>
  <c r="AX652" i="5"/>
  <c r="AX653" i="5"/>
  <c r="AX654" i="5"/>
  <c r="AX655" i="5"/>
  <c r="AX656" i="5"/>
  <c r="AX657" i="5"/>
  <c r="AX658" i="5"/>
  <c r="AX659" i="5"/>
  <c r="AX660" i="5"/>
  <c r="AX661" i="5"/>
  <c r="AX662" i="5"/>
  <c r="AX663" i="5"/>
  <c r="AX664" i="5"/>
  <c r="AX665" i="5"/>
  <c r="AX666" i="5"/>
  <c r="AX667" i="5"/>
  <c r="AX668" i="5"/>
  <c r="AX669" i="5"/>
  <c r="AX670" i="5"/>
  <c r="AX671" i="5"/>
  <c r="AX672" i="5"/>
  <c r="AX673" i="5"/>
  <c r="AX674" i="5"/>
  <c r="AX675" i="5"/>
  <c r="AX676" i="5"/>
  <c r="AX677" i="5"/>
  <c r="AX678" i="5"/>
  <c r="AX679" i="5"/>
  <c r="AX680" i="5"/>
  <c r="AX681" i="5"/>
  <c r="AX682" i="5"/>
  <c r="AX683" i="5"/>
  <c r="AX684" i="5"/>
  <c r="AX685" i="5"/>
  <c r="AX686" i="5"/>
  <c r="AX687" i="5"/>
  <c r="AX688" i="5"/>
  <c r="AX689" i="5"/>
  <c r="AX690" i="5"/>
  <c r="AX691" i="5"/>
  <c r="AX692" i="5"/>
  <c r="AX693" i="5"/>
  <c r="AX694" i="5"/>
  <c r="AX695" i="5"/>
  <c r="AX696" i="5"/>
  <c r="AX697" i="5"/>
  <c r="AX698" i="5"/>
  <c r="AX699" i="5"/>
  <c r="AX700" i="5"/>
  <c r="AX701" i="5"/>
  <c r="AX702" i="5"/>
  <c r="AX703" i="5"/>
  <c r="AX704" i="5"/>
  <c r="AX705" i="5"/>
  <c r="AX706" i="5"/>
  <c r="AX707" i="5"/>
  <c r="AX708" i="5"/>
  <c r="AX709" i="5"/>
  <c r="AX710" i="5"/>
  <c r="AX711" i="5"/>
  <c r="AX712" i="5"/>
  <c r="AX713" i="5"/>
  <c r="AX714" i="5"/>
  <c r="AX715" i="5"/>
  <c r="AX716" i="5"/>
  <c r="AX717" i="5"/>
  <c r="AX718" i="5"/>
  <c r="AX719" i="5"/>
  <c r="AX720" i="5"/>
  <c r="AX721" i="5"/>
  <c r="AX722" i="5"/>
  <c r="AX723" i="5"/>
  <c r="AX724" i="5"/>
  <c r="AX725" i="5"/>
  <c r="AX726" i="5"/>
  <c r="AX727" i="5"/>
  <c r="AX728" i="5"/>
  <c r="AX729" i="5"/>
  <c r="AX730" i="5"/>
  <c r="AX731" i="5"/>
  <c r="AX732" i="5"/>
  <c r="AX733" i="5"/>
  <c r="AX734" i="5"/>
  <c r="AX735" i="5"/>
  <c r="AX736" i="5"/>
  <c r="AX737" i="5"/>
  <c r="AX738" i="5"/>
  <c r="AX739" i="5"/>
  <c r="AX740" i="5"/>
  <c r="AX741" i="5"/>
  <c r="AX742" i="5"/>
  <c r="AX743" i="5"/>
  <c r="AX744" i="5"/>
  <c r="AX745" i="5"/>
  <c r="AX746" i="5"/>
  <c r="AX747" i="5"/>
  <c r="AX748" i="5"/>
  <c r="CN139" i="5"/>
  <c r="CN140" i="5"/>
  <c r="CN141" i="5"/>
  <c r="CN142" i="5"/>
  <c r="CN143" i="5"/>
  <c r="CN144" i="5"/>
  <c r="CN145" i="5"/>
  <c r="CN146" i="5"/>
  <c r="CN147" i="5"/>
  <c r="CN148" i="5"/>
  <c r="CN149" i="5"/>
  <c r="CN150" i="5"/>
  <c r="CN151" i="5"/>
  <c r="CN152" i="5"/>
  <c r="CN153" i="5"/>
  <c r="CN154" i="5"/>
  <c r="CN155" i="5"/>
  <c r="CN156" i="5"/>
  <c r="CN157" i="5"/>
  <c r="CN158" i="5"/>
  <c r="CN159" i="5"/>
  <c r="CN160" i="5"/>
  <c r="CN161" i="5"/>
  <c r="CN162" i="5"/>
  <c r="CN163" i="5"/>
  <c r="CN164" i="5"/>
  <c r="CN165" i="5"/>
  <c r="CN166" i="5"/>
  <c r="CN167" i="5"/>
  <c r="CN168" i="5"/>
  <c r="CN169" i="5"/>
  <c r="CN170" i="5"/>
  <c r="CN171" i="5"/>
  <c r="CN172" i="5"/>
  <c r="CN173" i="5"/>
  <c r="CN174" i="5"/>
  <c r="CN175" i="5"/>
  <c r="CN176" i="5"/>
  <c r="CN177" i="5"/>
  <c r="CN178" i="5"/>
  <c r="CN179" i="5"/>
  <c r="CN180" i="5"/>
  <c r="CM139" i="5"/>
  <c r="CM140" i="5"/>
  <c r="CM141" i="5"/>
  <c r="CM142" i="5"/>
  <c r="CM143" i="5"/>
  <c r="CM144" i="5"/>
  <c r="CM145" i="5"/>
  <c r="CM146" i="5"/>
  <c r="CM147" i="5"/>
  <c r="CM148" i="5"/>
  <c r="CM149" i="5"/>
  <c r="CM150" i="5"/>
  <c r="CM151" i="5"/>
  <c r="CM152" i="5"/>
  <c r="CM153" i="5"/>
  <c r="CM154" i="5"/>
  <c r="CM155" i="5"/>
  <c r="CM156" i="5"/>
  <c r="CM157" i="5"/>
  <c r="CM158" i="5"/>
  <c r="CM159" i="5"/>
  <c r="CM160" i="5"/>
  <c r="CM161" i="5"/>
  <c r="CM162" i="5"/>
  <c r="CM163" i="5"/>
  <c r="CM164" i="5"/>
  <c r="CM165" i="5"/>
  <c r="CM166" i="5"/>
  <c r="CM167" i="5"/>
  <c r="CM168" i="5"/>
  <c r="CM169" i="5"/>
  <c r="CM170" i="5"/>
  <c r="CM171" i="5"/>
  <c r="CM172" i="5"/>
  <c r="CM173" i="5"/>
  <c r="CM174" i="5"/>
  <c r="CM175" i="5"/>
  <c r="CM176" i="5"/>
  <c r="CM177" i="5"/>
  <c r="CM178" i="5"/>
  <c r="CM179" i="5"/>
  <c r="CM180" i="5"/>
  <c r="CM881" i="5"/>
  <c r="CM882" i="5"/>
  <c r="CM113"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887" i="5"/>
  <c r="CL888" i="5"/>
  <c r="CL889" i="5"/>
  <c r="CL890" i="5"/>
  <c r="CL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J114" i="5" l="1"/>
  <c r="CJ115" i="5"/>
  <c r="CJ116" i="5"/>
  <c r="CJ117" i="5"/>
  <c r="CJ118" i="5"/>
  <c r="CJ119" i="5"/>
  <c r="CJ120" i="5"/>
  <c r="CJ121" i="5"/>
  <c r="CJ122" i="5"/>
  <c r="CJ123" i="5"/>
  <c r="CJ124" i="5"/>
  <c r="CJ125" i="5"/>
  <c r="CJ126" i="5"/>
  <c r="CJ127" i="5"/>
  <c r="CJ128" i="5"/>
  <c r="CJ129" i="5"/>
  <c r="CJ130" i="5"/>
  <c r="CJ131" i="5"/>
  <c r="CJ132" i="5"/>
  <c r="CJ133" i="5"/>
  <c r="CJ134" i="5"/>
  <c r="CJ135" i="5"/>
  <c r="CJ136" i="5"/>
  <c r="CJ137"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113" i="5"/>
  <c r="CN138" i="5"/>
  <c r="CM138" i="5"/>
  <c r="CN137" i="5"/>
  <c r="CM137" i="5"/>
  <c r="CL137" i="5"/>
  <c r="CN136" i="5"/>
  <c r="CM136" i="5"/>
  <c r="CL136" i="5"/>
  <c r="CN135" i="5"/>
  <c r="CM135" i="5"/>
  <c r="CN134" i="5"/>
  <c r="CM134" i="5"/>
  <c r="CL134" i="5"/>
  <c r="CN133" i="5"/>
  <c r="CM133" i="5"/>
  <c r="CL133" i="5"/>
  <c r="CN132" i="5"/>
  <c r="CM132" i="5"/>
  <c r="CL132" i="5"/>
  <c r="CN131" i="5"/>
  <c r="CM131" i="5"/>
  <c r="CL131" i="5"/>
  <c r="CN130" i="5"/>
  <c r="CM130" i="5"/>
  <c r="CL130" i="5"/>
  <c r="CN129" i="5"/>
  <c r="CM129" i="5"/>
  <c r="CL129" i="5"/>
  <c r="CN128" i="5"/>
  <c r="CM128" i="5"/>
  <c r="CL128" i="5"/>
  <c r="CN127" i="5"/>
  <c r="CM127" i="5"/>
  <c r="CL127" i="5"/>
  <c r="CN126" i="5"/>
  <c r="CM126" i="5"/>
  <c r="CL126" i="5"/>
  <c r="CN125" i="5"/>
  <c r="CM125" i="5"/>
  <c r="CL125" i="5"/>
  <c r="CN124" i="5"/>
  <c r="CM124" i="5"/>
  <c r="CL124" i="5"/>
  <c r="CN123" i="5"/>
  <c r="CM123" i="5"/>
  <c r="CL123" i="5"/>
  <c r="CN122" i="5"/>
  <c r="CM122" i="5"/>
  <c r="CL122" i="5"/>
  <c r="CN121" i="5"/>
  <c r="CM121" i="5"/>
  <c r="CL121" i="5"/>
  <c r="CN120" i="5"/>
  <c r="CM120" i="5"/>
  <c r="CL120" i="5"/>
  <c r="CN119" i="5"/>
  <c r="CM119" i="5"/>
  <c r="CL119" i="5"/>
  <c r="CN118" i="5"/>
  <c r="CM118" i="5"/>
  <c r="CL118" i="5"/>
  <c r="CN117" i="5"/>
  <c r="CM117" i="5"/>
  <c r="CL117" i="5"/>
  <c r="CN116" i="5"/>
  <c r="CM116" i="5"/>
  <c r="CL116" i="5"/>
  <c r="CN115" i="5"/>
  <c r="CM115" i="5"/>
  <c r="CL115" i="5"/>
  <c r="CN114" i="5"/>
  <c r="CM114" i="5"/>
  <c r="CL114" i="5"/>
  <c r="CN113" i="5"/>
  <c r="CL113" i="5"/>
  <c r="CO112" i="5"/>
  <c r="CO111" i="5"/>
  <c r="CO110" i="5"/>
  <c r="CN110" i="5"/>
  <c r="CL110" i="5"/>
  <c r="CJ110" i="5"/>
  <c r="CO109" i="5"/>
  <c r="CN109" i="5"/>
  <c r="CM109" i="5"/>
  <c r="CL109" i="5"/>
  <c r="CJ109" i="5"/>
  <c r="CO108"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J84" i="5"/>
  <c r="CO83" i="5"/>
  <c r="CN83" i="5"/>
  <c r="CM83" i="5"/>
  <c r="CL83" i="5"/>
  <c r="CJ83" i="5"/>
  <c r="CO82" i="5"/>
  <c r="CN82" i="5"/>
  <c r="CM82" i="5"/>
  <c r="CL82" i="5"/>
  <c r="CJ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Y88" i="5"/>
  <c r="DY89" i="5"/>
  <c r="DY90" i="5"/>
  <c r="DY91" i="5"/>
  <c r="DY92" i="5"/>
  <c r="DY93" i="5"/>
  <c r="DY94" i="5"/>
  <c r="DY95" i="5"/>
  <c r="DY96" i="5"/>
  <c r="DY97" i="5"/>
  <c r="DY98" i="5"/>
  <c r="DY99" i="5"/>
  <c r="DY100" i="5"/>
  <c r="DY101" i="5"/>
  <c r="DY102" i="5"/>
  <c r="DY103" i="5"/>
  <c r="DY104" i="5"/>
  <c r="DY105" i="5"/>
  <c r="DY106" i="5"/>
  <c r="DY107" i="5"/>
  <c r="DY108" i="5"/>
  <c r="DY109" i="5"/>
  <c r="DY110" i="5"/>
  <c r="DY130" i="5"/>
  <c r="DY131" i="5"/>
  <c r="DY132" i="5"/>
  <c r="DY133" i="5"/>
  <c r="DY134" i="5"/>
  <c r="DY135" i="5"/>
  <c r="BA138" i="5"/>
  <c r="AZ138" i="5"/>
  <c r="BA137" i="5"/>
  <c r="AZ137" i="5"/>
  <c r="AY137" i="5"/>
  <c r="BA136" i="5"/>
  <c r="AY136" i="5"/>
  <c r="BA135" i="5"/>
  <c r="AY135" i="5"/>
  <c r="BA134" i="5"/>
  <c r="AY134" i="5"/>
  <c r="BA133" i="5"/>
  <c r="AY133" i="5"/>
  <c r="BA132" i="5"/>
  <c r="AY132" i="5"/>
  <c r="BA131" i="5"/>
  <c r="AY131" i="5"/>
  <c r="BA130" i="5"/>
  <c r="AY130" i="5"/>
  <c r="BA129" i="5"/>
  <c r="AY129" i="5"/>
  <c r="BA128" i="5"/>
  <c r="AY128" i="5"/>
  <c r="BA127" i="5"/>
  <c r="AY127" i="5"/>
  <c r="BA126" i="5"/>
  <c r="AY126" i="5"/>
  <c r="BA125" i="5"/>
  <c r="AY125" i="5"/>
  <c r="BA124" i="5"/>
  <c r="AY124" i="5"/>
  <c r="BA123" i="5"/>
  <c r="AY123" i="5"/>
  <c r="BA122" i="5"/>
  <c r="AY122" i="5"/>
  <c r="BA113" i="5"/>
  <c r="BB112" i="5"/>
  <c r="BB111" i="5"/>
  <c r="BD110" i="5"/>
  <c r="BC110" i="5"/>
  <c r="BB110" i="5"/>
  <c r="BA110" i="5"/>
  <c r="AX110" i="5"/>
  <c r="BD109" i="5"/>
  <c r="BC109" i="5"/>
  <c r="BB109" i="5"/>
  <c r="BA109" i="5"/>
  <c r="AX109" i="5"/>
  <c r="BD108" i="5"/>
  <c r="BD107" i="5"/>
  <c r="BD106" i="5"/>
  <c r="BD105" i="5"/>
  <c r="BD104" i="5"/>
  <c r="BD103" i="5"/>
  <c r="BD102" i="5"/>
  <c r="BD101" i="5"/>
  <c r="BD100" i="5"/>
  <c r="BD99" i="5"/>
  <c r="BD98" i="5"/>
  <c r="BD97" i="5"/>
  <c r="BD96" i="5"/>
  <c r="BD95" i="5"/>
  <c r="BD94" i="5"/>
  <c r="BD93" i="5"/>
  <c r="BD92" i="5"/>
  <c r="BD91" i="5"/>
  <c r="BD90" i="5"/>
  <c r="BD89" i="5"/>
  <c r="BD88" i="5"/>
  <c r="BD87" i="5"/>
  <c r="BD86" i="5"/>
  <c r="BD85" i="5"/>
  <c r="BD84" i="5"/>
  <c r="BC84" i="5"/>
  <c r="BB84" i="5"/>
  <c r="BA84" i="5"/>
  <c r="AX84" i="5"/>
  <c r="BD83" i="5"/>
  <c r="BC83" i="5"/>
  <c r="BB83" i="5"/>
  <c r="BA83" i="5"/>
  <c r="AX83" i="5"/>
  <c r="BD82" i="5"/>
  <c r="BC82" i="5"/>
  <c r="BB82" i="5"/>
  <c r="BA82" i="5"/>
  <c r="AX82" i="5"/>
  <c r="BD81" i="5"/>
  <c r="BD80" i="5"/>
  <c r="BD79" i="5"/>
  <c r="BD78" i="5"/>
  <c r="BD77" i="5"/>
  <c r="BD76" i="5"/>
  <c r="BD75" i="5"/>
  <c r="BD74" i="5"/>
  <c r="BD73" i="5"/>
  <c r="BD72" i="5"/>
  <c r="BD71" i="5"/>
  <c r="BD70" i="5"/>
  <c r="BD69" i="5"/>
  <c r="BD68" i="5"/>
  <c r="BD67" i="5"/>
  <c r="BD66" i="5"/>
  <c r="BD65" i="5"/>
  <c r="BD64" i="5"/>
  <c r="BD63" i="5"/>
  <c r="BD62" i="5"/>
  <c r="BD61" i="5"/>
  <c r="BD60" i="5"/>
  <c r="BD47" i="5"/>
  <c r="BD46" i="5"/>
  <c r="BD45" i="5"/>
  <c r="BD44" i="5"/>
  <c r="BD43" i="5"/>
  <c r="BD42" i="5"/>
  <c r="BD37" i="5"/>
  <c r="BD36" i="5"/>
  <c r="BD35" i="5"/>
  <c r="BD34" i="5"/>
  <c r="BD33" i="5"/>
  <c r="BD32" i="5"/>
  <c r="BD31" i="5"/>
  <c r="BD30" i="5"/>
  <c r="BD29" i="5"/>
  <c r="BD28" i="5"/>
  <c r="BD27" i="5"/>
  <c r="BD26" i="5"/>
  <c r="BD25" i="5"/>
  <c r="BD24" i="5"/>
  <c r="BD23" i="5"/>
  <c r="Q27" i="5"/>
  <c r="O82" i="5"/>
  <c r="O83" i="5"/>
  <c r="O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9" i="5"/>
  <c r="P110"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<sst xmlns="http://schemas.openxmlformats.org/spreadsheetml/2006/main" count="1115" uniqueCount="543">
  <si>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</si>
  <si>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</si>
  <si>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</si>
  <si>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</si>
  <si>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</si>
  <si>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</si>
  <si>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</si>
  <si>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</si>
  <si>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</si>
  <si>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</si>
  <si>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</si>
  <si>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</si>
  <si>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</si>
  <si>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</si>
  <si>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</si>
  <si>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</si>
  <si>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</si>
  <si>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</si>
  <si>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</si>
  <si>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</si>
  <si>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</si>
  <si>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</si>
  <si>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</si>
  <si>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</si>
  <si>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</si>
  <si>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</si>
  <si>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</si>
  <si>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</si>
  <si>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</si>
  <si>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</si>
  <si>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</si>
  <si>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</si>
  <si>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</si>
  <si>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</si>
  <si>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</si>
  <si>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</si>
  <si>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</si>
  <si>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</si>
  <si>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</si>
  <si>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</si>
  <si>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</si>
  <si>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</si>
  <si>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</si>
  <si>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</si>
  <si>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</si>
  <si>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</si>
  <si>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</si>
  <si>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</si>
  <si>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</si>
  <si>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</si>
  <si>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</si>
  <si>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</si>
  <si>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</si>
  <si>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</si>
  <si>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</si>
  <si>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</si>
  <si>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</si>
  <si>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</si>
  <si>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</si>
  <si>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</si>
  <si>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</si>
  <si>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</si>
  <si>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</si>
  <si>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</si>
  <si>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</si>
  <si>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</si>
  <si>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</si>
  <si>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</si>
  <si>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</si>
  <si>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</si>
  <si>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</si>
  <si>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</si>
  <si>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</si>
  <si>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</si>
  <si>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</si>
  <si>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</si>
  <si>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</si>
  <si>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</si>
  <si>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</si>
  <si>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</si>
  <si>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</si>
  <si>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</si>
  <si>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</si>
  <si>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</si>
  <si>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</si>
  <si>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</si>
  <si>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</si>
  <si>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</si>
  <si>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</si>
  <si>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</si>
  <si>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</si>
  <si>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</si>
  <si>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</si>
  <si>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</si>
  <si>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</si>
  <si>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</si>
  <si>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</si>
  <si>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</si>
  <si>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</si>
  <si>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</si>
  <si>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</si>
  <si>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</si>
  <si>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</si>
  <si>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</si>
  <si>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</si>
  <si>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</si>
  <si>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</si>
  <si>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</si>
  <si>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</si>
  <si>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</si>
  <si>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</si>
  <si>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</si>
  <si>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</si>
  <si>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</si>
  <si>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</si>
  <si>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</si>
  <si>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</si>
  <si>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</si>
  <si>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</si>
  <si>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</si>
  <si>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</si>
  <si>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</si>
  <si>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</si>
  <si>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</si>
  <si>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</si>
  <si>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</si>
  <si>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</si>
  <si>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</si>
  <si>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</si>
  <si>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</si>
  <si>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</si>
  <si>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</si>
  <si>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</si>
  <si>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</si>
  <si>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</si>
  <si>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</si>
  <si>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</si>
  <si>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</si>
  <si>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</si>
  <si>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</si>
  <si>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</si>
  <si>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</si>
  <si>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</si>
  <si>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</si>
  <si>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</si>
  <si>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</si>
  <si>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</si>
  <si>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</si>
  <si>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</si>
  <si>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</si>
  <si>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</si>
  <si>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</si>
  <si>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</si>
  <si>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</si>
  <si>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</si>
  <si>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</si>
  <si>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</si>
  <si>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</si>
  <si>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</si>
  <si>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</si>
  <si>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</si>
  <si>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</si>
  <si>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</si>
  <si>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</si>
  <si>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</si>
  <si>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</si>
  <si>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</si>
  <si>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</si>
  <si>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</si>
  <si>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</si>
  <si>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</si>
  <si>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</si>
  <si>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</si>
  <si>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</si>
  <si>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</si>
  <si>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</si>
  <si>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</si>
  <si>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</si>
  <si>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</si>
  <si>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</si>
  <si>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</si>
  <si>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</si>
  <si>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</si>
  <si>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</si>
  <si>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</si>
  <si>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</si>
  <si>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</si>
  <si>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</si>
  <si>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</si>
  <si>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</si>
  <si>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</si>
  <si>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</si>
  <si>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</si>
  <si>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</si>
  <si>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</si>
  <si>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</si>
  <si>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</si>
  <si>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</si>
  <si>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</si>
  <si>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</si>
  <si>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</si>
  <si>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</si>
  <si>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</si>
  <si>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</si>
  <si>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</si>
  <si>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</si>
  <si>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</si>
  <si>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</si>
  <si>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</si>
  <si>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</si>
  <si>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</si>
  <si>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</si>
  <si>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</si>
  <si>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</si>
  <si>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</si>
  <si>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</si>
  <si>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</si>
  <si>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</si>
  <si>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</si>
  <si>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</si>
  <si>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</si>
  <si>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</si>
  <si>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</si>
  <si>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</si>
  <si>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</si>
  <si>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</si>
  <si>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</si>
  <si>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</si>
  <si>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</si>
  <si>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</si>
  <si>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</si>
  <si>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</si>
  <si>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</si>
  <si>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</si>
  <si>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</si>
  <si>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</si>
  <si>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</si>
  <si>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</si>
  <si>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</si>
  <si>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</si>
  <si>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</si>
  <si>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</si>
  <si>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</si>
  <si>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</si>
  <si>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</si>
  <si>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</si>
  <si>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</si>
  <si>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</si>
  <si>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</si>
  <si>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</si>
  <si>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</si>
  <si>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</si>
  <si>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</si>
  <si>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</si>
  <si>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</si>
  <si>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</si>
  <si>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</si>
  <si>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</si>
  <si>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</si>
  <si>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</si>
  <si>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</si>
  <si>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</si>
  <si>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</si>
  <si>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</si>
  <si>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</si>
  <si>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</si>
  <si>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</si>
  <si>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</si>
  <si>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</si>
  <si>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</si>
  <si>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</si>
  <si>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</si>
  <si>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</si>
  <si>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</si>
  <si>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</si>
  <si>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</si>
  <si>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</si>
  <si>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</si>
  <si>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</si>
  <si>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</si>
  <si>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</si>
  <si>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</si>
  <si>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</si>
  <si>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</si>
  <si>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</si>
  <si>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</si>
  <si>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</si>
  <si>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</si>
  <si>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</si>
  <si>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</si>
  <si>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</si>
  <si>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</si>
  <si>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</si>
  <si>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</si>
  <si>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</si>
  <si>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</si>
  <si>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</si>
  <si>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</si>
  <si>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</si>
  <si>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</si>
  <si>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</si>
  <si>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</si>
  <si>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</si>
  <si>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</si>
  <si>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</si>
  <si>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</si>
  <si>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</si>
  <si>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</si>
  <si>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</si>
  <si>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</si>
  <si>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</si>
  <si>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</si>
  <si>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</si>
  <si>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</si>
  <si>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</si>
  <si>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</si>
  <si>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</si>
  <si>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</si>
  <si>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</si>
  <si>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</si>
  <si>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</si>
  <si>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</si>
  <si>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</si>
  <si>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</si>
  <si>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</si>
  <si>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</si>
  <si>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</si>
  <si>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</si>
  <si>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</si>
  <si>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</si>
  <si>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</si>
  <si>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</si>
  <si>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</si>
  <si>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</si>
  <si>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</si>
  <si>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</si>
  <si>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</si>
  <si>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</si>
  <si>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</si>
  <si>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</si>
  <si>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</si>
  <si>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</si>
  <si>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O:\Offshore\34_Geometry_Databases\RNAs.db</t>
  </si>
  <si>
    <t>24A525_pre-FEED-p1_DP-A2_L0_G2_S1</t>
  </si>
  <si>
    <t>24A525</t>
  </si>
  <si>
    <t>pre-FEED-p1</t>
  </si>
  <si>
    <t>DP-A2_L0_G2_S1</t>
  </si>
  <si>
    <t>Dreekant</t>
  </si>
  <si>
    <t>24A525_FEED_JBO-DRLECD-1002</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</si>
  <si>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</si>
  <si>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</si>
  <si>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</si>
  <si>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</si>
  <si>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</si>
  <si>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</si>
  <si>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</si>
  <si>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</si>
  <si>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</si>
  <si>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</si>
  <si>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</si>
  <si>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</si>
  <si>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</si>
  <si>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</si>
  <si>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</si>
  <si>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</si>
  <si>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</si>
  <si>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</si>
  <si>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</si>
  <si>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</si>
  <si>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</si>
  <si>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</si>
  <si>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</si>
  <si>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</si>
  <si>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</si>
  <si>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</si>
  <si>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</si>
  <si>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</si>
  <si>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</si>
  <si>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</si>
  <si>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</si>
  <si>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</si>
  <si>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</si>
  <si>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</si>
  <si>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</si>
  <si>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</si>
  <si>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</si>
  <si>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</si>
  <si>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</si>
  <si>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</si>
  <si>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</si>
  <si>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</si>
  <si>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</si>
  <si>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</si>
  <si>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</si>
  <si>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</si>
  <si>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</si>
  <si>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</si>
  <si>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</si>
  <si>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</si>
  <si>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</si>
  <si>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</si>
  <si>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</si>
  <si>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</si>
  <si>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</si>
  <si>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</si>
  <si>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</si>
  <si>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</si>
  <si>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</si>
  <si>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</si>
  <si>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</si>
  <si>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</si>
  <si>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</si>
  <si>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</si>
  <si>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</si>
  <si>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</si>
  <si>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</si>
  <si>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</si>
  <si>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</si>
  <si>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</si>
  <si>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</si>
  <si>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</si>
  <si>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</si>
  <si>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</si>
  <si>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</si>
  <si>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</si>
  <si>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</si>
  <si>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</si>
  <si>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</si>
  <si>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</si>
  <si>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</si>
  <si>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</si>
  <si>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</si>
  <si>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</si>
  <si>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</si>
  <si>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</si>
  <si>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</si>
  <si>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</si>
  <si>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</si>
  <si>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</si>
  <si>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</si>
  <si>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</si>
  <si>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</si>
  <si>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</si>
  <si>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</si>
  <si>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</si>
  <si>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</si>
  <si>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</si>
  <si>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</si>
  <si>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</si>
  <si>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</si>
  <si>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</si>
  <si>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</si>
  <si>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</si>
  <si>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</si>
  <si>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</si>
  <si>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</si>
  <si>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</si>
  <si>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</si>
  <si>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</si>
  <si>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</si>
  <si>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</si>
  <si>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</si>
  <si>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</si>
  <si>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</si>
  <si>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</si>
  <si>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</si>
  <si>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</si>
  <si>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</si>
  <si>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</si>
  <si>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</si>
  <si>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</si>
  <si>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</si>
  <si>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</si>
  <si>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</si>
  <si>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</si>
  <si>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</si>
  <si>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</si>
  <si>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</si>
  <si>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</si>
  <si>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</si>
  <si>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</si>
  <si>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</si>
  <si>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</si>
  <si>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</si>
  <si>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</si>
  <si>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</si>
  <si>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</si>
  <si>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</si>
  <si>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</si>
  <si>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</si>
  <si>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</si>
  <si>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</si>
  <si>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</si>
  <si>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</si>
  <si>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</si>
  <si>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</si>
  <si>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</si>
  <si>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</si>
  <si>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</si>
  <si>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FEEDp1</t>
  </si>
  <si>
    <t>Phases</t>
  </si>
  <si>
    <t>pFEEDp1</t>
  </si>
  <si>
    <t>LILAp1</t>
  </si>
  <si>
    <t>LILA_p1</t>
  </si>
  <si>
    <t>ILA__p1</t>
  </si>
  <si>
    <t>ConD_p1</t>
  </si>
  <si>
    <t>pLILAp1</t>
  </si>
  <si>
    <t>pFEEDp*</t>
  </si>
  <si>
    <t>FEED_**</t>
  </si>
  <si>
    <t>pFEED**</t>
  </si>
  <si>
    <t>LILA_**</t>
  </si>
  <si>
    <t>ILA__**</t>
  </si>
  <si>
    <t>ConD_**</t>
  </si>
  <si>
    <t>pLILA**</t>
  </si>
  <si>
    <t>Same char number</t>
  </si>
  <si>
    <t>ID</t>
  </si>
  <si>
    <t>FEEDp*</t>
  </si>
  <si>
    <t>LILAp*</t>
  </si>
  <si>
    <t>ILAp*</t>
  </si>
  <si>
    <t>ConDp*</t>
  </si>
  <si>
    <t>pLILAp*</t>
  </si>
  <si>
    <t>ILAp1</t>
  </si>
  <si>
    <t>CDp1</t>
  </si>
  <si>
    <t>will be filled automativcally</t>
  </si>
  <si>
    <t>251031abf</t>
  </si>
  <si>
    <t>251031abf_24A525_pre-FEED-p1_DP-A2_L0_G2_S1</t>
  </si>
  <si>
    <t>full identifier will be constructed on table creation</t>
  </si>
  <si>
    <t>Manufactures</t>
  </si>
  <si>
    <t>VESTAS</t>
  </si>
  <si>
    <t>SGRE</t>
  </si>
  <si>
    <t>..</t>
  </si>
  <si>
    <t>man_hubh_botDia_Pow_Rev</t>
  </si>
  <si>
    <t>VESTAS_135p3_8p5_15p2_Rev01</t>
  </si>
  <si>
    <t>Dreekant, Rev01 is this and that, document number maybe</t>
  </si>
  <si>
    <t>251031abf_24A525_pFEEDp1_VESTAS_135p3_8p5_15p2_Rev01</t>
  </si>
  <si>
    <t>empty</t>
  </si>
  <si>
    <t>…</t>
  </si>
  <si>
    <t>….</t>
  </si>
  <si>
    <t>…..</t>
  </si>
  <si>
    <t>Column1</t>
  </si>
  <si>
    <t>Author</t>
  </si>
  <si>
    <t>Column2</t>
  </si>
  <si>
    <t>O:\Offshore\34_Geometry_Databases\MP.db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</si>
</sst>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7">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s>
  <fills count="28">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5"/>
        <bgColor indexed="64"/>
      </patternFill>
    </fill>
    <fill>
      <patternFill patternType="solid">
        <fgColor theme="0" tint="-0.249977111117893"/>
        <bgColor indexed="64"/>
      </patternFill>
    </fill>
  </fills>
  <borders count="5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thin">
        <color auto="1"/>
      </top>
      <bottom style="thin">
        <color auto="1"/>
      </bottom>
      <diagonal/>
    </border>
    <border>
      <left style="thin">
        <color theme="9" tint="0.79998168889431442"/>
      </left>
      <right style="thin">
        <color theme="9" tint="0.79998168889431442"/>
      </right>
      <top style="thin">
        <color theme="9" tint="0.79998168889431442"/>
      </top>
      <bottom/>
      <diagonal/>
    </border>
    <border>
      <left/>
      <right style="thin">
        <color theme="9" tint="0.79998168889431442"/>
      </right>
      <top style="thin">
        <color theme="9" tint="0.79998168889431442"/>
      </top>
      <bottom style="thin">
        <color theme="9" tint="0.79998168889431442"/>
      </bottom>
      <diagonal/>
    </border>
    <border>
      <left style="medium">
        <color indexed="64"/>
      </left>
      <right style="thin">
        <color rgb="FFFFC000"/>
      </right>
      <top style="thin">
        <color rgb="FFFFC000"/>
      </top>
      <bottom style="thin">
        <color rgb="FFFFC000"/>
      </bottom>
      <diagonal/>
    </border>
    <border>
      <left style="medium">
        <color indexed="64"/>
      </left>
      <right/>
      <top style="medium">
        <color theme="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0">
      <alignment horizontal="center" vertical="center"/>
    </xf>
    <xf numFmtId="1" fontId="18" fillId="23" borderId="49">
      <alignment horizontal="center" vertical="center"/>
      <protection locked="0"/>
    </xf>
    <xf numFmtId="170" fontId="1" fillId="0" borderId="0" applyFont="0" applyFill="0" applyBorder="0" applyAlignment="0" applyProtection="0"/>
  </cellStyleXfs>
  <cellXfs count="47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4" xfId="0" applyNumberFormat="1" applyBorder="1" applyAlignment="1">
      <alignment horizontal="center"/>
    </xf>
    <xf numFmtId="166" fontId="0" fillId="0" borderId="35" xfId="0" applyNumberFormat="1" applyBorder="1" applyAlignment="1">
      <alignment horizontal="center"/>
    </xf>
    <xf numFmtId="167" fontId="0" fillId="0" borderId="35" xfId="0" applyNumberFormat="1" applyBorder="1" applyAlignment="1">
      <alignment horizontal="center"/>
    </xf>
    <xf numFmtId="1" fontId="0" fillId="0" borderId="36" xfId="0" applyNumberFormat="1" applyBorder="1" applyAlignment="1">
      <alignment horizontal="center"/>
    </xf>
    <xf numFmtId="2"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67" fontId="0" fillId="0" borderId="40" xfId="0" applyNumberFormat="1" applyBorder="1" applyAlignment="1">
      <alignment horizontal="center"/>
    </xf>
    <xf numFmtId="1" fontId="0" fillId="0" borderId="41" xfId="0" applyNumberFormat="1" applyBorder="1" applyAlignment="1">
      <alignment horizontal="center"/>
    </xf>
    <xf numFmtId="166" fontId="0" fillId="0" borderId="40" xfId="0" applyNumberFormat="1" applyBorder="1"/>
    <xf numFmtId="1" fontId="0" fillId="0" borderId="38" xfId="0" applyNumberFormat="1" applyBorder="1"/>
    <xf numFmtId="0" fontId="0" fillId="0" borderId="37" xfId="0" applyBorder="1"/>
    <xf numFmtId="0" fontId="0" fillId="0" borderId="39" xfId="0" applyBorder="1"/>
    <xf numFmtId="167" fontId="0" fillId="0" borderId="40" xfId="0" applyNumberFormat="1" applyBorder="1"/>
    <xf numFmtId="1" fontId="0" fillId="0" borderId="41" xfId="0" applyNumberFormat="1" applyBorder="1"/>
    <xf numFmtId="2" fontId="0" fillId="0" borderId="35" xfId="0" applyNumberFormat="1" applyBorder="1" applyAlignment="1">
      <alignment horizontal="center"/>
    </xf>
    <xf numFmtId="2" fontId="3" fillId="0" borderId="42" xfId="0" applyNumberFormat="1" applyFont="1" applyBorder="1" applyAlignment="1">
      <alignment horizontal="left"/>
    </xf>
    <xf numFmtId="0" fontId="19" fillId="8" borderId="43"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44"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7" xfId="0" applyFill="1" applyBorder="1"/>
    <xf numFmtId="0" fontId="0" fillId="15" borderId="4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2" fontId="13" fillId="17" borderId="7" xfId="0" applyNumberFormat="1" applyFont="1" applyFill="1" applyBorder="1" applyAlignment="1">
      <alignment horizontal="left"/>
    </xf>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45"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0" fontId="0" fillId="0" borderId="46" xfId="0" applyBorder="1"/>
    <xf numFmtId="0" fontId="2" fillId="16" borderId="51" xfId="0" applyFont="1" applyFill="1" applyBorder="1" applyAlignment="1">
      <alignment horizontal="left" vertical="center"/>
    </xf>
    <xf numFmtId="0" fontId="2" fillId="16" borderId="18" xfId="0" applyFont="1" applyFill="1" applyBorder="1" applyAlignment="1">
      <alignment horizontal="left" vertical="center"/>
    </xf>
    <xf numFmtId="0" fontId="2" fillId="16" borderId="19" xfId="0" applyFont="1" applyFill="1" applyBorder="1" applyAlignment="1">
      <alignment horizontal="left" vertical="center"/>
    </xf>
    <xf numFmtId="2" fontId="0" fillId="26" borderId="37" xfId="0" applyNumberFormat="1" applyFill="1" applyBorder="1" applyAlignment="1">
      <alignment horizontal="center"/>
    </xf>
    <xf numFmtId="0" fontId="3" fillId="16" borderId="17" xfId="0" applyFont="1" applyFill="1" applyBorder="1" applyAlignment="1">
      <alignment horizontal="center"/>
    </xf>
    <xf numFmtId="2" fontId="3" fillId="0" borderId="0" xfId="0" applyNumberFormat="1" applyFont="1" applyAlignment="1">
      <alignment horizontal="center"/>
    </xf>
    <xf numFmtId="2" fontId="0" fillId="18" borderId="37" xfId="0" applyNumberFormat="1" applyFill="1" applyBorder="1" applyAlignment="1">
      <alignment horizontal="center"/>
    </xf>
    <xf numFmtId="0" fontId="0" fillId="0" borderId="52" xfId="0" applyBorder="1" applyAlignment="1">
      <alignment horizontal="center"/>
    </xf>
    <xf numFmtId="0" fontId="5" fillId="0" borderId="35" xfId="0" applyFont="1" applyBorder="1" applyAlignment="1">
      <alignment horizontal="center"/>
    </xf>
    <xf numFmtId="0" fontId="3" fillId="0" borderId="52" xfId="0" applyFont="1" applyBorder="1" applyAlignment="1">
      <alignment horizontal="center"/>
    </xf>
    <xf numFmtId="0" fontId="0" fillId="18" borderId="45" xfId="0"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xf numFmtId="0" fontId="0" fillId="0" borderId="0" xfId="0" applyFont="1"/>
    <xf numFmtId="0" fontId="0" fillId="0" borderId="0" xfId="0" applyFont="1" applyFill="1"/>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18" fillId="0" borderId="0" xfId="0" applyNumberFormat="1" applyFont="1" applyFill="1" applyAlignment="1">
      <alignment horizontal="center"/>
    </xf>
    <xf numFmtId="0" fontId="0" fillId="0" borderId="0" xfId="0" applyFont="1" applyFill="1" applyAlignment="1">
      <alignment horizontal="left"/>
    </xf>
    <xf numFmtId="0" fontId="0" fillId="0" borderId="20" xfId="0" applyFont="1" applyFill="1" applyBorder="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ill="1" applyBorder="1" applyAlignment="1">
      <alignment horizontal="center"/>
    </xf>
    <xf numFmtId="1" fontId="0" fillId="0" borderId="0" xfId="0" applyNumberFormat="1" applyFill="1" applyBorder="1" applyAlignment="1">
      <alignment horizontal="center"/>
    </xf>
    <xf numFmtId="2" fontId="0" fillId="0" borderId="0" xfId="0" applyNumberFormat="1" applyFont="1" applyFill="1" applyBorder="1" applyAlignment="1">
      <alignment horizontal="center"/>
    </xf>
    <xf numFmtId="1" fontId="0" fillId="0" borderId="0" xfId="0" applyNumberFormat="1" applyFont="1" applyFill="1" applyBorder="1" applyAlignment="1">
      <alignment horizontal="center"/>
    </xf>
    <xf numFmtId="0" fontId="0" fillId="0" borderId="0" xfId="0" applyFont="1" applyFill="1" applyBorder="1" applyAlignment="1">
      <alignment horizontal="center"/>
    </xf>
    <xf numFmtId="2" fontId="18" fillId="0" borderId="0" xfId="0" applyNumberFormat="1" applyFont="1" applyBorder="1" applyAlignment="1" applyProtection="1">
      <alignment horizontal="center"/>
      <protection locked="0"/>
    </xf>
    <xf numFmtId="1" fontId="18" fillId="0" borderId="0" xfId="0" applyNumberFormat="1" applyFont="1" applyBorder="1" applyAlignment="1" applyProtection="1">
      <alignment horizontal="center"/>
      <protection locked="0"/>
    </xf>
    <xf numFmtId="0" fontId="0" fillId="0" borderId="0" xfId="0" applyFill="1" applyAlignment="1">
      <alignment horizontal="left"/>
    </xf>
    <xf numFmtId="0" fontId="0" fillId="21" borderId="0" xfId="0" applyFill="1" applyBorder="1"/>
    <xf numFmtId="0" fontId="0" fillId="0" borderId="53" xfId="0" applyFill="1" applyBorder="1" applyAlignment="1">
      <alignment horizontal="center"/>
    </xf>
    <xf numFmtId="2" fontId="3" fillId="0" borderId="0" xfId="0" applyNumberFormat="1" applyFont="1" applyFill="1" applyBorder="1" applyAlignment="1">
      <alignment horizontal="center"/>
    </xf>
    <xf numFmtId="0" fontId="54" fillId="0" borderId="0" xfId="0" applyFont="1" applyFill="1" applyBorder="1"/>
    <xf numFmtId="2" fontId="0" fillId="0" borderId="0" xfId="0" applyNumberFormat="1" applyFill="1" applyBorder="1" applyAlignment="1">
      <alignment horizontal="center"/>
    </xf>
    <xf numFmtId="0" fontId="0" fillId="0" borderId="0" xfId="0" applyFill="1" applyBorder="1"/>
    <xf numFmtId="1" fontId="0" fillId="0" borderId="0" xfId="0" applyNumberFormat="1" applyFill="1" applyBorder="1"/>
    <xf numFmtId="0" fontId="13" fillId="0" borderId="0" xfId="0" applyFont="1" applyFill="1" applyBorder="1"/>
    <xf numFmtId="1" fontId="3" fillId="0" borderId="0" xfId="0" applyNumberFormat="1" applyFont="1" applyFill="1" applyBorder="1"/>
    <xf numFmtId="0" fontId="55" fillId="27" borderId="0" xfId="0" applyFont="1" applyFill="1" applyBorder="1" applyAlignment="1">
      <alignment horizontal="center"/>
    </xf>
    <xf numFmtId="1" fontId="56" fillId="27" borderId="0" xfId="0" applyNumberFormat="1" applyFont="1" applyFill="1" applyBorder="1" applyAlignment="1">
      <alignment horizontal="center"/>
    </xf>
    <xf numFmtId="0" fontId="56" fillId="27" borderId="0" xfId="0" applyFont="1" applyFill="1" applyBorder="1" applyAlignment="1">
      <alignment horizontal="center"/>
    </xf>
    <xf numFmtId="1" fontId="5" fillId="0" borderId="0" xfId="0" applyNumberFormat="1" applyFont="1" applyFill="1" applyBorder="1" applyAlignment="1">
      <alignment horizontal="left"/>
    </xf>
    <xf numFmtId="0" fontId="0" fillId="0" borderId="0" xfId="0" applyFill="1" applyBorder="1" applyAlignment="1">
      <alignment horizontal="left"/>
    </xf>
    <xf numFmtId="0" fontId="0" fillId="0" borderId="0" xfId="0" applyFont="1" applyFill="1" applyBorder="1" applyAlignment="1">
      <alignment horizontal="left"/>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16" fillId="0" borderId="0" xfId="0" applyFont="1" applyBorder="1"/>
    <xf numFmtId="0" fontId="40" fillId="19" borderId="9" xfId="0" applyFont="1" applyFill="1" applyBorder="1"/>
    <xf numFmtId="0" fontId="25" fillId="8" borderId="0" xfId="2" applyFill="1" applyBorder="1"/>
    <xf numFmtId="0" fontId="0" fillId="8" borderId="0" xfId="0" applyFill="1" applyBorder="1"/>
    <xf numFmtId="0" fontId="0" fillId="8" borderId="10" xfId="0" applyFill="1" applyBorder="1"/>
    <xf numFmtId="0" fontId="40" fillId="17" borderId="9" xfId="0" applyFont="1" applyFill="1" applyBorder="1" applyAlignment="1">
      <alignment vertical="center"/>
    </xf>
    <xf numFmtId="2" fontId="0" fillId="0" borderId="0" xfId="0" applyNumberFormat="1" applyBorder="1" applyAlignment="1">
      <alignment horizontal="center"/>
    </xf>
    <xf numFmtId="0" fontId="0" fillId="17" borderId="0" xfId="0" applyFill="1" applyBorder="1"/>
    <xf numFmtId="0" fontId="0" fillId="17" borderId="10" xfId="0" applyFill="1" applyBorder="1"/>
    <xf numFmtId="0" fontId="40" fillId="17" borderId="5" xfId="0" applyFont="1" applyFill="1" applyBorder="1" applyAlignment="1">
      <alignment vertical="center"/>
    </xf>
    <xf numFmtId="0" fontId="0" fillId="17" borderId="4" xfId="0" applyFill="1" applyBorder="1"/>
    <xf numFmtId="0" fontId="25" fillId="17" borderId="0" xfId="2" applyFill="1" applyBorder="1"/>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2" fontId="0" fillId="15" borderId="0" xfId="0" applyNumberFormat="1" applyFill="1" applyBorder="1" applyAlignment="1">
      <alignment horizontal="center"/>
    </xf>
    <xf numFmtId="1" fontId="0" fillId="15" borderId="0" xfId="0" applyNumberFormat="1" applyFill="1" applyBorder="1" applyAlignment="1">
      <alignment horizontal="center"/>
    </xf>
    <xf numFmtId="0" fontId="0" fillId="15" borderId="0" xfId="0" applyFill="1" applyBorder="1"/>
    <xf numFmtId="0" fontId="9" fillId="0" borderId="0" xfId="0" applyFont="1" applyBorder="1"/>
    <xf numFmtId="0" fontId="55" fillId="27" borderId="9" xfId="0" applyFont="1" applyFill="1" applyBorder="1" applyAlignment="1">
      <alignment horizontal="center"/>
    </xf>
    <xf numFmtId="0" fontId="0" fillId="0" borderId="54" xfId="0" applyBorder="1" applyAlignment="1">
      <alignment horizontal="left"/>
    </xf>
    <xf numFmtId="1" fontId="0" fillId="0" borderId="0" xfId="0" applyNumberFormat="1" applyBorder="1" applyAlignment="1">
      <alignment horizontal="center"/>
    </xf>
    <xf numFmtId="0" fontId="0" fillId="17" borderId="54" xfId="0" applyFill="1" applyBorder="1" applyAlignment="1">
      <alignment horizontal="left"/>
    </xf>
    <xf numFmtId="0" fontId="0" fillId="17" borderId="0" xfId="0" applyFont="1" applyFill="1" applyBorder="1"/>
    <xf numFmtId="0" fontId="0" fillId="0" borderId="55" xfId="0" applyBorder="1" applyAlignment="1">
      <alignment horizontal="left"/>
    </xf>
    <xf numFmtId="0" fontId="0" fillId="0" borderId="47" xfId="0" applyBorder="1" applyAlignment="1">
      <alignment horizontal="left"/>
    </xf>
    <xf numFmtId="0" fontId="0" fillId="0" borderId="0" xfId="0" applyFont="1" applyFill="1" applyBorder="1" applyAlignment="1">
      <alignment horizontal="left" vertical="center"/>
    </xf>
    <xf numFmtId="2" fontId="0" fillId="0" borderId="0" xfId="0" applyNumberFormat="1" applyBorder="1" applyAlignment="1">
      <alignment horizontal="left" vertical="center"/>
    </xf>
    <xf numFmtId="1" fontId="0" fillId="0" borderId="0" xfId="0" applyNumberFormat="1" applyBorder="1" applyAlignment="1">
      <alignment horizontal="left" vertical="center"/>
    </xf>
    <xf numFmtId="168" fontId="0" fillId="0" borderId="0" xfId="0" applyNumberFormat="1" applyBorder="1" applyAlignment="1">
      <alignment horizontal="left" vertical="center"/>
    </xf>
    <xf numFmtId="168" fontId="0" fillId="0" borderId="0" xfId="0" applyNumberFormat="1" applyBorder="1"/>
    <xf numFmtId="0" fontId="15" fillId="0" borderId="0" xfId="0" applyFont="1" applyBorder="1"/>
    <xf numFmtId="0" fontId="13" fillId="0" borderId="0" xfId="0" applyFont="1" applyBorder="1"/>
    <xf numFmtId="0" fontId="2" fillId="0" borderId="0" xfId="0" applyFont="1" applyBorder="1" applyAlignment="1">
      <alignment horizontal="center"/>
    </xf>
    <xf numFmtId="167" fontId="0" fillId="0" borderId="0" xfId="0" applyNumberFormat="1" applyBorder="1" applyAlignment="1">
      <alignment horizontal="center"/>
    </xf>
    <xf numFmtId="0" fontId="0" fillId="0" borderId="0" xfId="0" applyBorder="1" applyAlignment="1">
      <alignment horizontal="left"/>
    </xf>
    <xf numFmtId="166" fontId="0" fillId="0" borderId="0" xfId="0" applyNumberFormat="1" applyBorder="1" applyAlignment="1">
      <alignment horizontal="center"/>
    </xf>
    <xf numFmtId="2" fontId="0" fillId="0" borderId="0" xfId="0" applyNumberFormat="1" applyBorder="1"/>
    <xf numFmtId="1" fontId="0" fillId="0" borderId="0" xfId="0" applyNumberFormat="1" applyBorder="1"/>
    <xf numFmtId="166" fontId="0" fillId="0" borderId="0" xfId="0" applyNumberFormat="1" applyBorder="1"/>
    <xf numFmtId="167" fontId="0" fillId="0" borderId="0" xfId="0" applyNumberFormat="1" applyBorder="1"/>
    <xf numFmtId="0" fontId="55" fillId="27" borderId="17" xfId="0" applyFont="1" applyFill="1" applyBorder="1" applyAlignment="1">
      <alignment horizontal="center"/>
    </xf>
    <xf numFmtId="0" fontId="56" fillId="27" borderId="0" xfId="0" applyFont="1" applyFill="1" applyAlignment="1">
      <alignment horizontal="center"/>
    </xf>
    <xf numFmtId="1" fontId="56" fillId="27" borderId="0" xfId="0" applyNumberFormat="1" applyFon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0">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left style="thin">
          <color rgb="FFFFC000"/>
        </left>
        <right style="thin">
          <color rgb="FFFFC000"/>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left style="thin">
          <color rgb="FFFFC000"/>
        </left>
        <right/>
        <top/>
        <bottom/>
      </border>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auto="1"/>
        </patternFill>
      </fill>
      <alignment horizontal="left" vertical="bottom" textRotation="0" wrapText="0" indent="0" justifyLastLine="0" shrinkToFit="0" readingOrder="0"/>
    </dxf>
    <dxf>
      <font>
        <b/>
        <strike val="0"/>
        <outline val="0"/>
        <shadow val="0"/>
        <u val="none"/>
        <vertAlign val="baseline"/>
        <sz val="11"/>
        <color theme="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solid">
          <fgColor indexed="64"/>
          <bgColor theme="2" tint="-0.249977111117893"/>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solid">
          <fgColor indexed="64"/>
          <bgColor theme="2" tint="-0.249977111117893"/>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numFmt numFmtId="2" formatCode="0.00"/>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outline="0">
        <left/>
        <right style="thin">
          <color rgb="FFFFC000"/>
        </right>
        <top style="thin">
          <color rgb="FFFFC000"/>
        </top>
        <bottom style="thin">
          <color rgb="FFFFC000"/>
        </bottom>
      </border>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9"/>
      <tableStyleElement type="headerRow" dxfId="478"/>
      <tableStyleElement type="firstRowStripe" dxfId="477"/>
      <tableStyleElement type="secondRowStripe" dxfId="476"/>
    </tableStyle>
    <tableStyle name="MySqlDefault" pivot="0" table="0" count="2" xr9:uid="{D5D904E1-2A2C-42D4-AF54-2F4144BE2919}">
      <tableStyleElement type="wholeTable" dxfId="475"/>
      <tableStyleElement type="headerRow" dxfId="474"/>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3">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Drop" dropStyle="combo" dx="26" noThreeD="1" sel="0"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10" Type="http://schemas.openxmlformats.org/officeDocument/2006/relationships/image" Target="../media/image11.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4.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1120140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67</xdr:col>
          <xdr:colOff>38100</xdr:colOff>
          <xdr:row>6</xdr:row>
          <xdr:rowOff>38100</xdr:rowOff>
        </xdr:from>
        <xdr:to>
          <xdr:col>67</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67</xdr:col>
          <xdr:colOff>822960</xdr:colOff>
          <xdr:row>6</xdr:row>
          <xdr:rowOff>22860</xdr:rowOff>
        </xdr:from>
        <xdr:to>
          <xdr:col>68</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120</xdr:col>
          <xdr:colOff>38100</xdr:colOff>
          <xdr:row>22</xdr:row>
          <xdr:rowOff>228600</xdr:rowOff>
        </xdr:from>
        <xdr:to>
          <xdr:col>123</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3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66</xdr:col>
          <xdr:colOff>0</xdr:colOff>
          <xdr:row>8</xdr:row>
          <xdr:rowOff>22860</xdr:rowOff>
        </xdr:from>
        <xdr:to>
          <xdr:col>67</xdr:col>
          <xdr:colOff>45720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67</xdr:col>
          <xdr:colOff>22860</xdr:colOff>
          <xdr:row>8</xdr:row>
          <xdr:rowOff>22860</xdr:rowOff>
        </xdr:from>
        <xdr:to>
          <xdr:col>67</xdr:col>
          <xdr:colOff>1531620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1</xdr:row>
          <xdr:rowOff>137160</xdr:rowOff>
        </xdr:from>
        <xdr:to>
          <xdr:col>13</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3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7620</xdr:colOff>
          <xdr:row>7</xdr:row>
          <xdr:rowOff>30480</xdr:rowOff>
        </xdr:from>
        <xdr:to>
          <xdr:col>46</xdr:col>
          <xdr:colOff>2446020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3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99060</xdr:colOff>
          <xdr:row>5</xdr:row>
          <xdr:rowOff>45720</xdr:rowOff>
        </xdr:from>
        <xdr:to>
          <xdr:col>43</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22860</xdr:colOff>
          <xdr:row>21</xdr:row>
          <xdr:rowOff>175260</xdr:rowOff>
        </xdr:from>
        <xdr:to>
          <xdr:col>47</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3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1325880</xdr:colOff>
          <xdr:row>21</xdr:row>
          <xdr:rowOff>175260</xdr:rowOff>
        </xdr:from>
        <xdr:to>
          <xdr:col>49</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3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30480</xdr:colOff>
          <xdr:row>22</xdr:row>
          <xdr:rowOff>22860</xdr:rowOff>
        </xdr:from>
        <xdr:to>
          <xdr:col>43</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3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83820</xdr:colOff>
          <xdr:row>1</xdr:row>
          <xdr:rowOff>137160</xdr:rowOff>
        </xdr:from>
        <xdr:to>
          <xdr:col>52</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3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38100</xdr:colOff>
          <xdr:row>6</xdr:row>
          <xdr:rowOff>38100</xdr:rowOff>
        </xdr:from>
        <xdr:to>
          <xdr:col>104</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3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822960</xdr:colOff>
          <xdr:row>6</xdr:row>
          <xdr:rowOff>22860</xdr:rowOff>
        </xdr:from>
        <xdr:to>
          <xdr:col>105</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3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103</xdr:col>
          <xdr:colOff>0</xdr:colOff>
          <xdr:row>8</xdr:row>
          <xdr:rowOff>22860</xdr:rowOff>
        </xdr:from>
        <xdr:to>
          <xdr:col>104</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3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104</xdr:col>
          <xdr:colOff>22860</xdr:colOff>
          <xdr:row>8</xdr:row>
          <xdr:rowOff>22860</xdr:rowOff>
        </xdr:from>
        <xdr:to>
          <xdr:col>104</xdr:col>
          <xdr:colOff>1531620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3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22860</xdr:colOff>
          <xdr:row>7</xdr:row>
          <xdr:rowOff>45720</xdr:rowOff>
        </xdr:from>
        <xdr:to>
          <xdr:col>84</xdr:col>
          <xdr:colOff>2087880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3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81</xdr:col>
          <xdr:colOff>60960</xdr:colOff>
          <xdr:row>5</xdr:row>
          <xdr:rowOff>60960</xdr:rowOff>
        </xdr:from>
        <xdr:to>
          <xdr:col>81</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3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30480</xdr:colOff>
          <xdr:row>21</xdr:row>
          <xdr:rowOff>160020</xdr:rowOff>
        </xdr:from>
        <xdr:to>
          <xdr:col>85</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3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85</xdr:col>
          <xdr:colOff>1325880</xdr:colOff>
          <xdr:row>21</xdr:row>
          <xdr:rowOff>175260</xdr:rowOff>
        </xdr:from>
        <xdr:to>
          <xdr:col>87</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3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30480</xdr:colOff>
          <xdr:row>22</xdr:row>
          <xdr:rowOff>22860</xdr:rowOff>
        </xdr:from>
        <xdr:to>
          <xdr:col>81</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3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3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120</xdr:col>
          <xdr:colOff>3459480</xdr:colOff>
          <xdr:row>19</xdr:row>
          <xdr:rowOff>182880</xdr:rowOff>
        </xdr:from>
        <xdr:to>
          <xdr:col>123</xdr:col>
          <xdr:colOff>552450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3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120</xdr:col>
          <xdr:colOff>60960</xdr:colOff>
          <xdr:row>5</xdr:row>
          <xdr:rowOff>68580</xdr:rowOff>
        </xdr:from>
        <xdr:to>
          <xdr:col>120</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3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3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123</xdr:col>
          <xdr:colOff>784860</xdr:colOff>
          <xdr:row>22</xdr:row>
          <xdr:rowOff>220980</xdr:rowOff>
        </xdr:from>
        <xdr:to>
          <xdr:col>126</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3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3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62032</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3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24</xdr:col>
      <xdr:colOff>626394</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89</xdr:col>
      <xdr:colOff>1074419</xdr:colOff>
      <xdr:row>2</xdr:row>
      <xdr:rowOff>0</xdr:rowOff>
    </xdr:from>
    <xdr:to>
      <xdr:col>100</xdr:col>
      <xdr:colOff>1935555</xdr:colOff>
      <xdr:row>23</xdr:row>
      <xdr:rowOff>200025</xdr:rowOff>
    </xdr:to>
    <xdr:pic>
      <xdr:nvPicPr>
        <xdr:cNvPr id="9" name="Fig_TOWER_plot" hidden="1">
          <a:extLst>
            <a:ext uri="{FF2B5EF4-FFF2-40B4-BE49-F238E27FC236}">
              <a16:creationId xmlns:a16="http://schemas.microsoft.com/office/drawing/2014/main" id="{0695E0CE-5A0D-4C56-18F1-4664B88BE920}"/>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3329879" y="2773680"/>
          <a:ext cx="16786985" cy="5335905"/>
        </a:xfrm>
        <a:prstGeom prst="rect">
          <a:avLst/>
        </a:prstGeom>
      </xdr:spPr>
    </xdr:pic>
    <xdr:clientData/>
  </xdr:twoCellAnchor>
  <xdr:twoCellAnchor editAs="oneCell">
    <xdr:from>
      <xdr:col>52</xdr:col>
      <xdr:colOff>1047746</xdr:colOff>
      <xdr:row>2</xdr:row>
      <xdr:rowOff>0</xdr:rowOff>
    </xdr:from>
    <xdr:to>
      <xdr:col>61</xdr:col>
      <xdr:colOff>2047765</xdr:colOff>
      <xdr:row>23</xdr:row>
      <xdr:rowOff>200025</xdr:rowOff>
    </xdr:to>
    <xdr:pic>
      <xdr:nvPicPr>
        <xdr:cNvPr id="4178" name="Fig_TP_plot">
          <a:extLst>
            <a:ext uri="{FF2B5EF4-FFF2-40B4-BE49-F238E27FC236}">
              <a16:creationId xmlns:a16="http://schemas.microsoft.com/office/drawing/2014/main" id="{08910DCF-2189-4A9E-CEF0-76AC3C6CE46B}"/>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2693486" y="2773680"/>
          <a:ext cx="16643879" cy="5335905"/>
        </a:xfrm>
        <a:prstGeom prst="rect">
          <a:avLst/>
        </a:prstGeom>
      </xdr:spPr>
    </xdr:pic>
    <xdr:clientData/>
  </xdr:twoCellAnchor>
  <xdr:twoCellAnchor editAs="oneCell">
    <xdr:from>
      <xdr:col>13</xdr:col>
      <xdr:colOff>1047748</xdr:colOff>
      <xdr:row>2</xdr:row>
      <xdr:rowOff>0</xdr:rowOff>
    </xdr:from>
    <xdr:to>
      <xdr:col>24</xdr:col>
      <xdr:colOff>631892</xdr:colOff>
      <xdr:row>23</xdr:row>
      <xdr:rowOff>224039</xdr:rowOff>
    </xdr:to>
    <xdr:pic>
      <xdr:nvPicPr>
        <xdr:cNvPr id="4190" name="Fig_MP_plot">
          <a:extLst>
            <a:ext uri="{FF2B5EF4-FFF2-40B4-BE49-F238E27FC236}">
              <a16:creationId xmlns:a16="http://schemas.microsoft.com/office/drawing/2014/main" id="{4C1881D3-FB75-152E-D78C-D1DFFBAA1B4F}"/>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10"/>
            </a:ext>
          </a:extLst>
        </a:blip>
        <a:stretch>
          <a:fillRect/>
        </a:stretch>
      </xdr:blipFill>
      <xdr:spPr>
        <a:xfrm>
          <a:off x="29455108" y="2773680"/>
          <a:ext cx="16873924" cy="53599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22860</xdr:colOff>
          <xdr:row>7</xdr:row>
          <xdr:rowOff>60960</xdr:rowOff>
        </xdr:from>
        <xdr:to>
          <xdr:col>46</xdr:col>
          <xdr:colOff>2110740</xdr:colOff>
          <xdr:row>8</xdr:row>
          <xdr:rowOff>175260</xdr:rowOff>
        </xdr:to>
        <xdr:sp macro="" textlink="">
          <xdr:nvSpPr>
            <xdr:cNvPr id="4191" name="Dropdown_MP_Structures2" hidden="1">
              <a:extLst>
                <a:ext uri="{63B3BB69-23CF-44E3-9099-C40C66FF867C}">
                  <a14:compatExt spid="_x0000_s4187"/>
                </a:ext>
                <a:ext uri="{FF2B5EF4-FFF2-40B4-BE49-F238E27FC236}">
                  <a16:creationId xmlns:a16="http://schemas.microsoft.com/office/drawing/2014/main" id="{379CD050-E1A7-7095-AA4A-2FF95E4754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98" dataDxfId="97">
  <autoFilter ref="E13:L14" xr:uid="{51AF5F9E-A6E5-4BA1-83BE-2546351DAE06}"/>
  <tableColumns count="8">
    <tableColumn id="8" xr3:uid="{D8E7188F-4B6E-47C9-B812-934BBA8BB09F}" name="Name" dataDxfId="89"/>
    <tableColumn id="1" xr3:uid="{8004DE55-01A0-4AB5-A007-D379F8ED184F}" name="Project ID" dataDxfId="90"/>
    <tableColumn id="2" xr3:uid="{73AEE22B-B9CF-4401-B31E-64902257C6A9}" name="Phase" dataDxfId="102"/>
    <tableColumn id="3" xr3:uid="{6CD7BEF9-707B-4F7D-A334-46DB51B6F454}" name="Structure ID" dataDxfId="101"/>
    <tableColumn id="4" xr3:uid="{5572AB9F-884A-4001-85E7-5E708A2DFC71}" name="Author" dataDxfId="100"/>
    <tableColumn id="5" xr3:uid="{AFCB5F1D-C5C1-4D21-A7C0-310C0D52F9E4}" name="Water Depth [m]" dataDxfId="99"/>
    <tableColumn id="6" xr3:uid="{149EEBB8-62A5-42C4-97FD-484848DB0825}" name="Height Reference" dataDxfId="86"/>
    <tableColumn id="7" xr3:uid="{82ECC3EB-0382-490B-8CE7-963B13E4D1A1}" name="Comments" dataDxfId="8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92" dataDxfId="91">
  <autoFilter ref="E18:L19" xr:uid="{58117B73-5FCA-4002-A528-31B3F83BDE75}"/>
  <tableColumns count="8">
    <tableColumn id="1" xr3:uid="{5C484AAB-AA0F-4FBD-9543-28D80EB7F84D}" name="Name" dataDxfId="87"/>
    <tableColumn id="2" xr3:uid="{87603448-795E-499B-8754-D6455D5FF52F}" name="Project ID" dataDxfId="88"/>
    <tableColumn id="3" xr3:uid="{51EA6487-4EF3-43A9-B440-34893EEEEAB2}" name="Phase" dataDxfId="96"/>
    <tableColumn id="4" xr3:uid="{4AC48BB5-6D2E-492F-89B1-5662010991A8}" name="Structure ID" dataDxfId="95"/>
    <tableColumn id="5" xr3:uid="{2AE3ED2D-7CAB-45B8-AA43-6197A5DBB9C2}" name="Author" dataDxfId="94"/>
    <tableColumn id="6" xr3:uid="{BC0E3E2E-DE67-4FD9-94E9-5C112B52D3FD}" name="Water Depth [m]" dataDxfId="93"/>
    <tableColumn id="7" xr3:uid="{16928D7F-3DB7-43BD-BCF5-5C279A3E16F5}" name="Height Reference" dataDxfId="84"/>
    <tableColumn id="8" xr3:uid="{1B5280CC-AB0D-434E-A63A-CAC42F67BB4D}" name="Comments" dataDxfId="83"/>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73" dataDxfId="139">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145"/>
    <tableColumn id="2" xr3:uid="{01B5124C-F6E1-40D2-9236-F2D6BE941DD3}" name="Top [m]" dataDxfId="144"/>
    <tableColumn id="3" xr3:uid="{0537C90E-D320-4AC4-8392-2A7C45CE31A1}" name="Bottom [m]" dataDxfId="143"/>
    <tableColumn id="4" xr3:uid="{3F0DC3DB-26F8-4D70-A358-70EF5E1596F5}" name="D, top [m]" dataDxfId="142"/>
    <tableColumn id="5" xr3:uid="{25F6B1D8-AC49-468F-BDCD-72AC07BB3CD0}" name="D, bottom [m]" dataDxfId="141"/>
    <tableColumn id="6" xr3:uid="{3ED99EE5-BCA8-4244-A3E5-81C6F22A9AB2}" name="t [mm]" dataDxfId="14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AA12:AH13" totalsRowShown="0" headerRowDxfId="472" dataDxfId="103">
  <autoFilter ref="AA12:AH13" xr:uid="{F46B677D-4D25-4464-BE0D-6A1E644518C5}"/>
  <tableColumns count="8">
    <tableColumn id="1" xr3:uid="{ECD0389F-015D-412B-9FF1-D5BEAAD27FC1}" name="Identifier" dataDxfId="111"/>
    <tableColumn id="2" xr3:uid="{90794316-AE1E-4D40-A728-B5B995A9CF65}" name="Phase" dataDxfId="110"/>
    <tableColumn id="3" xr3:uid="{B8C9242D-AC32-4E57-A861-DB7E615D6A1C}" name="Structure ID" dataDxfId="109"/>
    <tableColumn id="4" xr3:uid="{1EEB510B-3010-431D-B8C6-870D9180A629}" name="Water Depth [m]" dataDxfId="108"/>
    <tableColumn id="5" xr3:uid="{B6F5C20C-83C1-4B16-B4D3-933D066BB6A0}" name="Height Reference" dataDxfId="107"/>
    <tableColumn id="6" xr3:uid="{26EA3A2D-14E0-4809-9795-74592B4984AD}" name="Comments" dataDxfId="106"/>
    <tableColumn id="7" xr3:uid="{9AC62F3C-D12C-40A1-8AF4-F7C9B043F1FB}" name="Column1" dataDxfId="105"/>
    <tableColumn id="8" xr3:uid="{3E080D4B-C5E2-4330-9305-E6C23BBD7273}" name="Column2" dataDxfId="10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AA18:AF43" totalsRowShown="0" headerRowDxfId="471" dataDxfId="112">
  <autoFilter ref="AA18:AF43" xr:uid="{186CFF05-2CD9-405C-829A-5AD7B62A8ACE}"/>
  <sortState xmlns:xlrd2="http://schemas.microsoft.com/office/spreadsheetml/2017/richdata2" ref="AA19:AK43">
    <sortCondition ref="AA18:AA43"/>
  </sortState>
  <tableColumns count="6">
    <tableColumn id="1" xr3:uid="{66D6C4E1-74CA-4A30-A085-277EA5E62B3C}" name="Section" dataDxfId="118"/>
    <tableColumn id="2" xr3:uid="{D0F6ECD2-6414-48B2-9B47-1C3B8BAC860B}" name="Top [m]" dataDxfId="117"/>
    <tableColumn id="3" xr3:uid="{575FC20A-0259-4081-83F8-71040557AEA8}" name="Bottom [m]" dataDxfId="116"/>
    <tableColumn id="4" xr3:uid="{529E5CD0-69F2-4E59-86A7-A3E6F1B39E96}" name="D, top [m]" dataDxfId="115"/>
    <tableColumn id="5" xr3:uid="{7F90AAFA-52D7-47DB-A99D-3E3E0AEE6541}" name="D, bottom [m]" dataDxfId="114"/>
    <tableColumn id="6" xr3:uid="{1B01547B-4485-4B79-8DB3-FCEA1C806B60}" name="t [mm]"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R112:Z113" insertRow="1" totalsRowShown="0" headerRowDxfId="470" dataDxfId="129">
  <autoFilter ref="R112:Z113" xr:uid="{C2F2D263-B298-4967-B7BA-2043D2636A28}"/>
  <tableColumns count="9">
    <tableColumn id="9" xr3:uid="{983AA3EE-D554-4611-9143-CB18ADA5BC06}" name="Name" dataDxfId="138"/>
    <tableColumn id="2" xr3:uid="{365B74CD-D14D-4F75-ABA6-B5CBD126E6F2}" name="Top [m]" dataDxfId="137"/>
    <tableColumn id="12" xr3:uid="{3CC0B321-8A95-4AEE-8DFB-77DAE8FAB528}" name="Bottom [m]" dataDxfId="136"/>
    <tableColumn id="1" xr3:uid="{7FB591EB-274F-4F3E-B74A-6F28CC328DE4}" name="Mass [kg]" dataDxfId="135"/>
    <tableColumn id="3" xr3:uid="{A784A254-7F89-4432-A825-189B7ECA8E65}" name="Diameter [m]" dataDxfId="134"/>
    <tableColumn id="4" xr3:uid="{F8C96D7F-B5D1-4BBA-AAC1-5DD28CDDAB83}" name="Orientation [°]" dataDxfId="133"/>
    <tableColumn id="5" xr3:uid="{8A748228-8297-4696-9641-35315BDA533B}" name="Distance Axis to Axis" dataDxfId="132"/>
    <tableColumn id="6" xr3:uid="{B67665FB-C840-474D-8316-B278CF74897C}" name="Gap between surfaces" dataDxfId="131"/>
    <tableColumn id="8" xr3:uid="{F25FB915-DF95-48AD-A31E-E1F612E013F8}" name="Surface roughness [m]" dataDxfId="13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H18:AP23" totalsRowShown="0" dataDxfId="119">
  <autoFilter ref="AH18:AP23" xr:uid="{BDE973CA-C8D2-4A67-ACE1-6BE97A1FF0C7}"/>
  <tableColumns count="9">
    <tableColumn id="9" xr3:uid="{55BF990C-941A-438C-86DE-D99A5424D8A4}" name="Name" dataDxfId="128"/>
    <tableColumn id="2" xr3:uid="{D2CC7DEA-1AC5-4558-B6A8-7A00324F8731}" name="Top [m]" dataDxfId="127"/>
    <tableColumn id="12" xr3:uid="{63B7643C-B71B-4F75-B941-E84BE173CC9A}" name="Bottom [m]" dataDxfId="126"/>
    <tableColumn id="1" xr3:uid="{0CF10764-8502-40DE-A7D1-8C4A349A8579}" name="Mass [kg]" dataDxfId="125"/>
    <tableColumn id="3" xr3:uid="{6AD7EABF-97C4-4AEA-B0AC-DE90F01EB468}" name="Diameter [m]" dataDxfId="124"/>
    <tableColumn id="4" xr3:uid="{BFB95885-457B-4D4B-89F6-AA13FDEA9F79}" name="Orientation [°]" dataDxfId="123"/>
    <tableColumn id="5" xr3:uid="{9B1D150A-1A8C-4C66-AB77-616A58B247DE}" name="Distance Axis to Axis" dataDxfId="122"/>
    <tableColumn id="6" xr3:uid="{DB6D9C23-B49D-42B3-8F2A-AC0E2EF73BFC}" name="Gap between surfaces" dataDxfId="121"/>
    <tableColumn id="10" xr3:uid="{728CC840-0A89-4FB8-9043-F90088D45FD9}" name="Surface roughness [m]" dataDxfId="1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30" totalsRowShown="0" headerRowDxfId="38" dataDxfId="469">
  <autoFilter ref="E27:L30" xr:uid="{46FD7C67-BF9C-41F4-B134-682EDE7A007C}"/>
  <sortState xmlns:xlrd2="http://schemas.microsoft.com/office/spreadsheetml/2017/richdata2" ref="E28:I29">
    <sortCondition descending="1" ref="G27:G29"/>
  </sortState>
  <tableColumns count="8">
    <tableColumn id="1" xr3:uid="{43AB1C43-FBC5-42AE-8DFA-4651B77C56A0}" name="Name" dataDxfId="468"/>
    <tableColumn id="2" xr3:uid="{75FB6F15-9784-4F9D-9947-41C8E7DD1CC9}" name="Project ID" dataDxfId="467"/>
    <tableColumn id="3" xr3:uid="{DF3379D9-9371-4EDE-B715-A6A40C072275}" name="Phase" dataDxfId="466"/>
    <tableColumn id="4" xr3:uid="{B2F66CA1-64D8-49D4-A1DA-28FD14EC75C2}" name="Structure ID" dataDxfId="465"/>
    <tableColumn id="5" xr3:uid="{E0EC4989-22E7-49A3-8DAC-034A87568E19}" name="Author" dataDxfId="464"/>
    <tableColumn id="6" xr3:uid="{9873A46F-D488-4AA7-BC64-C1E65C65D808}" name="Water Depth [m]" dataDxfId="463"/>
    <tableColumn id="7" xr3:uid="{CD60E691-17C5-40B2-9E26-571B6CB0C11D}" name="Height Reference" dataDxfId="462"/>
    <tableColumn id="8" xr3:uid="{BE63F67B-A499-43CA-8496-D50515A1122F}" name="Comments" dataDxfId="46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R13:AY14" insertRow="1" totalsRowShown="0" headerRowDxfId="82" dataDxfId="460">
  <autoFilter ref="AR13:AY14" xr:uid="{4C688CB2-0B79-4AE2-B2DC-6850E0999F22}"/>
  <tableColumns count="8">
    <tableColumn id="1" xr3:uid="{4F627CE6-59C4-4523-A98C-81FD64443B88}" name="Name" dataDxfId="77"/>
    <tableColumn id="2" xr3:uid="{19921618-20B3-46FF-937E-24E6775D797E}" name="Project ID" dataDxfId="76"/>
    <tableColumn id="3" xr3:uid="{B1F7CCA9-A1BD-4F05-9237-B6284F3056E5}" name="Phase" dataDxfId="75"/>
    <tableColumn id="4" xr3:uid="{D5F33D5B-370E-46F7-BB6A-B74EC6139333}" name="Structure ID" dataDxfId="74"/>
    <tableColumn id="5" xr3:uid="{A7DF7C25-D9CF-4ABB-B7CD-68DC60608B9A}" name="Author" dataDxfId="73"/>
    <tableColumn id="6" xr3:uid="{A1DB5BD8-96E9-4ECB-89FE-50CF6529DD7E}" name="Water Depth [m]" dataDxfId="72"/>
    <tableColumn id="7" xr3:uid="{2B99DBD7-0B0D-4BA1-87CB-C7AC621E6F3F}" name="Height Reference" dataDxfId="71"/>
    <tableColumn id="8" xr3:uid="{19FE9739-9ACA-485C-B665-39324EE0EC72}" name="Comments" dataDxfId="7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R18:AY19" insertRow="1" totalsRowShown="0" headerRowDxfId="81" dataDxfId="459">
  <autoFilter ref="AR18:AY19" xr:uid="{82B2E050-F7C0-4103-ACF7-1508C2548380}"/>
  <tableColumns count="8">
    <tableColumn id="1" xr3:uid="{74379588-884B-4B92-99E3-2D8263DA35A7}" name="Name" dataDxfId="69"/>
    <tableColumn id="2" xr3:uid="{4D521BF5-BEDD-467B-BCA6-F197DD205F5D}" name="Project ID" dataDxfId="68"/>
    <tableColumn id="3" xr3:uid="{0D0764F3-2EB6-4AFD-8BBF-4B2A213694FB}" name="Phase" dataDxfId="67"/>
    <tableColumn id="4" xr3:uid="{F735A36B-0E53-4B21-98AF-8098D165B7A4}" name="Structure ID" dataDxfId="66"/>
    <tableColumn id="5" xr3:uid="{DD6C5343-9FF0-4988-B7AD-68A2B196AE75}" name="Author" dataDxfId="65"/>
    <tableColumn id="6" xr3:uid="{593B4864-FEBF-42DA-A98D-9BD5E874FDA3}" name="Water Depth [m]" dataDxfId="64"/>
    <tableColumn id="7" xr3:uid="{AD918F6B-4A01-4D99-AEC7-AC9BF6550DE3}" name="Height Reference" dataDxfId="63"/>
    <tableColumn id="8" xr3:uid="{6A7BA4BB-16FD-4D7C-9237-4C0172BBB075}" name="Comments" dataDxfId="6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R112:AW113" insertRow="1" totalsRowShown="0" headerRowDxfId="458" dataDxfId="457">
  <autoFilter ref="AR112:AW113" xr:uid="{4CAB4DE0-822A-4232-A06F-0E82A3BADB53}"/>
  <sortState xmlns:xlrd2="http://schemas.microsoft.com/office/spreadsheetml/2017/richdata2" ref="AR113:BB137">
    <sortCondition ref="AR112:AR137"/>
  </sortState>
  <tableColumns count="6">
    <tableColumn id="1" xr3:uid="{A8499614-F62D-4117-A756-769C01DC0156}" name="Section" dataDxfId="61"/>
    <tableColumn id="2" xr3:uid="{AA39DD39-8C8E-4F66-AA28-5EB59746565D}" name="Top [m]" dataDxfId="60"/>
    <tableColumn id="3" xr3:uid="{E2F479E9-17D9-4C2D-BF7C-2640F78B84E4}" name="Bottom [m]" dataDxfId="59"/>
    <tableColumn id="4" xr3:uid="{C69849FB-2BB9-4BF6-8192-78ED7173DD46}" name="D, top [m]" dataDxfId="58"/>
    <tableColumn id="5" xr3:uid="{837623EF-EE9F-47D2-AAAD-D903281C1D0A}" name="D, bottom [m]" dataDxfId="57"/>
    <tableColumn id="6" xr3:uid="{FDE46510-9BFE-418F-AE03-598BF29FF831}" name="t [mm]" dataDxfId="5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C112:BK113" insertRow="1" totalsRowShown="0" headerRowDxfId="456" dataDxfId="455">
  <autoFilter ref="BC112:BK113" xr:uid="{E1532FB8-4FA8-44E8-9D28-3535D0247613}"/>
  <tableColumns count="9">
    <tableColumn id="9" xr3:uid="{DDF4C359-0ED4-4157-B9B0-FFEC4F20A42C}" name="Name" dataDxfId="55"/>
    <tableColumn id="2" xr3:uid="{19BE9D85-AB85-4478-869F-084DC21BFD73}" name="Top [m]" dataDxfId="54"/>
    <tableColumn id="12" xr3:uid="{60D0BC20-AB8D-45D9-B128-1553A1D96305}" name="Bottom [m]" dataDxfId="53"/>
    <tableColumn id="3" xr3:uid="{662A2295-30AD-4A23-9CB2-ED339894A5E3}" name="Mass [kg]" dataDxfId="52"/>
    <tableColumn id="1" xr3:uid="{7BB91480-5314-4B92-B955-96A05520598B}" name="Diameter [m]" dataDxfId="51"/>
    <tableColumn id="4" xr3:uid="{288140B8-5B54-4E75-9449-01E8BB0785E7}" name="Orientation [°]" dataDxfId="50"/>
    <tableColumn id="5" xr3:uid="{04DC00AE-32C9-416C-ACBC-DEF2672988E5}" name="Distance Axis to Axis" dataDxfId="49"/>
    <tableColumn id="6" xr3:uid="{55C6527D-0D27-4523-B175-D1F63F0DDCEC}" name="Gap between surfaces" dataDxfId="48"/>
    <tableColumn id="7" xr3:uid="{0BEC8B77-AA74-4444-96C4-C6CFE771E16C}" name="Surface roughness [m]" dataDxfId="4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R27:AY41" totalsRowShown="0" headerRowDxfId="78" dataDxfId="454">
  <autoFilter ref="AR27:AY41" xr:uid="{5AA18F1D-DEA3-4B85-A06C-016DA74739E0}"/>
  <sortState xmlns:xlrd2="http://schemas.microsoft.com/office/spreadsheetml/2017/richdata2" ref="AR28:AV29">
    <sortCondition descending="1" ref="AT27:AT29"/>
  </sortState>
  <tableColumns count="8">
    <tableColumn id="1" xr3:uid="{9DA6C410-B11E-4678-8482-D189DD47C876}" name="Name" dataDxfId="46"/>
    <tableColumn id="2" xr3:uid="{EC6A5746-7A0B-4DAB-8EBD-EDC20D766606}" name="Project ID" dataDxfId="45"/>
    <tableColumn id="3" xr3:uid="{2A15135F-98D6-4FBD-AE84-5EF0B52672ED}" name="Phase" dataDxfId="44"/>
    <tableColumn id="4" xr3:uid="{A7219BBA-68F7-4990-95D5-9B5A4EC218AA}" name="Structure ID" dataDxfId="43"/>
    <tableColumn id="5" xr3:uid="{ACC137C5-3CF1-40F4-952F-3B5BEC9A8ED2}" name="Author" dataDxfId="42"/>
    <tableColumn id="6" xr3:uid="{28B9B9E9-3ACF-4467-8F04-662CFC688071}" name="Water Depth [m]" dataDxfId="41"/>
    <tableColumn id="7" xr3:uid="{352B6A31-2237-4251-83A7-8BBEBAA34145}" name="Height Reference" dataDxfId="40"/>
    <tableColumn id="8" xr3:uid="{E5B30FA6-D94B-4AC3-882C-68878254E410}" name="Comments" dataDxfId="39"/>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N12:BU13" insertRow="1" totalsRowShown="0" headerRowDxfId="80" dataDxfId="453">
  <autoFilter ref="BN12:BU13" xr:uid="{95B9336E-C6A5-4C93-9BED-34E5AF05FA6C}"/>
  <tableColumns count="8">
    <tableColumn id="1" xr3:uid="{BFA931EE-6FF8-44FC-AD54-32A5CF9115A2}" name="Name" dataDxfId="452"/>
    <tableColumn id="2" xr3:uid="{890F5896-05F5-47DB-B9DE-92FEF30867DB}" name="Project ID" dataDxfId="451"/>
    <tableColumn id="3" xr3:uid="{B37A2062-3A26-4ECC-B4E4-991B88E82CB2}" name="Phase" dataDxfId="450"/>
    <tableColumn id="4" xr3:uid="{C64DA219-F7AA-44CC-BC3D-62956AF84B2E}" name="Structure ID" dataDxfId="449"/>
    <tableColumn id="5" xr3:uid="{47235A3E-EBF6-486D-8ADC-74E88BA72554}" name="Author" dataDxfId="448"/>
    <tableColumn id="6" xr3:uid="{6F9496C9-78A5-48EB-ADDB-1E499513D04A}" name="Water Depth [m]" dataDxfId="447"/>
    <tableColumn id="7" xr3:uid="{377B6EFB-A6E2-452C-9D74-166D22A947E2}" name="Height Reference" dataDxfId="446"/>
    <tableColumn id="8" xr3:uid="{CCFF71E1-8925-43BC-8785-1A52849BE151}" name="Comments" dataDxfId="7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N18:BS22" totalsRowShown="0" headerRowDxfId="445" dataDxfId="444">
  <autoFilter ref="BN18:BS22" xr:uid="{6F0FB054-8E79-4F22-8AED-286CD81169E8}"/>
  <sortState xmlns:xlrd2="http://schemas.microsoft.com/office/spreadsheetml/2017/richdata2" ref="BN19:BX43">
    <sortCondition ref="BN18:BN43"/>
  </sortState>
  <tableColumns count="6">
    <tableColumn id="1" xr3:uid="{382AF089-C078-4605-A4A5-FB574D1D73E2}" name="Section" dataDxfId="443"/>
    <tableColumn id="2" xr3:uid="{E8281684-BC71-4E35-8AE4-31AC648F4A83}" name="Top [m]" dataDxfId="442"/>
    <tableColumn id="3" xr3:uid="{6B784D87-E7E2-4CF9-935B-9C0C8FC2DBC2}" name="Bottom [m]" dataDxfId="441"/>
    <tableColumn id="4" xr3:uid="{96A3790F-0CF8-4CB5-8340-C0A20382D4FC}" name="D, top [m]" dataDxfId="440"/>
    <tableColumn id="5" xr3:uid="{222474F9-E0FB-441A-81D5-07306740C4B2}" name="D, bottom [m]" dataDxfId="439"/>
    <tableColumn id="6" xr3:uid="{541ECBE1-3529-43CA-B9AD-3DE9306D1235}" name="t [mm]" dataDxfId="43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U18:CC26" totalsRowShown="0" dataDxfId="437">
  <autoFilter ref="BU18:CC26" xr:uid="{6CC2DE03-626B-408F-BF0C-226561799664}"/>
  <tableColumns count="9">
    <tableColumn id="9" xr3:uid="{C4C238D0-5357-48AB-969A-BE97844E5B70}" name="Name" dataDxfId="436"/>
    <tableColumn id="2" xr3:uid="{75F4D18E-F4BE-42B7-BB68-BF337C8DBA12}" name="Top [m]" dataDxfId="435"/>
    <tableColumn id="12" xr3:uid="{7C08C228-C676-4F90-9088-C9A3D6E72EB7}" name="Bottom [m]" dataDxfId="434"/>
    <tableColumn id="3" xr3:uid="{935DDAA6-49E6-45F6-B4AC-FCE8DF0B0A4D}" name="Mass [kg]" dataDxfId="433"/>
    <tableColumn id="1" xr3:uid="{E1D9BE0D-D944-4F2C-BAFF-1BA4FBB69ECE}" name="Diameter [m]" dataDxfId="432"/>
    <tableColumn id="4" xr3:uid="{A5E1EAFC-3DD4-4294-8717-665AE71BEDA8}" name="Orientation [°]" dataDxfId="431"/>
    <tableColumn id="5" xr3:uid="{5CE5C6CE-44B0-4B32-B390-246BAF490F6A}" name="Distance Axis to Axis" dataDxfId="430"/>
    <tableColumn id="6" xr3:uid="{CBE21F9B-8BA2-4737-8F56-34AD78C68BC3}" name="Gap between surfaces" dataDxfId="429"/>
    <tableColumn id="7" xr3:uid="{18326CB3-EF8F-4E97-ADA5-82B71868B5B1}" name="Surface roughness [m]" dataDxfId="42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B12:EJ16" totalsRowShown="0" dataDxfId="427">
  <autoFilter ref="EB12:EJ16" xr:uid="{6273375F-28C8-4A14-A545-8B988B5C9E65}"/>
  <tableColumns count="9">
    <tableColumn id="1" xr3:uid="{C3AE8FB7-66D2-47E1-8AA6-F0260BDFFCB8}" name="Identifier" dataDxfId="426"/>
    <tableColumn id="2" xr3:uid="{5F848737-A14E-44D6-9231-85AB48A55526}" name="Power [MW]" dataDxfId="425"/>
    <tableColumn id="3" xr3:uid="{2C93533D-1E27-4EB2-B7E6-3A19FEC55632}" name="Rotor Diameter [m]" dataDxfId="424"/>
    <tableColumn id="4" xr3:uid="{9D1780E5-E668-4D12-AF46-0A1DF433FA8A}" name="Mass of RNA [kg]" dataDxfId="423"/>
    <tableColumn id="5" xr3:uid="{1CA8A517-990E-4959-826C-118C5EC0C261}" name="Inertia of RNA fore-aft @COG [kg m^2]" dataDxfId="422"/>
    <tableColumn id="6" xr3:uid="{9FFE4A1F-E32A-49E7-8031-A24CF653CD8C}" name="Inertia of RNA side-side @COG [kg m^2]" dataDxfId="421"/>
    <tableColumn id="8" xr3:uid="{C481EB76-DD37-4979-8B5D-F3C81E38423E}" name="vertical offset TT to HH [m] " dataDxfId="420"/>
    <tableColumn id="7" xr3:uid="{3BD257A8-5786-4E03-8F1F-6116921828A3}" name="vertical offset TT_COG [m]" dataDxfId="419"/>
    <tableColumn id="9" xr3:uid="{A74BD603-BB70-4B62-BE72-E692B1275ED2}" name="comment" dataDxfId="41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D112:CI113" insertRow="1" totalsRowShown="0" headerRowDxfId="417" dataDxfId="416">
  <autoFilter ref="CD112:CI113" xr:uid="{6624AC03-091B-4440-AE35-46757D89154C}"/>
  <sortState xmlns:xlrd2="http://schemas.microsoft.com/office/spreadsheetml/2017/richdata2" ref="CD113:CN137">
    <sortCondition ref="CD112:CD137"/>
  </sortState>
  <tableColumns count="6">
    <tableColumn id="1" xr3:uid="{4712795E-488A-48E6-9477-0C98BE5C778B}" name="Section" dataDxfId="415"/>
    <tableColumn id="2" xr3:uid="{AF3B0F66-A97E-469B-BB2C-92E08B9852BC}" name="Top [m]" dataDxfId="414"/>
    <tableColumn id="3" xr3:uid="{EC9C8893-C993-4BCE-BD9D-E7180486ABFE}" name="Bottom [m]" dataDxfId="413"/>
    <tableColumn id="4" xr3:uid="{ED8DD31F-6E20-4C5F-BC92-0B6DB7A1B362}" name="D, top [m]" dataDxfId="412"/>
    <tableColumn id="5" xr3:uid="{2B890B63-A561-40A7-9FBB-7B8D47FD2656}" name="D, bottom [m]" dataDxfId="411"/>
    <tableColumn id="6" xr3:uid="{F255FA0B-5DF3-4FA4-A7BD-E6FEACC8E738}" name="t [mm]" dataDxfId="410"/>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P112:CX161" totalsRowShown="0" headerRowDxfId="409" dataDxfId="408">
  <autoFilter ref="CP112:CX161" xr:uid="{053322B7-F3E5-4935-832F-DFBC92EF3AA2}"/>
  <tableColumns count="9">
    <tableColumn id="9" xr3:uid="{AB7A3BD0-E047-4B9B-B321-179F40ECC452}" name="Name" dataDxfId="407"/>
    <tableColumn id="2" xr3:uid="{3AED4E5F-8B5F-4607-A3FD-EEAB134CA7C8}" name="Top [m]" dataDxfId="406"/>
    <tableColumn id="12" xr3:uid="{84257648-6597-4C8A-AD5A-3D3D0B07220D}" name="Bottom [m]" dataDxfId="405"/>
    <tableColumn id="3" xr3:uid="{20FDA9C3-BF70-4D85-A870-C8B7ADD0F944}" name="Mass [kg]" dataDxfId="404"/>
    <tableColumn id="1" xr3:uid="{A1DA6B57-09C6-4BA3-8C6D-34B4DE0BC8C4}" name="Diameter [m]" dataDxfId="403"/>
    <tableColumn id="4" xr3:uid="{7B401936-3842-4626-8801-F37D73E9C6DF}" name="Orientation [°]" dataDxfId="402"/>
    <tableColumn id="5" xr3:uid="{3E808003-5E60-482F-ABF1-D2D73158ED75}" name="Distance Axis to Axis" dataDxfId="401"/>
    <tableColumn id="6" xr3:uid="{AA2B16CF-21CA-4B65-91DB-2046C745D885}" name="Gap between surfaces" dataDxfId="400"/>
    <tableColumn id="7" xr3:uid="{269E9AEB-7728-4497-93C0-92D0DDE32F7B}" name="Surface roughness [m]" dataDxfId="39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D27:CK38" totalsRowShown="0" headerRowDxfId="398" dataDxfId="397">
  <autoFilter ref="CD27:CK38" xr:uid="{9E39EC90-AC52-4EC1-B4CF-9799F74991BE}"/>
  <sortState xmlns:xlrd2="http://schemas.microsoft.com/office/spreadsheetml/2017/richdata2" ref="CD28:CH29">
    <sortCondition descending="1" ref="CF27:CF29"/>
  </sortState>
  <tableColumns count="8">
    <tableColumn id="1" xr3:uid="{30A99A19-40E5-433E-929D-3A4779ACB1CE}" name="Name" dataDxfId="396"/>
    <tableColumn id="2" xr3:uid="{B126DBC5-55C1-442E-B96B-933B020A9CD4}" name="ID" dataDxfId="395"/>
    <tableColumn id="3" xr3:uid="{348D5BC0-8868-4781-8DF0-2E04B537B73E}" name="Project ID" dataDxfId="394"/>
    <tableColumn id="4" xr3:uid="{056B06E5-26E8-494B-83AF-1C87FB2162FC}" name="Phase" dataDxfId="393"/>
    <tableColumn id="5" xr3:uid="{EF179F4C-6CE0-4E71-9486-F0E6D0E71C4C}" name="Structure ID" dataDxfId="392"/>
    <tableColumn id="6" xr3:uid="{2FDCFB50-700F-4830-AD68-13F9C0B1CC31}" name="Water Depth [m]" dataDxfId="391"/>
    <tableColumn id="7" xr3:uid="{DE9B320D-8967-4FD8-BAE1-C291FB3ED005}" name="Height Reference" dataDxfId="390"/>
    <tableColumn id="8" xr3:uid="{F3B1D1F4-B5F0-41CE-A016-0A556B19BA4F}" name="Comments" dataDxfId="389"/>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Y12:DE13" totalsRowShown="0" headerRowDxfId="388" dataDxfId="387">
  <autoFilter ref="CY12:DE13" xr:uid="{636DA4FD-EDFB-4F12-A89B-84FBA35E7AC5}"/>
  <tableColumns count="7">
    <tableColumn id="1" xr3:uid="{E34E574E-744D-4554-AD98-E3D18572D674}" name="Identifier" dataDxfId="386"/>
    <tableColumn id="2" xr3:uid="{E411370A-1A97-44E5-BD18-89879F80115C}" name="Project ID" dataDxfId="385"/>
    <tableColumn id="3" xr3:uid="{F8DB145A-5EEF-4C6B-8F9D-B588A17D3C5D}" name="Phase" dataDxfId="384"/>
    <tableColumn id="4" xr3:uid="{43BB9CC2-4974-4122-BCFD-6271174F98E0}" name="Structure ID" dataDxfId="383"/>
    <tableColumn id="5" xr3:uid="{1E3D4F3B-C73C-4C7A-9F63-2C7CEB367AA8}" name="Water Depth [m]" dataDxfId="382"/>
    <tableColumn id="6" xr3:uid="{CF6F63D6-FC41-4D2D-B310-0191259847FF}" name="Height Reference" dataDxfId="381"/>
    <tableColumn id="7" xr3:uid="{50321489-A2C4-4A01-B8EA-6B294362F8E1}" name="Comments" dataDxfId="38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Y18:DD83" totalsRowShown="0" headerRowDxfId="379" dataDxfId="378">
  <autoFilter ref="CY18:DD83" xr:uid="{899803F4-C2CA-4425-9A32-A18B58E6ABD0}"/>
  <sortState xmlns:xlrd2="http://schemas.microsoft.com/office/spreadsheetml/2017/richdata2" ref="CY19:DI43">
    <sortCondition ref="CY18:CY43"/>
  </sortState>
  <tableColumns count="6">
    <tableColumn id="1" xr3:uid="{0011CC99-7AB3-49B8-9DB0-22F1E3955E91}" name="Section" dataDxfId="377"/>
    <tableColumn id="2" xr3:uid="{BB1ACF23-16B7-4C47-80B0-893A33C698A9}" name="Top [m]" dataDxfId="376"/>
    <tableColumn id="3" xr3:uid="{D5324E74-51EE-432A-847E-5AE29B7CA4D7}" name="Bottom [m]" dataDxfId="375"/>
    <tableColumn id="4" xr3:uid="{FFBDC83C-AA98-41F1-91F3-EE469D2DD36A}" name="D, top [m]" dataDxfId="374"/>
    <tableColumn id="5" xr3:uid="{B936FF01-5C34-41FB-BD9D-F28D153F9BDF}" name="D, bottom [m]" dataDxfId="373"/>
    <tableColumn id="6" xr3:uid="{19D1010E-9125-43B6-B42C-67FA9586EDA8}" name="t [mm]" dataDxfId="37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F18:DN67" totalsRowShown="0" dataDxfId="371">
  <autoFilter ref="DF18:DN67" xr:uid="{12F79D89-930A-4420-97C7-60370F1121DC}"/>
  <tableColumns count="9">
    <tableColumn id="9" xr3:uid="{5BB60229-57C8-489B-8AD5-280AB6D93E54}" name="Name" dataDxfId="370"/>
    <tableColumn id="2" xr3:uid="{EAC19ED0-15BB-4F2F-B297-347769AEDA92}" name="Top [m]" dataDxfId="369"/>
    <tableColumn id="12" xr3:uid="{47A7AF06-EC9F-427D-8F50-53F82DB050A6}" name="Bottom [m]" dataDxfId="368"/>
    <tableColumn id="3" xr3:uid="{50700484-30B3-4605-8578-AD4FBA12A5B2}" name="Mass [kg]" dataDxfId="367"/>
    <tableColumn id="1" xr3:uid="{E557ADD3-D28A-4C96-B6FA-AF6D98691265}" name="Diameter [m]" dataDxfId="366"/>
    <tableColumn id="4" xr3:uid="{E8468086-16DA-4063-B0B5-DAC02A29244C}" name="Orientation [°]" dataDxfId="365"/>
    <tableColumn id="5" xr3:uid="{62B06F09-4543-4DBA-8F55-1F54D6CC331B}" name="Distance Axis to Axis" dataDxfId="364"/>
    <tableColumn id="6" xr3:uid="{FC078448-A491-4E57-AF88-7DC574214818}" name="Gap between surfaces" dataDxfId="363"/>
    <tableColumn id="7" xr3:uid="{C7E82548-94F1-43F3-BD70-20A3E76E01FF}" name="Surface roughness [m]" dataDxfId="36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Q111:DY115" totalsRowShown="0" headerRowDxfId="361" dataDxfId="359" headerRowBorderDxfId="360" tableBorderDxfId="358">
  <autoFilter ref="DQ111:DY115" xr:uid="{25902508-4CE0-4A3E-B393-EABB076E5067}"/>
  <tableColumns count="9">
    <tableColumn id="1" xr3:uid="{9AAE1BAC-6413-45AA-8F9A-CA13CBCAD201}" name="Identifier" dataDxfId="357"/>
    <tableColumn id="2" xr3:uid="{3752FAA6-8F43-4A1F-BDEE-07A53859F1E7}" name="Power [MW]" dataDxfId="356"/>
    <tableColumn id="10" xr3:uid="{458667F5-0408-492D-B92E-A3D3C270519C}" name="Rotor Diameter [m]" dataDxfId="355"/>
    <tableColumn id="3" xr3:uid="{7DB2ACAF-6D53-482F-8CEF-8073695D2184}" name="Mass of RNA [kg]" dataDxfId="354"/>
    <tableColumn id="4" xr3:uid="{AD0550DD-2078-47BE-8718-A80100547BC6}" name="Inertia of RNA fore-aft @COG [kg m^2]" dataDxfId="353"/>
    <tableColumn id="5" xr3:uid="{FE2F1CB5-7238-43D1-BD0E-870267602329}" name="Inertia of RNA side-side @COG [kg m^2]" dataDxfId="352"/>
    <tableColumn id="6" xr3:uid="{A8B68FE9-4E32-421F-B38A-D43A617ACB98}" name="Vertical Offset TT to HH [m] " dataDxfId="351"/>
    <tableColumn id="7" xr3:uid="{37A681FC-3A2A-4D32-AA7F-00F65FE7DB9F}" name="Vertical Offset TT_COG [m]" dataDxfId="350"/>
    <tableColumn id="8" xr3:uid="{F94ECCEB-31E8-4416-B7C7-95B8A86CF8EF}" name="comment" dataDxfId="34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MP_META4748" displayName="MP_META4748" ref="CD13:CK14" totalsRowShown="0" headerRowDxfId="348" dataDxfId="347">
  <autoFilter ref="CD13:CK14" xr:uid="{397229C1-1F12-4CBF-B6B4-CB03E2E3BFA9}"/>
  <tableColumns count="8">
    <tableColumn id="8" xr3:uid="{E63A535F-BCB0-44B8-8F04-578B46D6E770}" name="Name" dataDxfId="346"/>
    <tableColumn id="1" xr3:uid="{B9957457-BDC3-4CF1-9176-6CA78312100C}" name="ID" dataDxfId="345"/>
    <tableColumn id="2" xr3:uid="{80468BCA-98DD-4134-986A-E851A347BC30}" name="Project ID" dataDxfId="344"/>
    <tableColumn id="3" xr3:uid="{67E3806B-7891-47B8-A1BB-6F885C398898}" name="Phase" dataDxfId="343"/>
    <tableColumn id="4" xr3:uid="{6C238ADE-02B5-4280-8D9D-D6D61829E1C8}" name="Structure ID" dataDxfId="342"/>
    <tableColumn id="5" xr3:uid="{BBE37E48-DDDB-4337-B479-B53F958EE83B}" name="Water Depth [m]" dataDxfId="341"/>
    <tableColumn id="6" xr3:uid="{EF4EC37F-00E8-4ECB-96FE-474EA9113144}" name="Height Reference" dataDxfId="340"/>
    <tableColumn id="7" xr3:uid="{99A6AD24-F860-4BEC-8C44-6586D7FD3AD4}" name="Comments" dataDxfId="33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MP_META4749" displayName="MP_META4749" ref="CD18:CK19" totalsRowShown="0" headerRowDxfId="338">
  <autoFilter ref="CD18:CK19" xr:uid="{C0874040-C2DB-43F6-B287-C9435510382F}"/>
  <tableColumns count="8">
    <tableColumn id="8" xr3:uid="{66E27245-2779-4BA5-A76B-62FAEF1B8D83}" name="Name" dataDxfId="337"/>
    <tableColumn id="1" xr3:uid="{F05D82B9-A3A9-4B5D-8F4C-F5F2E3C3CCCB}" name="ID" dataDxfId="336"/>
    <tableColumn id="2" xr3:uid="{26B1AA90-9284-4437-9662-5EE258D1BF02}" name="Project ID" dataDxfId="335"/>
    <tableColumn id="3" xr3:uid="{C387B0A8-DD1F-4CAA-A2A0-0CB14896F5A5}" name="Phase" dataDxfId="334"/>
    <tableColumn id="4" xr3:uid="{BDB95725-7649-45A0-98F4-7A9E987A142F}" name="Structure ID" dataDxfId="333"/>
    <tableColumn id="5" xr3:uid="{3C66E869-D7F2-4755-910A-43BD60F14BA7}" name="Water Depth [m]" dataDxfId="332"/>
    <tableColumn id="6" xr3:uid="{55C1D2E1-F2F1-4A64-9076-8A4F4366F33A}" name="Height Reference" dataDxfId="331"/>
    <tableColumn id="7" xr3:uid="{793CE583-F8F6-49BF-B270-75E722DF596A}" name="Comments" dataDxfId="33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B8FDCA-2ED4-4018-B639-6158B76CD68C}" name="MP_META47" displayName="MP_META47" ref="F12:M13" totalsRowShown="0" headerRowDxfId="329" dataDxfId="328">
  <autoFilter ref="F12:M13" xr:uid="{92B8FDCA-2ED4-4018-B639-6158B76CD68C}"/>
  <tableColumns count="8">
    <tableColumn id="8" xr3:uid="{BDF9F3C7-B757-4453-BD21-B1BB8125A1C3}" name="Name" dataDxfId="327"/>
    <tableColumn id="1" xr3:uid="{5A92A8FF-B672-49D7-A460-DE3298CBD04E}" name="ID" dataDxfId="326"/>
    <tableColumn id="2" xr3:uid="{C2A89C93-436B-4A3F-A589-445533BBBD14}" name="Project ID" dataDxfId="325"/>
    <tableColumn id="3" xr3:uid="{362921A4-D903-4972-A993-4B296AA88BD3}" name="Phase" dataDxfId="324"/>
    <tableColumn id="4" xr3:uid="{8B630587-B6F1-4B2D-AE2E-0BAE0B19A96C}" name="Structure ID" dataDxfId="323"/>
    <tableColumn id="5" xr3:uid="{4A2DF148-79DF-4B3B-B9E9-37DA744D6671}" name="Water Depth [m]" dataDxfId="322"/>
    <tableColumn id="6" xr3:uid="{4B2D4872-5688-4730-9FB2-BD337F9254D4}" name="Height Reference" dataDxfId="321"/>
    <tableColumn id="7" xr3:uid="{F592BDF3-0C8E-4CB3-8E11-DB8FDC6D2E7F}" name="Comments" dataDxfId="32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319" dataDxfId="318">
  <autoFilter ref="D6:K94" xr:uid="{6964430C-2D65-45C4-817F-08653037EDFC}"/>
  <tableColumns count="8">
    <tableColumn id="1" xr3:uid="{1C924510-54DB-4186-8521-598E5FD7BF93}" name="Section" totalsRowLabel="Ergebnis" dataDxfId="317" totalsRowDxfId="316"/>
    <tableColumn id="2" xr3:uid="{29F8F207-72DF-4027-A39E-C3D956F79382}" name="Affiliation" dataDxfId="315" totalsRowDxfId="314"/>
    <tableColumn id="3" xr3:uid="{F1A86E12-282B-4FE8-A989-9056549BE251}" name="local Section" dataDxfId="313" totalsRowDxfId="312"/>
    <tableColumn id="4" xr3:uid="{1F0B5480-90D3-4DBF-AAEC-010EB8A46507}" name="Top [m]" dataDxfId="311" totalsRowDxfId="310"/>
    <tableColumn id="5" xr3:uid="{2F9EEEB1-AE18-4058-A215-9A6EAD23E6F0}" name="Bottom [m]" dataDxfId="309" totalsRowDxfId="308"/>
    <tableColumn id="6" xr3:uid="{CAF3E9FD-22BF-4C53-97D3-15DEA70C9DE2}" name="D, top [m]" dataDxfId="307" totalsRowDxfId="306"/>
    <tableColumn id="7" xr3:uid="{EE4449DD-273C-4967-8180-25E33E65F937}" name="D, bottom [m]" dataDxfId="305" totalsRowDxfId="304"/>
    <tableColumn id="8" xr3:uid="{E06D75BA-2195-4DA0-AB09-E9EF471B8154}" name="t [mm]" dataDxfId="303" totalsRowDxfId="30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301" dataDxfId="300">
  <autoFilter ref="Q6:Z58" xr:uid="{99775F4D-8879-4247-BCBB-9E55004F5FE5}"/>
  <tableColumns count="10">
    <tableColumn id="8" xr3:uid="{4222E379-EA2F-436F-A27E-F66347A2B7A2}" name="Affiliation" dataDxfId="299"/>
    <tableColumn id="1" xr3:uid="{00244646-90F3-4DDD-AB6B-0373781AFF60}" name="Name" dataDxfId="298"/>
    <tableColumn id="2" xr3:uid="{6305BA78-EC7F-4D5E-A143-DF4E3CB9A56C}" name="Top [m]" dataDxfId="297"/>
    <tableColumn id="3" xr3:uid="{156C5A02-52CD-48BE-87D5-E9BF8F935E99}" name="Bottom [m]" dataDxfId="296"/>
    <tableColumn id="4" xr3:uid="{BA986155-703C-4151-964B-7F7638569588}" name="Mass [kg]" dataDxfId="295"/>
    <tableColumn id="5" xr3:uid="{5FB39ED9-35A0-4964-ADC5-B9008F43FCB7}" name="Diameter [m]" dataDxfId="294"/>
    <tableColumn id="6" xr3:uid="{094B0EAF-8736-4B85-A464-028FE0E10FAC}" name="Orientation [°]" dataDxfId="293"/>
    <tableColumn id="7" xr3:uid="{F864D980-FF18-446E-8D28-70D3CBCA43E9}" name="Distance Axis to Axis [m]" dataDxfId="292"/>
    <tableColumn id="9" xr3:uid="{FD2E8D1C-F275-49BC-BD8B-D63D6205E6DF}" name="Gap between surfaces [m]" dataDxfId="291"/>
    <tableColumn id="10" xr3:uid="{DFEB932C-31A8-42AF-A99C-78CC47E5676D}" name="Surface roughness [m]" dataDxfId="290"/>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89" dataDxfId="287" headerRowBorderDxfId="288" tableBorderDxfId="286" totalsRowBorderDxfId="285">
  <autoFilter ref="AB31:AG35" xr:uid="{A1E86920-59C8-4A34-A4FA-D52D35DC047E}"/>
  <tableColumns count="6">
    <tableColumn id="1" xr3:uid="{D7BA5792-F27A-42AB-84A6-1A5C5073E624}" name="Affiliation" dataDxfId="284"/>
    <tableColumn id="3" xr3:uid="{F299E913-54CD-48A0-BB41-0880A93754FE}" name="Top [m]" dataDxfId="283"/>
    <tableColumn id="4" xr3:uid="{3FE7280C-AE16-43A5-98C5-AC81567063F8}" name="Bottom [m]" dataDxfId="282"/>
    <tableColumn id="5" xr3:uid="{494E1F17-E9F7-4B30-BF2F-0D837AD6C9EB}" name="D, top [m]" dataDxfId="281"/>
    <tableColumn id="6" xr3:uid="{9D18588B-23C1-495C-A81D-3BA5AF2F1DDD}" name="D, bottom [m]" dataDxfId="280"/>
    <tableColumn id="7" xr3:uid="{C3BA2567-9ACF-4834-A3FA-9599A0D98796}" name="t [mm]" dataDxfId="27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78" dataDxfId="276" headerRowBorderDxfId="277" tableBorderDxfId="275">
  <autoFilter ref="AB27:AE28" xr:uid="{CD52EECF-AB78-4C57-8765-66AA1058C0CF}"/>
  <tableColumns count="4">
    <tableColumn id="1" xr3:uid="{035BC3C9-B7CD-47B5-94D2-F8D64A04FD6C}" name="Affiliation" dataDxfId="274"/>
    <tableColumn id="2" xr3:uid="{9093341A-644E-4005-A4B0-0B05612EE421}" name="Elevation [m]" dataDxfId="273"/>
    <tableColumn id="3" xr3:uid="{71FE16E7-7251-4F14-B28B-4C6055F6AED1}" name="Mass [t]" dataDxfId="272"/>
    <tableColumn id="4" xr3:uid="{87F4221A-61DF-4C79-A116-8098A7C6FAAE}" name="comment" dataDxfId="27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70" dataDxfId="269">
  <autoFilter ref="AD14:AH18" xr:uid="{8D334D84-754D-4685-9A4A-6A66B2E4FFB9}"/>
  <tableColumns count="5">
    <tableColumn id="1" xr3:uid="{DB673771-BB6D-4B68-81A2-B0DFC2758DC6}" name="Bottom [m]" dataDxfId="268"/>
    <tableColumn id="2" xr3:uid="{88DBAEFE-0CE9-43B7-BBD5-30E29A54DD0E}" name="Top [m]" dataDxfId="267"/>
    <tableColumn id="3" xr3:uid="{88F4E89D-F5DC-463C-AE91-5C5F8B82A591}" name="Marine Growth [mm]" dataDxfId="266"/>
    <tableColumn id="4" xr3:uid="{ABEE5949-3D04-400D-9A95-F3EBF7837C0E}" name="Density  [kg/m^3]" dataDxfId="265"/>
    <tableColumn id="5" xr3:uid="{F538BE21-E07F-43DA-9EA7-D7658B55572F}" name="Surface Roughness [m]" dataDxfId="26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63" dataDxfId="262">
  <autoFilter ref="AB22:AE24" xr:uid="{87B4A03F-1005-4720-8887-A14737394284}"/>
  <tableColumns count="4">
    <tableColumn id="1" xr3:uid="{79B3039B-DCB3-4DB5-9657-9170C1A7D7A1}" name="Bottom [m]" dataDxfId="261"/>
    <tableColumn id="2" xr3:uid="{798BD679-C372-4555-9ABA-DF12AF1BEB7B}" name="Top [m]" dataDxfId="260"/>
    <tableColumn id="3" xr3:uid="{C28B4B73-F57A-4DF1-B531-CD436CEA398C}" name="cd" dataDxfId="259"/>
    <tableColumn id="4" xr3:uid="{B75141CC-AB54-4904-90B7-845CA3D69A1B}" name="cm" dataDxfId="25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57" dataDxfId="255" headerRowBorderDxfId="256" tableBorderDxfId="254" totalsRowBorderDxfId="253">
  <autoFilter ref="AB8:AJ9" xr:uid="{72CE8A2A-6760-4548-BB1E-BCA204D8C1BA}"/>
  <tableColumns count="9">
    <tableColumn id="1" xr3:uid="{46A5A21B-3002-456C-8AD9-5ECB42AC421F}" name="Identifier" dataDxfId="252"/>
    <tableColumn id="2" xr3:uid="{F5B4AC32-29FD-42F7-91EC-62CC42FCE0D7}" name="Power [MW]" dataDxfId="251"/>
    <tableColumn id="3" xr3:uid="{F6A77E93-EA0B-4A7B-91D9-D14361BC8B1A}" name="Rotor Diameter [m]" dataDxfId="250"/>
    <tableColumn id="4" xr3:uid="{324F57B3-0BB2-4A0A-864F-C4E295BA1417}" name="Mass of RNA [kg]" dataDxfId="249"/>
    <tableColumn id="5" xr3:uid="{498958C1-FF10-460A-950F-D28B6D477E67}" name="Inertia of RNA fore-aft @COG [kg m^2]" dataDxfId="248"/>
    <tableColumn id="8" xr3:uid="{234964DC-3BFC-4170-9D6A-7B3DBC67A11F}" name="Inertia of RNA side-side @COG [kg m^2]" dataDxfId="247"/>
    <tableColumn id="6" xr3:uid="{9A250389-A125-48C0-9709-4FC870698E51}" name="Vertical Offset TT to HH [m]" dataDxfId="246"/>
    <tableColumn id="7" xr3:uid="{7481D65D-D15B-4189-850C-213AFF247093}" name="Vertical Offset TT_COG [m]" dataDxfId="245"/>
    <tableColumn id="9" xr3:uid="{DC025F26-D4D4-42D6-A0AC-A10FD5B08484}" name="comment" dataDxfId="24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43" dataDxfId="242">
  <autoFilter ref="A5:C11" xr:uid="{C35E7AB2-603F-4F8E-A683-CC2DB9E03260}"/>
  <tableColumns count="3">
    <tableColumn id="1" xr3:uid="{249E4AC0-B025-41CE-B64B-B1C47A8B108A}" name="Parameter" dataDxfId="241" totalsRowDxfId="240"/>
    <tableColumn id="2" xr3:uid="{96957327-E448-409A-A132-2F66C10F1B05}" name="Value" dataDxfId="239" totalsRowDxfId="238"/>
    <tableColumn id="3" xr3:uid="{9BA3C973-0D4E-4458-9364-B9F23256E516}" name="Unit" dataDxfId="237" totalsRowDxfId="23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35" dataDxfId="234">
  <autoFilter ref="A28:C36" xr:uid="{AE7797A4-FD72-46EC-AF51-C7FF0F3EB792}"/>
  <tableColumns count="3">
    <tableColumn id="1" xr3:uid="{BDB642AE-B9A4-45CB-BF41-7BEF68FFEDAB}" name="Structure" dataDxfId="233"/>
    <tableColumn id="2" xr3:uid="{6E51D16D-6FD1-4E9F-B93C-11B153F5BAB1}" name="Mass [t]" dataDxfId="232"/>
    <tableColumn id="3" xr3:uid="{7B4AFB51-C380-4E40-AA9A-07A3C0BB6BB2}" name="Unit" dataDxfId="23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30" tableBorderDxfId="229">
  <autoFilter ref="A40:B44" xr:uid="{5419C822-5D9E-463E-B4A7-260252AD6015}"/>
  <tableColumns count="2">
    <tableColumn id="1" xr3:uid="{F6FA1935-F0E5-4F62-8A4D-4FE7BA111787}" name="Component"/>
    <tableColumn id="2" xr3:uid="{E8E41672-2680-44C2-A52A-44DCFAA10B38}" name="Identifier" dataDxfId="22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27" dataDxfId="226">
  <autoFilter ref="AT14:AW22" xr:uid="{D00F4F6D-0F31-4182-BC4A-31C745F7BBA9}"/>
  <tableColumns count="4">
    <tableColumn id="1" xr3:uid="{3E7E42D1-2471-409C-AC2F-75B5A8095375}" name="Parameter" dataDxfId="225"/>
    <tableColumn id="4" xr3:uid="{99EC9FE1-9CC9-4583-9D9D-230249F64D0F}" name="comment" dataDxfId="224"/>
    <tableColumn id="3" xr3:uid="{871A325F-4286-41C3-A6A6-BD4642988E4A}" name="Unit" dataDxfId="223"/>
    <tableColumn id="2" xr3:uid="{6C705FCB-5D10-4250-9912-E9DAC119643B}" name="Value" dataDxfId="22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21" dataDxfId="220">
  <autoFilter ref="AT49:BA89" xr:uid="{DD5BEA98-0119-401B-967D-E2418A69409F}"/>
  <tableColumns count="8">
    <tableColumn id="1" xr3:uid="{373D6BEE-FFC8-4F84-AEB7-6AD21690094C}" name="Project Settings" dataDxfId="219"/>
    <tableColumn id="2" xr3:uid="{33D3D4C7-7196-494B-A318-0963B6F65C4E}" name="comment" dataDxfId="218"/>
    <tableColumn id="3" xr3:uid="{593BEF57-F850-45F6-8F98-C26629403E22}" name="unit" dataDxfId="217"/>
    <tableColumn id="4" xr3:uid="{E0487E44-0EED-4BFD-B57A-C884FB22266C}" name="default" dataDxfId="216"/>
    <tableColumn id="5" xr3:uid="{725E765C-418F-4C6D-AA24-7B508BA05BFD}" name="reloading_init" dataDxfId="215"/>
    <tableColumn id="6" xr3:uid="{479B0DF5-8747-43DB-A758-AFD992843CE9}" name="reloading_loaded" dataDxfId="214"/>
    <tableColumn id="7" xr3:uid="{18FEAEC6-4CD8-4A3D-94F9-339CF341D843}" name="static_red_init" dataDxfId="213"/>
    <tableColumn id="8" xr3:uid="{1592EEB9-8079-48EB-BB6B-11DC57BBA524}" name="static_red_loaded" dataDxfId="21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11" dataDxfId="209" headerRowBorderDxfId="210">
  <autoFilter ref="F13:P22" xr:uid="{71E9ED97-D6B3-4021-B4A0-767262A463AF}"/>
  <tableColumns count="11">
    <tableColumn id="3" xr3:uid="{FEC1B86F-C35E-46DA-A7B6-958218640B32}" name="Use For" dataDxfId="208"/>
    <tableColumn id="12" xr3:uid="{C2A89023-9057-4005-B5BC-7177CA0916E4}" name="Affiliation" dataDxfId="207"/>
    <tableColumn id="8" xr3:uid="{DA5288F4-A6D2-4654-91EF-5216E3A5D06D}" name="Name" dataDxfId="206"/>
    <tableColumn id="1" xr3:uid="{BCF04A15-F7A1-4B02-B968-2B77E93E65C8}" name="Top [m]" dataDxfId="205"/>
    <tableColumn id="2" xr3:uid="{7285DDF2-50C0-437F-A508-26E337365FD6}" name="Bottom [m]" dataDxfId="204"/>
    <tableColumn id="6" xr3:uid="{FF72EB0E-B8A4-4A02-BB1C-1EDDA8FDE8B6}" name="Mass [kg]" dataDxfId="203"/>
    <tableColumn id="4" xr3:uid="{C529D6EA-DB28-489B-9417-E4E43DA45BC2}" name="Diameter [m]" dataDxfId="202"/>
    <tableColumn id="7" xr3:uid="{187EAF26-0053-462C-A746-F4CFDD4FEA26}" name="Orientation [°]" dataDxfId="201"/>
    <tableColumn id="9" xr3:uid="{083E9AAE-21E0-4DD4-92EE-C339CE2D1002}" name="Distance Axis to Axis [m]" dataDxfId="200"/>
    <tableColumn id="13" xr3:uid="{21BE8926-C21A-4E38-9100-554AFA0FA93B}" name="Gap between surfaces [m]" dataDxfId="199"/>
    <tableColumn id="10" xr3:uid="{5E743F44-ADBC-4FED-9125-954BB70B4AA2}" name="Surface roughness [m]" dataDxfId="19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197" dataDxfId="196">
  <autoFilter ref="U124:AC218" xr:uid="{FE356BDF-F7DD-4DF8-8A03-F552C7434686}"/>
  <tableColumns count="9">
    <tableColumn id="1" xr3:uid="{6D2CD887-573B-48AA-98AD-9996FADDC923}" name="Node [-]" dataDxfId="195"/>
    <tableColumn id="2" xr3:uid="{EC70247F-3373-4C15-8E7F-4D2A86B1DE62}" name="Elevation [m]" dataDxfId="194"/>
    <tableColumn id="3" xr3:uid="{083E87E4-CECB-495A-A83F-130B2C844AFE}" name="Local x [m]" dataDxfId="193"/>
    <tableColumn id="4" xr3:uid="{7C868A91-68C1-4A51-B109-53217D6E2AA3}" name="Local y [m]" dataDxfId="192"/>
    <tableColumn id="5" xr3:uid="{86FF08B6-8D4D-4CCD-919D-2EE5F2A56883}" name="Point mass [m]" dataDxfId="191"/>
    <tableColumn id="8" xr3:uid="{D422C604-82A4-4AAE-9FBD-40F6A80A7906}" name="Foundation" dataDxfId="190"/>
    <tableColumn id="6" xr3:uid="{6C286BEE-E8E7-481A-94E7-8A10C03F2B0D}" name="New Node?" dataDxfId="189"/>
    <tableColumn id="9" xr3:uid="{58F26FFD-CDB9-4FAF-BC67-3CCFFD5764A5}" name="Below Seabed?" dataDxfId="188"/>
    <tableColumn id="11" xr3:uid="{18D4C98E-1F06-496E-9B90-0908586BB5D9}" name="comment" dataDxfId="187"/>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186" dataDxfId="185">
  <autoFilter ref="AF124:AO310" xr:uid="{08A0827C-AEB7-4AC5-AC1C-3A9EEE71E512}"/>
  <tableColumns count="10">
    <tableColumn id="1" xr3:uid="{EE8CEEDE-C7F8-49BC-B1C1-62256D68B1F7}" name="Affiliation" dataDxfId="184"/>
    <tableColumn id="2" xr3:uid="{B5C9A065-2A24-4663-A78E-AB359C1B07B6}" name="Member [-]" dataDxfId="183"/>
    <tableColumn id="3" xr3:uid="{6737F7E4-75EA-4406-A7BA-6FC70240743C}" name="Node [-]" dataDxfId="182"/>
    <tableColumn id="4" xr3:uid="{89E5BBF6-3045-4D1E-BBF3-FCAE237AEF1F}" name="Diameter [m]" dataDxfId="181"/>
    <tableColumn id="5" xr3:uid="{6F3CFA72-85FE-4FA1-98D1-C26E66E5227F}" name="Wall thickness [mm]" dataDxfId="180"/>
    <tableColumn id="6" xr3:uid="{6F8DAE76-3BDE-41F7-B41C-569866CCAC01}" name="cd [-]" dataDxfId="179"/>
    <tableColumn id="7" xr3:uid="{38F26F02-A7D4-4714-AB52-DE027CA3C685}" name="cm [-]" dataDxfId="178"/>
    <tableColumn id="8" xr3:uid="{AF03C275-EBB0-4E9C-B3AD-4A9D80A81FED}" name="Marine growth [mm]" dataDxfId="177"/>
    <tableColumn id="9" xr3:uid="{05F492D6-D126-434F-93C6-A121F0788998}" name="Density [kg*m^-3]" dataDxfId="176"/>
    <tableColumn id="10" xr3:uid="{0530F484-7CF4-4A9A-9354-6550550F5D09}" name="Material [-]" dataDxfId="175"/>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74" dataDxfId="173">
  <autoFilter ref="U14:X15" xr:uid="{75D83FCB-684E-49B9-8C8E-EEC425D5900E}"/>
  <tableColumns count="4">
    <tableColumn id="1" xr3:uid="{CB78C727-D5DC-4CA2-BA49-B008160D7D1F}" name="Material" dataDxfId="172"/>
    <tableColumn id="2" xr3:uid="{065FA7D2-18F9-4AC6-BB89-D8104A6F0927}" name="Density" dataDxfId="171"/>
    <tableColumn id="3" xr3:uid="{5D3B327E-2F90-44C2-802D-F2908776C407}" name="Young's Mod. [Pa]" dataDxfId="170"/>
    <tableColumn id="4" xr3:uid="{4882E81A-F94D-4030-BB50-4BFCD860A46F}" name="Shear Mod [Pa]" dataDxfId="16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68" dataDxfId="167">
  <autoFilter ref="U7:W12" xr:uid="{9AD5B26A-0D09-403C-8B9E-50F7200A653D}"/>
  <tableColumns count="3">
    <tableColumn id="1" xr3:uid="{C235FE96-286A-42FA-8098-E93B2B3C8E5E}" name="Parameter" dataDxfId="166"/>
    <tableColumn id="2" xr3:uid="{BD11FF44-1500-4157-941D-41DC78A2A481}" name="Value" dataDxfId="165"/>
    <tableColumn id="3" xr3:uid="{7E4FAC9B-4485-4A2B-BEC6-3BC57CC7FF8C}" name="comment" dataDxfId="164"/>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63" dataDxfId="162">
  <autoFilter ref="AT34:AZ39" xr:uid="{D6C78C0C-8A85-4D2B-92F4-6729B858FAB2}"/>
  <tableColumns count="7">
    <tableColumn id="1" xr3:uid="{05F85C1C-1EED-44A4-A8D4-CF77B2148625}" name="Stiffness" dataDxfId="161"/>
    <tableColumn id="2" xr3:uid="{0B997292-B387-4FA1-B22D-DEBADEB8F969}" name="LC1_FLS_reloading_initial" dataDxfId="160"/>
    <tableColumn id="3" xr3:uid="{6301AC23-3343-46AB-81AA-3A1DDDC46BAC}" name="LC1_FLS_reloading_loaded" dataDxfId="159"/>
    <tableColumn id="7" xr3:uid="{6302C8AA-23A9-43DF-BD36-E2E4B5ED6DAD}" name="LC1_ULS_static" dataDxfId="158"/>
    <tableColumn id="8" xr3:uid="{D8FD348A-57DA-4E5A-BBBE-0D945817FFB8}" name="LC1_ULS_static.red_initial" dataDxfId="157"/>
    <tableColumn id="9" xr3:uid="{3F1EA0C4-11AE-48CD-BCC6-65B2233C75CF}" name="LC1_ULS_static.red_loaded" dataDxfId="156"/>
    <tableColumn id="10" xr3:uid="{5ECD574D-BE96-424F-9C62-684253F937AE}" name="LC1_ULS_cyclic" dataDxfId="155"/>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54" dataDxfId="153">
  <autoFilter ref="U101:AA104" xr:uid="{536D1D01-89C1-4C94-A26C-FBFB46C62350}"/>
  <tableColumns count="7">
    <tableColumn id="1" xr3:uid="{1A5DBD54-67F4-4CE2-8D94-A9850A645C75}" name="Stiffness" dataDxfId="152"/>
    <tableColumn id="2" xr3:uid="{253C0E4D-38B0-41E2-949B-1886D7D550F1}" name="LC1_FLS_reloading_initial" dataDxfId="151"/>
    <tableColumn id="3" xr3:uid="{3997FCF5-7538-456C-857E-6A8DD20ABC92}" name="LC1_FLS_reloading_loaded" dataDxfId="150"/>
    <tableColumn id="7" xr3:uid="{FB26D1A0-3BE5-40ED-B400-38D259D0731C}" name="LC1_ULS_static" dataDxfId="149"/>
    <tableColumn id="8" xr3:uid="{A7CF01F1-A68D-4626-AEE0-0644BF97849E}" name="LC1_ULS_static.red_initial" dataDxfId="148"/>
    <tableColumn id="9" xr3:uid="{A6979E51-5994-44D9-B6E3-4EB7BCDCC7D8}" name="LC1_ULS_static.red_loaded" dataDxfId="147"/>
    <tableColumn id="10" xr3:uid="{1E0E243F-C201-4AF5-BE9B-6214067A713C}" name="LC1_ULS_cyclic" dataDxfId="146"/>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7.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7.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ctrlProp" Target="../ctrlProps/ctrlProp33.xml"/><Relationship Id="rId37" Type="http://schemas.openxmlformats.org/officeDocument/2006/relationships/ctrlProp" Target="../ctrlProps/ctrlProp38.xml"/><Relationship Id="rId40" Type="http://schemas.openxmlformats.org/officeDocument/2006/relationships/ctrlProp" Target="../ctrlProps/ctrlProp41.xml"/><Relationship Id="rId45" Type="http://schemas.openxmlformats.org/officeDocument/2006/relationships/ctrlProp" Target="../ctrlProps/ctrlProp46.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vmlDrawing" Target="../drawings/vmlDrawing3.vml"/><Relationship Id="rId61" Type="http://schemas.openxmlformats.org/officeDocument/2006/relationships/table" Target="../tables/table11.xml"/><Relationship Id="rId19" Type="http://schemas.openxmlformats.org/officeDocument/2006/relationships/ctrlProp" Target="../ctrlProps/ctrlProp2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ctrlProp" Target="../ctrlProps/ctrlProp31.xml"/><Relationship Id="rId35" Type="http://schemas.openxmlformats.org/officeDocument/2006/relationships/ctrlProp" Target="../ctrlProps/ctrlProp36.xml"/><Relationship Id="rId43" Type="http://schemas.openxmlformats.org/officeDocument/2006/relationships/ctrlProp" Target="../ctrlProps/ctrlProp44.xml"/><Relationship Id="rId48" Type="http://schemas.openxmlformats.org/officeDocument/2006/relationships/ctrlProp" Target="../ctrlProps/ctrlProp49.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9.xml"/><Relationship Id="rId51" Type="http://schemas.openxmlformats.org/officeDocument/2006/relationships/ctrlProp" Target="../ctrlProps/ctrlProp52.xml"/><Relationship Id="rId72" Type="http://schemas.openxmlformats.org/officeDocument/2006/relationships/table" Target="../tables/table22.xml"/><Relationship Id="rId3" Type="http://schemas.openxmlformats.org/officeDocument/2006/relationships/printerSettings" Target="../printerSettings/printerSettings3.bin"/><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table" Target="../tables/table7.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drawing" Target="../drawings/drawing3.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8.xml"/><Relationship Id="rId71" Type="http://schemas.openxmlformats.org/officeDocument/2006/relationships/table" Target="../tables/table21.xml"/><Relationship Id="rId2" Type="http://schemas.openxmlformats.org/officeDocument/2006/relationships/hyperlink" Target="file:///\\HH-DC02.jbo.local\daten\Offshore\34_Geometry_Databases\RNAs.db" TargetMode="External"/><Relationship Id="rId29" Type="http://schemas.openxmlformats.org/officeDocument/2006/relationships/ctrlProp" Target="../ctrlProps/ctrlProp3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3.xml"/><Relationship Id="rId18" Type="http://schemas.openxmlformats.org/officeDocument/2006/relationships/table" Target="../tables/table38.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1.xml"/><Relationship Id="rId5" Type="http://schemas.openxmlformats.org/officeDocument/2006/relationships/ctrlProp" Target="../ctrlProps/ctrlProp54.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3.xml"/><Relationship Id="rId9" Type="http://schemas.openxmlformats.org/officeDocument/2006/relationships/table" Target="../tables/table29.xml"/><Relationship Id="rId14" Type="http://schemas.openxmlformats.org/officeDocument/2006/relationships/table" Target="../tables/table34.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4.xml"/><Relationship Id="rId21" Type="http://schemas.openxmlformats.org/officeDocument/2006/relationships/ctrlProp" Target="../ctrlProps/ctrlProp75.xml"/><Relationship Id="rId34" Type="http://schemas.openxmlformats.org/officeDocument/2006/relationships/table" Target="../tables/table39.xml"/><Relationship Id="rId42" Type="http://schemas.openxmlformats.org/officeDocument/2006/relationships/table" Target="../tables/table47.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6.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2.xml"/><Relationship Id="rId40" Type="http://schemas.openxmlformats.org/officeDocument/2006/relationships/table" Target="../tables/table45.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1.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40.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opLeftCell="A13"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281" t="s">
        <v>223</v>
      </c>
      <c r="C4" s="283" t="s">
        <v>224</v>
      </c>
      <c r="D4" s="284" t="s">
        <v>222</v>
      </c>
      <c r="E4" s="62"/>
    </row>
    <row r="5" spans="2:5" ht="18">
      <c r="B5" s="288" t="s">
        <v>254</v>
      </c>
      <c r="C5" s="68" t="s">
        <v>273</v>
      </c>
      <c r="D5" s="289" t="s">
        <v>255</v>
      </c>
      <c r="E5" s="55"/>
    </row>
    <row r="6" spans="2:5" ht="18">
      <c r="B6" s="288" t="s">
        <v>272</v>
      </c>
      <c r="C6" s="68" t="s">
        <v>274</v>
      </c>
      <c r="D6" s="289" t="s">
        <v>275</v>
      </c>
      <c r="E6" s="55"/>
    </row>
    <row r="7" spans="2:5" ht="18">
      <c r="B7" s="288" t="s">
        <v>276</v>
      </c>
      <c r="C7" s="68" t="s">
        <v>277</v>
      </c>
      <c r="D7" s="289" t="s">
        <v>278</v>
      </c>
      <c r="E7" s="55"/>
    </row>
    <row r="8" spans="2:5" ht="18">
      <c r="B8" s="288" t="s">
        <v>332</v>
      </c>
      <c r="C8" s="68" t="s">
        <v>312</v>
      </c>
      <c r="D8" s="289" t="s">
        <v>313</v>
      </c>
      <c r="E8" s="55"/>
    </row>
    <row r="9" spans="2:5" ht="18">
      <c r="B9" s="288" t="s">
        <v>331</v>
      </c>
      <c r="C9" s="68" t="s">
        <v>333</v>
      </c>
      <c r="D9" s="289" t="s">
        <v>334</v>
      </c>
      <c r="E9" s="55"/>
    </row>
    <row r="10" spans="2:5" ht="18">
      <c r="B10" s="288" t="s">
        <v>356</v>
      </c>
      <c r="C10" s="68" t="s">
        <v>357</v>
      </c>
      <c r="D10" s="289" t="s">
        <v>358</v>
      </c>
      <c r="E10" s="55"/>
    </row>
    <row r="11" spans="2:5" ht="18">
      <c r="B11" s="282" t="s">
        <v>382</v>
      </c>
      <c r="C11" s="66" t="s">
        <v>388</v>
      </c>
      <c r="D11" s="289" t="s">
        <v>383</v>
      </c>
      <c r="E11" s="55"/>
    </row>
    <row r="12" spans="2:5">
      <c r="B12" s="255"/>
      <c r="D12" s="257"/>
      <c r="E12" s="55"/>
    </row>
    <row r="13" spans="2:5">
      <c r="B13" s="255"/>
      <c r="D13" s="257"/>
      <c r="E13" s="55"/>
    </row>
    <row r="14" spans="2:5">
      <c r="B14" s="255"/>
      <c r="D14" s="257"/>
      <c r="E14" s="55"/>
    </row>
    <row r="15" spans="2:5">
      <c r="B15" s="255"/>
      <c r="D15" s="257"/>
      <c r="E15" s="55"/>
    </row>
    <row r="16" spans="2:5">
      <c r="B16" s="255"/>
      <c r="D16" s="257"/>
      <c r="E16" s="55"/>
    </row>
    <row r="17" spans="2:5">
      <c r="B17" s="255"/>
      <c r="D17" s="257"/>
      <c r="E17" s="55"/>
    </row>
    <row r="18" spans="2:5">
      <c r="B18" s="255"/>
      <c r="D18" s="257"/>
      <c r="E18" s="55"/>
    </row>
    <row r="19" spans="2:5">
      <c r="B19" s="255"/>
      <c r="D19" s="257"/>
      <c r="E19" s="55"/>
    </row>
    <row r="20" spans="2:5" ht="15" thickBot="1">
      <c r="B20" s="256"/>
      <c r="C20" s="64"/>
      <c r="D20" s="258"/>
      <c r="E20" s="65"/>
    </row>
    <row r="23" spans="2:5" ht="15.6" customHeight="1">
      <c r="B23" s="85" t="s">
        <v>193</v>
      </c>
    </row>
    <row r="24" spans="2:5" ht="15" thickBot="1"/>
    <row r="25" spans="2:5" ht="18">
      <c r="B25" s="206" t="s">
        <v>170</v>
      </c>
      <c r="C25" s="204" t="s">
        <v>360</v>
      </c>
      <c r="D25" s="208" t="s">
        <v>162</v>
      </c>
      <c r="E25" s="62"/>
    </row>
    <row r="26" spans="2:5" ht="15" thickBot="1">
      <c r="B26" s="207"/>
      <c r="C26" s="54"/>
      <c r="E26" s="55"/>
    </row>
    <row r="27" spans="2:5" ht="18">
      <c r="B27" s="206" t="s">
        <v>166</v>
      </c>
      <c r="C27" s="204" t="s">
        <v>361</v>
      </c>
      <c r="D27" s="208" t="s">
        <v>163</v>
      </c>
      <c r="E27" s="62"/>
    </row>
    <row r="28" spans="2:5">
      <c r="B28" s="67"/>
      <c r="C28" s="180" t="s">
        <v>167</v>
      </c>
      <c r="E28" s="55"/>
    </row>
    <row r="29" spans="2:5">
      <c r="B29" s="67"/>
      <c r="C29" s="205" t="s">
        <v>362</v>
      </c>
      <c r="D29" s="56" t="s">
        <v>164</v>
      </c>
      <c r="E29" s="55"/>
    </row>
    <row r="30" spans="2:5" ht="12" customHeight="1">
      <c r="B30" s="67"/>
      <c r="C30" s="54"/>
      <c r="E30" s="55"/>
    </row>
    <row r="31" spans="2:5" ht="15" thickBot="1">
      <c r="B31" s="67"/>
      <c r="C31" s="54"/>
      <c r="D31" t="s">
        <v>169</v>
      </c>
      <c r="E31" s="55"/>
    </row>
    <row r="32" spans="2:5" ht="18.600000000000001" thickBot="1">
      <c r="B32" s="206" t="s">
        <v>212</v>
      </c>
      <c r="C32" s="204" t="s">
        <v>203</v>
      </c>
      <c r="D32" s="61" t="b">
        <v>0</v>
      </c>
      <c r="E32" s="62" t="s">
        <v>204</v>
      </c>
    </row>
    <row r="33" spans="2:5" ht="18">
      <c r="B33" s="313"/>
      <c r="C33" s="205" t="s">
        <v>373</v>
      </c>
      <c r="D33" t="b">
        <v>0</v>
      </c>
      <c r="E33" s="62" t="s">
        <v>374</v>
      </c>
    </row>
    <row r="34" spans="2:5">
      <c r="B34" s="67"/>
      <c r="C34" s="205" t="s">
        <v>165</v>
      </c>
      <c r="D34" s="209" t="s">
        <v>257</v>
      </c>
      <c r="E34" s="55" t="s">
        <v>215</v>
      </c>
    </row>
    <row r="35" spans="2:5" ht="15" thickBot="1">
      <c r="B35" s="207"/>
      <c r="C35" s="215" t="s">
        <v>201</v>
      </c>
      <c r="D35" s="210" t="s">
        <v>256</v>
      </c>
      <c r="E35" s="65" t="s">
        <v>225</v>
      </c>
    </row>
    <row r="36" spans="2:5" ht="18">
      <c r="B36" s="206"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258</v>
      </c>
      <c r="E41" s="55"/>
    </row>
    <row r="42" spans="2:5">
      <c r="B42" s="67"/>
      <c r="C42" s="54"/>
      <c r="D42" t="s">
        <v>210</v>
      </c>
      <c r="E42" s="55"/>
    </row>
    <row r="43" spans="2:5">
      <c r="B43" s="67"/>
      <c r="C43" s="54"/>
      <c r="D43" t="s">
        <v>259</v>
      </c>
      <c r="E43" s="55"/>
    </row>
    <row r="44" spans="2:5">
      <c r="B44" s="67"/>
      <c r="C44" s="54"/>
      <c r="D44" t="s">
        <v>260</v>
      </c>
      <c r="E44" s="55"/>
    </row>
    <row r="45" spans="2:5">
      <c r="B45" s="67"/>
      <c r="C45" s="54"/>
      <c r="D45" t="s">
        <v>341</v>
      </c>
      <c r="E45" s="55"/>
    </row>
    <row r="46" spans="2:5">
      <c r="B46" s="67"/>
      <c r="C46" s="54"/>
      <c r="D46" t="s">
        <v>211</v>
      </c>
      <c r="E46" s="55"/>
    </row>
    <row r="47" spans="2:5" ht="15" thickBot="1">
      <c r="B47" s="207"/>
      <c r="C47" s="54"/>
      <c r="E47" s="55"/>
    </row>
    <row r="48" spans="2:5" ht="18">
      <c r="B48" s="206" t="s">
        <v>213</v>
      </c>
      <c r="C48" s="204"/>
      <c r="D48" s="61" t="s">
        <v>214</v>
      </c>
      <c r="E48" s="62"/>
    </row>
    <row r="49" spans="2:5" ht="191.4" customHeight="1">
      <c r="B49" s="67"/>
      <c r="C49" s="205"/>
      <c r="E49" s="55"/>
    </row>
    <row r="50" spans="2:5" ht="15" thickBot="1">
      <c r="B50" s="207"/>
      <c r="C50" s="215"/>
      <c r="D50" s="64"/>
      <c r="E50" s="65"/>
    </row>
    <row r="54" spans="2:5" ht="21">
      <c r="B54" s="85" t="s">
        <v>202</v>
      </c>
    </row>
    <row r="55" spans="2:5" ht="15" thickBot="1"/>
    <row r="56" spans="2:5" ht="217.2" customHeight="1" thickBot="1">
      <c r="B56" s="216" t="s">
        <v>205</v>
      </c>
      <c r="C56" s="60"/>
      <c r="D56" s="61"/>
      <c r="E56" s="62"/>
    </row>
    <row r="57" spans="2:5" ht="18">
      <c r="B57" s="102" t="s">
        <v>194</v>
      </c>
      <c r="C57" s="60"/>
      <c r="D57" s="61"/>
      <c r="E57" s="62"/>
    </row>
    <row r="58" spans="2:5">
      <c r="B58" s="103"/>
      <c r="C58" s="211" t="s">
        <v>189</v>
      </c>
      <c r="E58" s="55"/>
    </row>
    <row r="59" spans="2:5">
      <c r="B59" s="103"/>
      <c r="C59" s="212" t="s">
        <v>189</v>
      </c>
      <c r="E59" s="55"/>
    </row>
    <row r="60" spans="2:5">
      <c r="B60" s="103"/>
      <c r="C60" s="213" t="s">
        <v>190</v>
      </c>
      <c r="E60" s="55"/>
    </row>
    <row r="61" spans="2:5">
      <c r="B61" s="103"/>
      <c r="C61" s="212" t="s">
        <v>190</v>
      </c>
      <c r="E61" s="55"/>
    </row>
    <row r="62" spans="2:5">
      <c r="B62" s="103"/>
      <c r="C62" s="212"/>
      <c r="E62" s="55"/>
    </row>
    <row r="63" spans="2:5">
      <c r="B63" s="103"/>
      <c r="C63" s="214"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76" t="s">
        <v>42</v>
      </c>
      <c r="C4" s="377"/>
      <c r="D4" s="378"/>
      <c r="E4" s="40"/>
      <c r="F4" s="379" t="s">
        <v>26</v>
      </c>
      <c r="G4" s="380"/>
      <c r="H4" s="380"/>
      <c r="I4" s="381"/>
      <c r="J4" s="40"/>
      <c r="K4" s="382" t="s">
        <v>43</v>
      </c>
      <c r="L4" s="383"/>
      <c r="M4" s="38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68F7-6B62-4EA6-9A52-32AF5DFC7202}">
  <sheetPr codeName="Sheet1"/>
  <dimension ref="B2:H24"/>
  <sheetViews>
    <sheetView zoomScale="160" zoomScaleNormal="160" workbookViewId="0">
      <selection activeCell="E7" sqref="E7"/>
    </sheetView>
  </sheetViews>
  <sheetFormatPr defaultRowHeight="14.4"/>
  <sheetData>
    <row r="2" spans="2:8">
      <c r="B2" t="s">
        <v>514</v>
      </c>
    </row>
    <row r="4" spans="2:8">
      <c r="B4" t="s">
        <v>500</v>
      </c>
      <c r="H4" t="s">
        <v>527</v>
      </c>
    </row>
    <row r="5" spans="2:8">
      <c r="B5" t="s">
        <v>499</v>
      </c>
      <c r="C5">
        <f t="shared" ref="C5:C24" si="0">LEN(B5)</f>
        <v>6</v>
      </c>
      <c r="E5" t="s">
        <v>499</v>
      </c>
      <c r="H5" t="s">
        <v>528</v>
      </c>
    </row>
    <row r="6" spans="2:8">
      <c r="B6" t="s">
        <v>501</v>
      </c>
      <c r="C6">
        <f t="shared" si="0"/>
        <v>7</v>
      </c>
      <c r="E6" t="s">
        <v>501</v>
      </c>
      <c r="H6" t="s">
        <v>529</v>
      </c>
    </row>
    <row r="7" spans="2:8">
      <c r="B7" t="s">
        <v>503</v>
      </c>
      <c r="C7">
        <f t="shared" si="0"/>
        <v>7</v>
      </c>
      <c r="E7" t="s">
        <v>502</v>
      </c>
      <c r="H7" t="s">
        <v>530</v>
      </c>
    </row>
    <row r="8" spans="2:8">
      <c r="B8" t="s">
        <v>504</v>
      </c>
      <c r="C8">
        <f t="shared" si="0"/>
        <v>7</v>
      </c>
      <c r="E8" t="s">
        <v>521</v>
      </c>
    </row>
    <row r="9" spans="2:8">
      <c r="B9" t="s">
        <v>505</v>
      </c>
      <c r="C9">
        <f t="shared" si="0"/>
        <v>7</v>
      </c>
      <c r="E9" t="s">
        <v>522</v>
      </c>
    </row>
    <row r="10" spans="2:8">
      <c r="B10" t="s">
        <v>506</v>
      </c>
      <c r="C10">
        <f t="shared" si="0"/>
        <v>7</v>
      </c>
      <c r="E10" t="s">
        <v>506</v>
      </c>
    </row>
    <row r="11" spans="2:8">
      <c r="C11">
        <f t="shared" si="0"/>
        <v>0</v>
      </c>
    </row>
    <row r="12" spans="2:8">
      <c r="B12" t="s">
        <v>508</v>
      </c>
      <c r="C12">
        <f t="shared" si="0"/>
        <v>7</v>
      </c>
      <c r="E12" t="s">
        <v>516</v>
      </c>
    </row>
    <row r="13" spans="2:8">
      <c r="B13" t="s">
        <v>509</v>
      </c>
      <c r="C13">
        <f t="shared" si="0"/>
        <v>7</v>
      </c>
      <c r="E13" t="s">
        <v>507</v>
      </c>
    </row>
    <row r="14" spans="2:8">
      <c r="B14" t="s">
        <v>510</v>
      </c>
      <c r="C14">
        <f t="shared" si="0"/>
        <v>7</v>
      </c>
      <c r="E14" t="s">
        <v>517</v>
      </c>
    </row>
    <row r="15" spans="2:8">
      <c r="B15" t="s">
        <v>511</v>
      </c>
      <c r="C15">
        <f t="shared" si="0"/>
        <v>7</v>
      </c>
      <c r="E15" t="s">
        <v>518</v>
      </c>
    </row>
    <row r="16" spans="2:8">
      <c r="B16" t="s">
        <v>512</v>
      </c>
      <c r="C16">
        <f t="shared" si="0"/>
        <v>7</v>
      </c>
      <c r="E16" t="s">
        <v>519</v>
      </c>
    </row>
    <row r="17" spans="2:5">
      <c r="B17" t="s">
        <v>513</v>
      </c>
      <c r="C17">
        <f t="shared" si="0"/>
        <v>7</v>
      </c>
      <c r="E17" t="s">
        <v>520</v>
      </c>
    </row>
    <row r="18" spans="2:5">
      <c r="C18">
        <f t="shared" si="0"/>
        <v>0</v>
      </c>
    </row>
    <row r="19" spans="2:5">
      <c r="C19">
        <f t="shared" si="0"/>
        <v>0</v>
      </c>
    </row>
    <row r="20" spans="2:5">
      <c r="C20">
        <f t="shared" si="0"/>
        <v>0</v>
      </c>
    </row>
    <row r="21" spans="2:5">
      <c r="C21">
        <f t="shared" si="0"/>
        <v>0</v>
      </c>
    </row>
    <row r="22" spans="2:5">
      <c r="C22">
        <f t="shared" si="0"/>
        <v>0</v>
      </c>
    </row>
    <row r="23" spans="2:5">
      <c r="C23">
        <f t="shared" si="0"/>
        <v>0</v>
      </c>
    </row>
    <row r="24" spans="2:5">
      <c r="C24">
        <f t="shared" si="0"/>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894"/>
  <sheetViews>
    <sheetView showGridLines="0" tabSelected="1" topLeftCell="AP1" zoomScale="85" zoomScaleNormal="85" workbookViewId="0">
      <selection activeCell="AR10" sqref="AR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1" customWidth="1"/>
    <col min="6" max="6" width="37" style="51" customWidth="1"/>
    <col min="7" max="7" width="25.6640625" style="51" customWidth="1"/>
    <col min="8" max="8" width="40.6640625" style="51" customWidth="1"/>
    <col min="9" max="9" width="29.44140625" style="51" customWidth="1"/>
    <col min="10" max="10" width="30" style="50" customWidth="1"/>
    <col min="11" max="11" width="50.88671875" style="81" customWidth="1"/>
    <col min="12" max="13" width="27.77734375" customWidth="1"/>
    <col min="14" max="14" width="15.6640625" customWidth="1"/>
    <col min="15" max="15" width="14" customWidth="1"/>
    <col min="16" max="16" width="9.6640625" style="75" customWidth="1"/>
    <col min="17" max="17" width="11.109375" customWidth="1"/>
    <col min="18" max="18" width="50.6640625" customWidth="1"/>
    <col min="19" max="19" width="19.33203125" customWidth="1"/>
    <col min="20" max="20" width="23.33203125" customWidth="1"/>
    <col min="21" max="21" width="21.77734375" customWidth="1"/>
    <col min="22" max="22" width="24.88671875" customWidth="1"/>
    <col min="23" max="23" width="26.33203125" customWidth="1"/>
    <col min="24" max="24" width="35.33203125" customWidth="1"/>
    <col min="25" max="25" width="35.6640625" customWidth="1"/>
    <col min="26" max="26" width="36.33203125" style="55" customWidth="1"/>
    <col min="27" max="31" width="22.88671875" customWidth="1"/>
    <col min="32" max="32" width="25.109375" customWidth="1"/>
    <col min="33" max="33" width="21.109375" customWidth="1"/>
    <col min="34" max="34" width="18.33203125" customWidth="1"/>
    <col min="35" max="35" width="18.5546875" customWidth="1" collapsed="1"/>
    <col min="36" max="36" width="25.33203125" customWidth="1"/>
    <col min="37" max="37" width="20.6640625" customWidth="1"/>
    <col min="38" max="38" width="16.5546875" customWidth="1"/>
    <col min="39" max="39" width="20.6640625" customWidth="1"/>
    <col min="40" max="40" width="13.33203125" customWidth="1"/>
    <col min="41" max="42" width="22.88671875" customWidth="1"/>
    <col min="43" max="43" width="6.44140625" customWidth="1"/>
    <col min="44" max="44" width="50.6640625" style="234" customWidth="1"/>
    <col min="45" max="45" width="22.6640625" style="434" customWidth="1"/>
    <col min="46" max="46" width="25.6640625" style="434" customWidth="1"/>
    <col min="47" max="47" width="40.6640625" style="434" customWidth="1"/>
    <col min="48" max="48" width="29.44140625" style="434" customWidth="1"/>
    <col min="49" max="49" width="30" style="451" customWidth="1"/>
    <col min="50" max="50" width="52.5546875" style="81" customWidth="1"/>
    <col min="51" max="51" width="15.6640625" style="425" customWidth="1"/>
    <col min="52" max="52" width="14" style="425" customWidth="1"/>
    <col min="53" max="53" width="9.6640625" style="75" customWidth="1"/>
    <col min="54" max="54" width="11.109375" style="425" customWidth="1"/>
    <col min="55" max="55" width="50.6640625" style="425" customWidth="1"/>
    <col min="56" max="56" width="19.33203125" style="425" customWidth="1"/>
    <col min="57" max="57" width="23.33203125" style="425" customWidth="1"/>
    <col min="58" max="58" width="21.6640625" style="425" customWidth="1"/>
    <col min="59" max="59" width="24.88671875" style="425" customWidth="1"/>
    <col min="60" max="60" width="26.33203125" style="425" customWidth="1"/>
    <col min="61" max="61" width="35.33203125" style="425" customWidth="1"/>
    <col min="62" max="62" width="35.6640625" style="425" customWidth="1"/>
    <col min="63" max="63" width="36.33203125" style="55" customWidth="1"/>
    <col min="64" max="64" width="22.88671875" style="55" customWidth="1"/>
    <col min="65" max="68" width="22.88671875" customWidth="1"/>
    <col min="69" max="69" width="25.109375" customWidth="1"/>
    <col min="70" max="71" width="21.109375" customWidth="1"/>
    <col min="72" max="74" width="18.33203125" customWidth="1"/>
    <col min="75" max="75" width="18.5546875" customWidth="1" collapsed="1"/>
    <col min="76" max="76" width="25.33203125" customWidth="1"/>
    <col min="77" max="77" width="20.6640625" customWidth="1"/>
    <col min="78" max="78" width="16.5546875" customWidth="1"/>
    <col min="79" max="79" width="22.88671875" customWidth="1" collapsed="1"/>
    <col min="80" max="80" width="22.88671875" customWidth="1"/>
    <col min="81" max="81" width="21.5546875" customWidth="1"/>
    <col min="82" max="82" width="61.77734375" style="80" customWidth="1"/>
    <col min="83" max="83" width="22.6640625" style="51" customWidth="1"/>
    <col min="84" max="84" width="25.6640625" style="51" customWidth="1"/>
    <col min="85" max="85" width="40.6640625" style="51" customWidth="1"/>
    <col min="86" max="86" width="56.88671875" style="51" customWidth="1"/>
    <col min="87" max="87" width="30" style="50" customWidth="1"/>
    <col min="88" max="88" width="71.109375" style="174" customWidth="1"/>
    <col min="89" max="89" width="75.77734375" style="49" customWidth="1"/>
    <col min="90" max="90" width="15.6640625" style="49" customWidth="1"/>
    <col min="91" max="91" width="14" style="49" customWidth="1"/>
    <col min="92" max="92" width="9.6640625" style="177" customWidth="1"/>
    <col min="93" max="93" width="11.109375" customWidth="1"/>
    <col min="94" max="94" width="50.6640625" customWidth="1"/>
    <col min="95" max="95" width="16.33203125" customWidth="1"/>
    <col min="96" max="96" width="19.6640625" customWidth="1"/>
    <col min="97" max="97" width="18.33203125" customWidth="1"/>
    <col min="98" max="98" width="21.6640625" customWidth="1"/>
    <col min="99" max="99" width="23.33203125" customWidth="1"/>
    <col min="100" max="100" width="31.109375" customWidth="1"/>
    <col min="101" max="101" width="33" customWidth="1"/>
    <col min="102" max="102" width="33.33203125" style="55" customWidth="1"/>
    <col min="103" max="107" width="22.88671875" customWidth="1"/>
    <col min="108" max="108" width="25.109375" customWidth="1"/>
    <col min="109" max="110" width="21.109375" customWidth="1"/>
    <col min="111" max="113" width="18.33203125" customWidth="1"/>
    <col min="114" max="114" width="18.5546875" customWidth="1" collapsed="1"/>
    <col min="115" max="115" width="25.33203125" customWidth="1"/>
    <col min="116" max="116" width="20.6640625" customWidth="1"/>
    <col min="117" max="117" width="16.5546875" customWidth="1"/>
    <col min="118" max="118" width="22.88671875" customWidth="1" collapsed="1"/>
    <col min="119" max="120" width="22.88671875" customWidth="1"/>
    <col min="121" max="121" width="50.6640625" style="54" customWidth="1"/>
    <col min="122" max="122" width="22.6640625" customWidth="1"/>
    <col min="123" max="123" width="25.33203125" customWidth="1"/>
    <col min="124" max="124" width="23.5546875" customWidth="1"/>
    <col min="125" max="125" width="47.33203125" style="151" customWidth="1"/>
    <col min="126" max="126" width="49.109375" style="151" customWidth="1"/>
    <col min="127" max="127" width="35.6640625" customWidth="1"/>
    <col min="128" max="128" width="35.33203125" customWidth="1"/>
    <col min="129" max="129" width="117.44140625" customWidth="1"/>
    <col min="130" max="130" width="22.88671875" customWidth="1"/>
    <col min="131" max="131" width="22.88671875" style="55" customWidth="1"/>
    <col min="132" max="140" width="22.88671875" customWidth="1"/>
    <col min="141" max="141" width="22.88671875" customWidth="1" collapsed="1"/>
    <col min="142" max="146" width="22.88671875" customWidth="1"/>
    <col min="147" max="147" width="22.88671875" style="55" customWidth="1"/>
    <col min="148" max="148" width="22.88671875" customWidth="1"/>
  </cols>
  <sheetData>
    <row r="1" spans="1:140" ht="200.4" customHeight="1" thickBot="1">
      <c r="A1" s="108"/>
      <c r="B1" s="109"/>
      <c r="C1" s="109"/>
      <c r="D1" s="110"/>
      <c r="E1" s="227" t="s">
        <v>363</v>
      </c>
      <c r="K1"/>
      <c r="P1"/>
      <c r="AR1" s="442" t="s">
        <v>364</v>
      </c>
      <c r="AS1" s="443"/>
      <c r="AT1" s="443"/>
      <c r="AU1" s="443"/>
      <c r="AV1" s="443"/>
      <c r="AW1" s="444"/>
      <c r="AX1" s="61"/>
      <c r="AY1" s="116"/>
      <c r="AZ1" s="116"/>
      <c r="BA1" s="61"/>
      <c r="BB1" s="61"/>
      <c r="BC1" s="61"/>
      <c r="BD1" s="61"/>
      <c r="BE1" s="61"/>
      <c r="BF1" s="61"/>
      <c r="BG1" s="61"/>
      <c r="BH1" s="61"/>
      <c r="BI1" s="61"/>
      <c r="BJ1" s="61"/>
      <c r="BK1" s="61"/>
      <c r="BL1" s="62"/>
      <c r="BM1" s="425"/>
      <c r="CD1" s="111" t="s">
        <v>365</v>
      </c>
      <c r="CJ1" s="49"/>
      <c r="CN1" s="49"/>
      <c r="DQ1" s="119" t="s">
        <v>366</v>
      </c>
    </row>
    <row r="2" spans="1:140" ht="18" customHeight="1">
      <c r="A2" s="105"/>
      <c r="B2" s="106"/>
      <c r="C2" s="106"/>
      <c r="D2" s="141"/>
      <c r="E2" s="152"/>
      <c r="F2" s="126"/>
      <c r="G2" s="126"/>
      <c r="H2" s="126"/>
      <c r="I2" s="126"/>
      <c r="J2" s="127"/>
      <c r="K2" s="79"/>
      <c r="L2" s="79"/>
      <c r="M2" s="79"/>
      <c r="N2" s="60"/>
      <c r="O2" s="61"/>
      <c r="P2" s="61"/>
      <c r="Q2" s="61"/>
      <c r="R2" s="61"/>
      <c r="S2" s="61"/>
      <c r="T2" s="61"/>
      <c r="U2" s="61"/>
      <c r="V2" s="61"/>
      <c r="W2" s="61"/>
      <c r="X2" s="61"/>
      <c r="Y2" s="61"/>
      <c r="Z2" s="62"/>
      <c r="AQ2" s="61"/>
      <c r="AR2" s="230"/>
      <c r="AS2" s="126"/>
      <c r="AT2" s="126"/>
      <c r="AU2" s="126"/>
      <c r="AV2" s="126"/>
      <c r="AW2" s="127"/>
      <c r="AX2" s="79"/>
      <c r="AY2" s="447"/>
      <c r="AZ2" s="99"/>
      <c r="BA2" s="60"/>
      <c r="BB2" s="61"/>
      <c r="BC2" s="61"/>
      <c r="BD2" s="61"/>
      <c r="BE2" s="61"/>
      <c r="BF2" s="61"/>
      <c r="BG2" s="61"/>
      <c r="BH2" s="61"/>
      <c r="BI2" s="61"/>
      <c r="BJ2" s="61"/>
      <c r="BK2" s="61"/>
      <c r="BL2" s="62"/>
      <c r="BM2" s="425"/>
      <c r="CD2" s="125"/>
      <c r="CE2" s="126"/>
      <c r="CF2" s="126"/>
      <c r="CG2" s="126"/>
      <c r="CH2" s="126"/>
      <c r="CI2" s="127"/>
      <c r="CJ2" s="169"/>
      <c r="CK2" s="169"/>
      <c r="CL2" s="170"/>
      <c r="CM2" s="142"/>
      <c r="CN2" s="142"/>
      <c r="CO2" s="61"/>
      <c r="CP2" s="61"/>
      <c r="CQ2" s="61"/>
      <c r="CR2" s="61"/>
      <c r="CS2" s="61"/>
      <c r="CT2" s="61"/>
      <c r="CU2" s="61"/>
      <c r="CV2" s="61"/>
      <c r="CW2" s="61"/>
      <c r="CX2" s="62"/>
      <c r="DQ2" s="78"/>
      <c r="DR2" s="79"/>
      <c r="DS2" s="79"/>
      <c r="DT2" s="79"/>
      <c r="DU2" s="152"/>
      <c r="DV2" s="152"/>
      <c r="DW2" s="79"/>
      <c r="DX2" s="79"/>
      <c r="DY2" s="79"/>
      <c r="DZ2" s="79"/>
      <c r="EA2" s="107"/>
    </row>
    <row r="3" spans="1:140" ht="43.5" customHeight="1">
      <c r="A3" s="105"/>
      <c r="B3" s="106"/>
      <c r="C3" s="106"/>
      <c r="D3" s="141"/>
      <c r="E3" s="228" t="s">
        <v>51</v>
      </c>
      <c r="F3" s="128"/>
      <c r="G3" s="128"/>
      <c r="H3" s="128"/>
      <c r="I3" s="128"/>
      <c r="J3" s="129"/>
      <c r="K3" s="57"/>
      <c r="L3" s="57"/>
      <c r="M3" s="57"/>
      <c r="N3" s="54"/>
      <c r="P3"/>
      <c r="AR3" s="231" t="s">
        <v>63</v>
      </c>
      <c r="AS3" s="445"/>
      <c r="AT3" s="445"/>
      <c r="AU3" s="445"/>
      <c r="AV3" s="445"/>
      <c r="AW3" s="446"/>
      <c r="AX3" s="447"/>
      <c r="AY3" s="447"/>
      <c r="AZ3" s="447"/>
      <c r="BA3" s="54"/>
      <c r="BK3" s="425"/>
      <c r="BM3" s="425"/>
      <c r="CD3" s="131" t="s">
        <v>53</v>
      </c>
      <c r="CE3" s="128"/>
      <c r="CF3" s="128"/>
      <c r="CG3" s="128"/>
      <c r="CH3" s="128"/>
      <c r="CI3" s="129"/>
      <c r="CJ3" s="134"/>
      <c r="CK3" s="134"/>
      <c r="CL3" s="77"/>
      <c r="CN3" s="49"/>
      <c r="DQ3" s="130" t="s">
        <v>88</v>
      </c>
      <c r="DR3" s="128"/>
      <c r="DS3" s="128"/>
      <c r="DT3" s="128"/>
      <c r="DU3" s="129"/>
      <c r="DV3" s="129"/>
      <c r="DW3" s="129"/>
      <c r="DX3" s="57"/>
      <c r="DY3" s="57"/>
      <c r="DZ3" s="57"/>
      <c r="EA3" s="99"/>
    </row>
    <row r="4" spans="1:140" ht="18" customHeight="1">
      <c r="A4" s="105"/>
      <c r="B4" s="106"/>
      <c r="C4" s="106"/>
      <c r="D4" s="141"/>
      <c r="E4" s="57"/>
      <c r="F4" s="57"/>
      <c r="G4" s="57"/>
      <c r="H4" s="57"/>
      <c r="I4" s="57"/>
      <c r="J4" s="57"/>
      <c r="K4" s="57"/>
      <c r="L4" s="57"/>
      <c r="M4" s="57"/>
      <c r="N4" s="54"/>
      <c r="P4"/>
      <c r="AR4" s="232"/>
      <c r="AS4" s="447"/>
      <c r="AT4" s="447"/>
      <c r="AU4" s="447"/>
      <c r="AV4" s="447"/>
      <c r="AW4" s="447"/>
      <c r="AX4" s="447"/>
      <c r="AY4" s="447"/>
      <c r="AZ4" s="447"/>
      <c r="BA4" s="54"/>
      <c r="BK4" s="425"/>
      <c r="BM4" s="425"/>
      <c r="CC4" s="56"/>
      <c r="CD4" s="67"/>
      <c r="CE4" s="57"/>
      <c r="CF4" s="57"/>
      <c r="CG4" s="57"/>
      <c r="CH4" s="57"/>
      <c r="CI4" s="57"/>
      <c r="CJ4" s="134"/>
      <c r="CK4" s="134"/>
      <c r="CL4" s="77"/>
      <c r="CN4" s="49"/>
      <c r="DN4" s="56"/>
      <c r="DO4" s="56"/>
      <c r="DP4" s="56"/>
      <c r="DQ4" s="67"/>
      <c r="DR4" s="57"/>
      <c r="DS4" s="57"/>
      <c r="DT4" s="57"/>
      <c r="DU4" s="153"/>
      <c r="DV4" s="153"/>
      <c r="DW4" s="57"/>
      <c r="DX4" s="57"/>
      <c r="DY4" s="57"/>
      <c r="DZ4" s="57"/>
      <c r="EA4" s="99"/>
    </row>
    <row r="5" spans="1:140" ht="19.5" customHeight="1" thickBot="1">
      <c r="A5" s="105"/>
      <c r="B5" s="106"/>
      <c r="C5" s="106"/>
      <c r="D5" s="141"/>
      <c r="E5" s="85" t="s">
        <v>138</v>
      </c>
      <c r="F5" s="66"/>
      <c r="G5" s="66"/>
      <c r="H5" s="66"/>
      <c r="I5" s="66"/>
      <c r="J5"/>
      <c r="K5"/>
      <c r="N5" s="54"/>
      <c r="P5"/>
      <c r="AR5" s="233" t="s">
        <v>138</v>
      </c>
      <c r="AS5" s="448"/>
      <c r="AT5" s="448"/>
      <c r="AU5" s="448"/>
      <c r="AV5" s="448"/>
      <c r="AW5" s="425"/>
      <c r="AX5" s="425"/>
      <c r="BA5" s="54"/>
      <c r="BK5" s="425"/>
      <c r="BM5" s="425"/>
      <c r="CD5" s="83" t="s">
        <v>138</v>
      </c>
      <c r="CE5" s="66"/>
      <c r="CF5" s="66"/>
      <c r="CG5" s="66"/>
      <c r="CH5" s="66"/>
      <c r="CI5"/>
      <c r="CJ5" s="49"/>
      <c r="CL5" s="77"/>
      <c r="CN5" s="49"/>
      <c r="DQ5" s="83" t="s">
        <v>138</v>
      </c>
      <c r="DR5" s="66"/>
      <c r="DS5" s="66"/>
      <c r="DT5" s="66"/>
      <c r="DU5" s="154"/>
      <c r="DV5" s="154"/>
    </row>
    <row r="6" spans="1:140" ht="18" customHeight="1">
      <c r="A6" s="105"/>
      <c r="B6" s="106"/>
      <c r="C6" s="106"/>
      <c r="D6" s="141"/>
      <c r="E6" s="144"/>
      <c r="F6" s="277" t="s">
        <v>138</v>
      </c>
      <c r="G6" s="72"/>
      <c r="H6" s="72"/>
      <c r="I6" s="72"/>
      <c r="J6" s="72"/>
      <c r="K6" s="72"/>
      <c r="L6" s="72"/>
      <c r="M6" s="92"/>
      <c r="N6" s="54"/>
      <c r="P6" s="68"/>
      <c r="AR6" s="264"/>
      <c r="AS6" s="76" t="s">
        <v>135</v>
      </c>
      <c r="AT6" s="72"/>
      <c r="AU6" s="72"/>
      <c r="AV6" s="72"/>
      <c r="AW6" s="72"/>
      <c r="AX6" s="72"/>
      <c r="AY6" s="62"/>
      <c r="BA6" s="54"/>
      <c r="BC6" s="428"/>
      <c r="BK6" s="425"/>
      <c r="BM6" s="425"/>
      <c r="CD6" s="144"/>
      <c r="CE6" s="76" t="s">
        <v>135</v>
      </c>
      <c r="CF6" s="72"/>
      <c r="CG6" s="72"/>
      <c r="CH6" s="72"/>
      <c r="CI6" s="72"/>
      <c r="CJ6" s="252"/>
      <c r="CK6" s="171"/>
      <c r="CL6" s="77"/>
      <c r="CN6" s="175"/>
      <c r="DQ6" s="144"/>
      <c r="DR6" s="76" t="s">
        <v>135</v>
      </c>
      <c r="DS6" s="76"/>
      <c r="DT6" s="72"/>
      <c r="DU6" s="155"/>
      <c r="DV6" s="155"/>
      <c r="DW6" s="72"/>
      <c r="DX6" s="92"/>
    </row>
    <row r="7" spans="1:140" ht="18" customHeight="1" thickBot="1">
      <c r="A7" s="290"/>
      <c r="B7" s="338"/>
      <c r="C7" s="338"/>
      <c r="D7" s="339"/>
      <c r="E7" s="429"/>
      <c r="F7" s="430" t="s">
        <v>542</v>
      </c>
      <c r="G7" s="431"/>
      <c r="H7" s="431"/>
      <c r="I7" s="431"/>
      <c r="J7" s="431"/>
      <c r="K7" s="431"/>
      <c r="L7" s="431"/>
      <c r="M7" s="432"/>
      <c r="N7" s="54"/>
      <c r="P7"/>
      <c r="AR7" s="265"/>
      <c r="AS7" s="439" t="s">
        <v>253</v>
      </c>
      <c r="AT7" s="431"/>
      <c r="AU7" s="431"/>
      <c r="AV7" s="431"/>
      <c r="AW7" s="431"/>
      <c r="AX7" s="431"/>
      <c r="AY7" s="432"/>
      <c r="BA7" s="54"/>
      <c r="BK7" s="425"/>
      <c r="BM7" s="425"/>
      <c r="CD7" s="145"/>
      <c r="CE7" s="279"/>
      <c r="CF7" s="158"/>
      <c r="CG7" s="158"/>
      <c r="CH7" s="158"/>
      <c r="CI7" s="158"/>
      <c r="CJ7" s="253"/>
      <c r="CK7" s="159"/>
      <c r="CL7" s="77"/>
      <c r="CN7" s="49"/>
      <c r="DQ7" s="146"/>
      <c r="DR7" s="280" t="s">
        <v>342</v>
      </c>
      <c r="DS7" s="162"/>
      <c r="DT7" s="163"/>
      <c r="DU7" s="164"/>
      <c r="DV7" s="164"/>
      <c r="DW7" s="163"/>
      <c r="DX7" s="165"/>
    </row>
    <row r="8" spans="1:140" ht="18" customHeight="1" thickBot="1">
      <c r="A8" s="290"/>
      <c r="B8" s="338"/>
      <c r="C8" s="338"/>
      <c r="D8" s="339"/>
      <c r="E8" s="433" t="s">
        <v>183</v>
      </c>
      <c r="F8" s="434"/>
      <c r="G8" s="435"/>
      <c r="H8" s="435"/>
      <c r="I8" s="435"/>
      <c r="J8" s="435"/>
      <c r="K8" s="435"/>
      <c r="L8" s="435"/>
      <c r="M8" s="436"/>
      <c r="N8" s="54"/>
      <c r="P8"/>
      <c r="AR8" s="440" t="s">
        <v>183</v>
      </c>
      <c r="AS8" s="74"/>
      <c r="AT8" s="435"/>
      <c r="AU8" s="435"/>
      <c r="AV8" s="435"/>
      <c r="AW8" s="435"/>
      <c r="AX8" s="435"/>
      <c r="AY8" s="55"/>
      <c r="BA8" s="54"/>
      <c r="BK8" s="425"/>
      <c r="BM8" s="425"/>
      <c r="CD8" s="385" t="s">
        <v>183</v>
      </c>
      <c r="CE8" s="73"/>
      <c r="CF8" s="73"/>
      <c r="CG8" s="73"/>
      <c r="CH8" s="73"/>
      <c r="CI8" s="73"/>
      <c r="CJ8" s="250"/>
      <c r="CK8" s="171"/>
      <c r="CL8" s="77"/>
      <c r="CN8" s="49"/>
      <c r="DR8" s="73"/>
      <c r="DS8" s="73"/>
      <c r="DT8" s="73"/>
      <c r="DU8" s="161"/>
      <c r="DV8" s="161"/>
      <c r="DW8" s="73"/>
      <c r="DX8" s="73"/>
    </row>
    <row r="9" spans="1:140" ht="18" customHeight="1" thickBot="1">
      <c r="A9" s="290"/>
      <c r="B9" s="338"/>
      <c r="C9" s="338"/>
      <c r="D9" s="339"/>
      <c r="E9" s="437"/>
      <c r="F9" s="74"/>
      <c r="G9" s="74"/>
      <c r="H9" s="74"/>
      <c r="I9" s="74"/>
      <c r="J9" s="74"/>
      <c r="K9" s="74"/>
      <c r="L9" s="74"/>
      <c r="M9" s="438"/>
      <c r="N9" s="54"/>
      <c r="P9"/>
      <c r="AR9" s="441"/>
      <c r="AT9" s="74"/>
      <c r="AU9" s="74"/>
      <c r="AV9" s="74"/>
      <c r="AW9" s="74"/>
      <c r="AX9" s="74"/>
      <c r="AY9" s="65"/>
      <c r="BA9" s="54"/>
      <c r="BK9" s="425"/>
      <c r="BM9" s="425"/>
      <c r="CD9" s="386"/>
      <c r="CE9" s="74"/>
      <c r="CF9" s="64"/>
      <c r="CG9" s="74"/>
      <c r="CH9" s="74"/>
      <c r="CI9" s="74"/>
      <c r="CJ9" s="254"/>
      <c r="CK9" s="171"/>
      <c r="CL9" s="77"/>
      <c r="CN9" s="49"/>
      <c r="DR9" s="73"/>
      <c r="DS9" s="73"/>
      <c r="DT9" s="73"/>
      <c r="DU9" s="161"/>
      <c r="DV9" s="161"/>
      <c r="DW9" s="73"/>
      <c r="DX9" s="73"/>
    </row>
    <row r="10" spans="1:140" ht="18" customHeight="1">
      <c r="A10" s="290"/>
      <c r="B10" s="338"/>
      <c r="C10" s="338"/>
      <c r="D10" s="339"/>
      <c r="F10"/>
      <c r="G10"/>
      <c r="H10"/>
      <c r="I10"/>
      <c r="J10"/>
      <c r="K10"/>
      <c r="N10" s="54"/>
      <c r="P10"/>
      <c r="AR10" s="95"/>
      <c r="AS10" s="425"/>
      <c r="AT10" s="425"/>
      <c r="AU10" s="425"/>
      <c r="AV10" s="425"/>
      <c r="AW10" s="425"/>
      <c r="AX10" s="425"/>
      <c r="BA10" s="54"/>
      <c r="BK10" s="425"/>
      <c r="BM10" s="425"/>
      <c r="CD10"/>
      <c r="CG10"/>
      <c r="CH10"/>
      <c r="CI10"/>
      <c r="CJ10" s="49"/>
      <c r="CL10" s="77"/>
      <c r="CN10" s="49"/>
    </row>
    <row r="11" spans="1:140" ht="18" customHeight="1">
      <c r="A11" s="290"/>
      <c r="B11" s="338"/>
      <c r="C11" s="338"/>
      <c r="D11" s="339"/>
      <c r="E11"/>
      <c r="F11"/>
      <c r="G11" s="278"/>
      <c r="H11"/>
      <c r="I11"/>
      <c r="K11"/>
      <c r="N11" s="54"/>
      <c r="P11"/>
      <c r="AR11" s="54"/>
      <c r="AT11" s="425"/>
      <c r="AU11" s="425"/>
      <c r="AV11" s="425"/>
      <c r="AW11" s="425"/>
      <c r="AX11" s="425"/>
      <c r="BA11" s="54"/>
      <c r="BK11" s="425"/>
      <c r="BM11" s="425"/>
      <c r="CD11" s="54"/>
      <c r="CE11"/>
      <c r="CF11"/>
      <c r="CG11"/>
      <c r="CH11"/>
      <c r="CI11"/>
      <c r="CJ11" s="49"/>
      <c r="CL11" s="77"/>
      <c r="CN11" s="49"/>
    </row>
    <row r="12" spans="1:140" ht="18" customHeight="1">
      <c r="A12" s="290"/>
      <c r="B12" s="338"/>
      <c r="C12" s="338"/>
      <c r="D12" s="339"/>
      <c r="E12" s="85" t="s">
        <v>139</v>
      </c>
      <c r="F12"/>
      <c r="H12"/>
      <c r="I12"/>
      <c r="J12"/>
      <c r="K12"/>
      <c r="N12" s="54"/>
      <c r="P12"/>
      <c r="AA12" t="s">
        <v>55</v>
      </c>
      <c r="AB12" t="s">
        <v>54</v>
      </c>
      <c r="AC12" s="388" t="s">
        <v>57</v>
      </c>
      <c r="AD12" s="388" t="s">
        <v>94</v>
      </c>
      <c r="AE12" s="388" t="s">
        <v>90</v>
      </c>
      <c r="AF12" s="388" t="s">
        <v>95</v>
      </c>
      <c r="AG12" s="388" t="s">
        <v>539</v>
      </c>
      <c r="AH12" s="388" t="s">
        <v>541</v>
      </c>
      <c r="AI12" s="388"/>
      <c r="AR12" s="233" t="s">
        <v>139</v>
      </c>
      <c r="AS12" s="425"/>
      <c r="AT12" s="425"/>
      <c r="AU12" s="425"/>
      <c r="AV12" s="425"/>
      <c r="AW12" s="425"/>
      <c r="AX12" s="425"/>
      <c r="BA12" s="54"/>
      <c r="BK12" s="425"/>
      <c r="BM12" s="425"/>
      <c r="BN12" s="419" t="s">
        <v>132</v>
      </c>
      <c r="BO12" s="402" t="s">
        <v>56</v>
      </c>
      <c r="BP12" s="402" t="s">
        <v>54</v>
      </c>
      <c r="BQ12" s="402" t="s">
        <v>57</v>
      </c>
      <c r="BR12" s="403" t="s">
        <v>540</v>
      </c>
      <c r="BS12" s="402" t="s">
        <v>94</v>
      </c>
      <c r="BT12" s="402" t="s">
        <v>90</v>
      </c>
      <c r="BU12" s="402" t="s">
        <v>95</v>
      </c>
      <c r="CD12" s="83" t="s">
        <v>139</v>
      </c>
      <c r="CE12"/>
      <c r="CF12"/>
      <c r="CG12"/>
      <c r="CH12"/>
      <c r="CI12"/>
      <c r="CJ12" s="49"/>
      <c r="CL12" s="77"/>
      <c r="CN12" s="49"/>
      <c r="CY12" t="s">
        <v>55</v>
      </c>
      <c r="CZ12" t="s">
        <v>56</v>
      </c>
      <c r="DA12" t="s">
        <v>54</v>
      </c>
      <c r="DB12" t="s">
        <v>57</v>
      </c>
      <c r="DC12" t="s">
        <v>94</v>
      </c>
      <c r="DD12" t="s">
        <v>90</v>
      </c>
      <c r="DE12" t="s">
        <v>95</v>
      </c>
      <c r="EB12" t="s">
        <v>55</v>
      </c>
      <c r="EC12" t="s">
        <v>98</v>
      </c>
      <c r="ED12" t="s">
        <v>99</v>
      </c>
      <c r="EE12" t="s">
        <v>110</v>
      </c>
      <c r="EF12" t="s">
        <v>115</v>
      </c>
      <c r="EG12" t="s">
        <v>116</v>
      </c>
      <c r="EH12" t="s">
        <v>111</v>
      </c>
      <c r="EI12" t="s">
        <v>112</v>
      </c>
      <c r="EJ12" t="s">
        <v>19</v>
      </c>
    </row>
    <row r="13" spans="1:140" ht="18" customHeight="1">
      <c r="A13" s="290"/>
      <c r="B13" s="338"/>
      <c r="C13" s="338"/>
      <c r="D13" s="410"/>
      <c r="E13" s="419" t="s">
        <v>132</v>
      </c>
      <c r="F13" s="402" t="s">
        <v>56</v>
      </c>
      <c r="G13" s="402" t="s">
        <v>54</v>
      </c>
      <c r="H13" s="402" t="s">
        <v>57</v>
      </c>
      <c r="I13" s="403" t="s">
        <v>540</v>
      </c>
      <c r="J13" s="402" t="s">
        <v>94</v>
      </c>
      <c r="K13" s="402" t="s">
        <v>90</v>
      </c>
      <c r="L13" s="402" t="s">
        <v>95</v>
      </c>
      <c r="M13" s="49"/>
      <c r="N13" s="54"/>
      <c r="P13"/>
      <c r="AA13" s="387"/>
      <c r="AB13" s="387"/>
      <c r="AC13" s="389"/>
      <c r="AD13" s="389"/>
      <c r="AE13" s="389"/>
      <c r="AF13" s="389"/>
      <c r="AG13" s="389"/>
      <c r="AH13" s="389"/>
      <c r="AI13" s="389"/>
      <c r="AR13" s="449" t="s">
        <v>132</v>
      </c>
      <c r="AS13" s="402" t="s">
        <v>56</v>
      </c>
      <c r="AT13" s="402" t="s">
        <v>54</v>
      </c>
      <c r="AU13" s="402" t="s">
        <v>57</v>
      </c>
      <c r="AV13" s="403" t="s">
        <v>540</v>
      </c>
      <c r="AW13" s="402" t="s">
        <v>94</v>
      </c>
      <c r="AX13" s="402" t="s">
        <v>90</v>
      </c>
      <c r="AY13" s="402" t="s">
        <v>95</v>
      </c>
      <c r="BA13" s="54"/>
      <c r="BK13" s="425"/>
      <c r="BM13" s="425"/>
      <c r="BU13" s="389"/>
      <c r="CD13" s="369" t="s">
        <v>132</v>
      </c>
      <c r="CE13" s="51" t="s">
        <v>515</v>
      </c>
      <c r="CF13" s="49" t="s">
        <v>56</v>
      </c>
      <c r="CG13" s="49" t="s">
        <v>54</v>
      </c>
      <c r="CH13" s="49" t="s">
        <v>57</v>
      </c>
      <c r="CI13" s="49" t="s">
        <v>94</v>
      </c>
      <c r="CJ13" s="49" t="s">
        <v>90</v>
      </c>
      <c r="CK13" s="49" t="s">
        <v>95</v>
      </c>
      <c r="CL13" s="77"/>
      <c r="CN13" s="49"/>
      <c r="EB13" s="49" t="s">
        <v>349</v>
      </c>
      <c r="EC13" s="49">
        <v>15.5</v>
      </c>
      <c r="ED13">
        <v>236</v>
      </c>
      <c r="EE13">
        <v>818495</v>
      </c>
      <c r="EF13" s="49">
        <v>175850000</v>
      </c>
      <c r="EG13" s="49">
        <v>315280000</v>
      </c>
      <c r="EH13" s="49">
        <v>5.17</v>
      </c>
      <c r="EI13">
        <v>4.6100000000000003</v>
      </c>
      <c r="EJ13" t="s">
        <v>350</v>
      </c>
    </row>
    <row r="14" spans="1:140" ht="18" customHeight="1">
      <c r="A14" s="290"/>
      <c r="B14" s="338"/>
      <c r="C14" s="338"/>
      <c r="D14" s="410"/>
      <c r="E14" s="422"/>
      <c r="F14" s="412"/>
      <c r="G14" s="404"/>
      <c r="H14" s="406"/>
      <c r="I14" s="405"/>
      <c r="J14" s="405"/>
      <c r="K14" s="406"/>
      <c r="L14" s="424"/>
      <c r="M14" s="411"/>
      <c r="P14"/>
      <c r="AA14" s="58"/>
      <c r="AB14" s="58"/>
      <c r="AC14" s="58"/>
      <c r="AD14" s="58"/>
      <c r="AE14" s="58"/>
      <c r="AF14" s="58"/>
      <c r="AR14" s="450"/>
      <c r="AS14" s="426"/>
      <c r="AT14" s="426"/>
      <c r="AU14" s="426"/>
      <c r="AV14" s="426"/>
      <c r="AW14" s="426"/>
      <c r="AX14" s="426"/>
      <c r="AY14" s="406"/>
      <c r="BA14" s="54"/>
      <c r="BK14" s="425"/>
      <c r="BM14" s="425"/>
      <c r="BN14" s="58"/>
      <c r="BO14" s="58"/>
      <c r="BP14" s="58"/>
      <c r="BQ14" s="58"/>
      <c r="BR14" s="58"/>
      <c r="BS14" s="58"/>
      <c r="CD14" s="364" t="s">
        <v>534</v>
      </c>
      <c r="CE14" s="368" t="s">
        <v>524</v>
      </c>
      <c r="CF14" s="285" t="s">
        <v>344</v>
      </c>
      <c r="CG14" s="285" t="s">
        <v>501</v>
      </c>
      <c r="CH14" s="285" t="s">
        <v>532</v>
      </c>
      <c r="CI14" s="375"/>
      <c r="CJ14" s="375"/>
      <c r="CK14" s="285" t="s">
        <v>533</v>
      </c>
      <c r="CL14" s="77"/>
      <c r="CN14" s="49"/>
      <c r="CY14" s="58"/>
      <c r="CZ14" s="58"/>
      <c r="DA14" s="58"/>
      <c r="DB14" s="58"/>
      <c r="DC14" s="58"/>
      <c r="DD14" s="58"/>
      <c r="EB14" s="49" t="s">
        <v>351</v>
      </c>
      <c r="EC14" s="49">
        <v>15</v>
      </c>
      <c r="ED14">
        <v>236</v>
      </c>
      <c r="EE14">
        <v>828950</v>
      </c>
      <c r="EF14" s="49">
        <v>205000000</v>
      </c>
      <c r="EG14" s="49">
        <v>369000000</v>
      </c>
      <c r="EH14" s="49">
        <v>4.2</v>
      </c>
      <c r="EI14">
        <v>3.26</v>
      </c>
      <c r="EJ14" t="s">
        <v>352</v>
      </c>
    </row>
    <row r="15" spans="1:140" ht="18" customHeight="1">
      <c r="A15" s="290"/>
      <c r="B15" s="338"/>
      <c r="C15" s="338"/>
      <c r="D15" s="410"/>
      <c r="E15" s="413"/>
      <c r="F15" s="414"/>
      <c r="G15" s="414"/>
      <c r="H15" s="415"/>
      <c r="I15" s="415"/>
      <c r="J15" s="415"/>
      <c r="K15" s="415"/>
      <c r="L15" s="415"/>
      <c r="N15" s="54"/>
      <c r="P15"/>
      <c r="AR15" s="95"/>
      <c r="AS15" s="425"/>
      <c r="AT15" s="425"/>
      <c r="AU15" s="425"/>
      <c r="AV15" s="425"/>
      <c r="AW15" s="425"/>
      <c r="AX15" s="425"/>
      <c r="BA15" s="54"/>
      <c r="BK15" s="425"/>
      <c r="BM15" s="425"/>
      <c r="CD15" s="373"/>
      <c r="CF15" s="372"/>
      <c r="CG15" s="372"/>
      <c r="CH15" s="374" t="s">
        <v>531</v>
      </c>
      <c r="CI15" s="374" t="s">
        <v>535</v>
      </c>
      <c r="CJ15" s="374" t="s">
        <v>535</v>
      </c>
      <c r="CK15" s="372"/>
      <c r="CL15" s="77"/>
      <c r="CN15" s="49"/>
      <c r="EB15" s="49" t="s">
        <v>353</v>
      </c>
      <c r="EC15" s="49">
        <v>21.5</v>
      </c>
      <c r="ED15">
        <v>276</v>
      </c>
      <c r="EE15">
        <v>1394251</v>
      </c>
      <c r="EF15" s="49">
        <v>382420000</v>
      </c>
      <c r="EG15" s="49">
        <v>639730000</v>
      </c>
      <c r="EH15" s="49">
        <v>6.46</v>
      </c>
      <c r="EI15">
        <v>5.74</v>
      </c>
      <c r="EJ15" t="s">
        <v>354</v>
      </c>
    </row>
    <row r="16" spans="1:140" ht="18" customHeight="1">
      <c r="A16" s="290"/>
      <c r="B16" s="338"/>
      <c r="C16" s="338"/>
      <c r="D16" s="410"/>
      <c r="E16" s="416"/>
      <c r="F16" s="414"/>
      <c r="G16" s="414"/>
      <c r="H16" s="414"/>
      <c r="I16" s="414"/>
      <c r="J16" s="403"/>
      <c r="K16" s="415"/>
      <c r="L16" s="415"/>
      <c r="N16" s="54"/>
      <c r="P16"/>
      <c r="AA16" s="56" t="s">
        <v>52</v>
      </c>
      <c r="AX16" s="425"/>
      <c r="BA16" s="54"/>
      <c r="BK16" s="425"/>
      <c r="BM16" s="425"/>
      <c r="BN16" s="56" t="s">
        <v>52</v>
      </c>
      <c r="CJ16" s="49"/>
      <c r="CL16" s="77"/>
      <c r="CN16" s="49"/>
      <c r="CY16" s="56" t="s">
        <v>52</v>
      </c>
      <c r="EB16" s="49" t="s">
        <v>371</v>
      </c>
      <c r="EC16" s="49">
        <v>15.5</v>
      </c>
      <c r="ED16">
        <v>236</v>
      </c>
      <c r="EE16">
        <v>819000</v>
      </c>
      <c r="EF16" s="49">
        <v>179900000</v>
      </c>
      <c r="EG16" s="49">
        <v>323200000</v>
      </c>
      <c r="EH16" s="49">
        <v>5.17</v>
      </c>
      <c r="EI16">
        <v>4.62</v>
      </c>
      <c r="EJ16" t="s">
        <v>372</v>
      </c>
    </row>
    <row r="17" spans="1:147" ht="18" customHeight="1">
      <c r="A17" s="290"/>
      <c r="B17" s="338"/>
      <c r="C17" s="338"/>
      <c r="D17" s="410"/>
      <c r="E17" s="417" t="s">
        <v>200</v>
      </c>
      <c r="F17" s="415"/>
      <c r="G17" s="415"/>
      <c r="H17" s="415"/>
      <c r="I17" s="415"/>
      <c r="J17" s="415"/>
      <c r="K17" s="415"/>
      <c r="L17" s="415"/>
      <c r="N17" s="54"/>
      <c r="P17"/>
      <c r="AR17" s="233" t="s">
        <v>140</v>
      </c>
      <c r="AS17" s="425"/>
      <c r="AT17" s="425"/>
      <c r="AU17" s="425"/>
      <c r="AV17" s="425"/>
      <c r="AW17" s="425"/>
      <c r="AX17" s="425"/>
      <c r="BA17" s="54"/>
      <c r="BK17" s="425"/>
      <c r="BM17" s="425"/>
      <c r="CD17" s="83" t="s">
        <v>140</v>
      </c>
      <c r="CE17"/>
      <c r="CF17"/>
      <c r="CG17"/>
      <c r="CH17"/>
      <c r="CI17"/>
      <c r="CJ17" s="49"/>
      <c r="CL17" s="77"/>
      <c r="CN17" s="49"/>
      <c r="EB17" s="49"/>
      <c r="EC17" s="49"/>
      <c r="EF17" s="49"/>
      <c r="EG17" s="49"/>
      <c r="EH17" s="49"/>
    </row>
    <row r="18" spans="1:147" ht="18" customHeight="1">
      <c r="A18" s="340"/>
      <c r="B18" s="338"/>
      <c r="C18" s="338"/>
      <c r="D18" s="410"/>
      <c r="E18" s="421" t="s">
        <v>132</v>
      </c>
      <c r="F18" s="402" t="s">
        <v>56</v>
      </c>
      <c r="G18" s="402" t="s">
        <v>54</v>
      </c>
      <c r="H18" s="402" t="s">
        <v>57</v>
      </c>
      <c r="I18" s="420" t="s">
        <v>540</v>
      </c>
      <c r="J18" s="402" t="s">
        <v>94</v>
      </c>
      <c r="K18" s="402" t="s">
        <v>90</v>
      </c>
      <c r="L18" s="402" t="s">
        <v>95</v>
      </c>
      <c r="M18" s="49"/>
      <c r="N18" s="54"/>
      <c r="P18"/>
      <c r="AA18" t="s">
        <v>1</v>
      </c>
      <c r="AB18" t="s">
        <v>69</v>
      </c>
      <c r="AC18" t="s">
        <v>68</v>
      </c>
      <c r="AD18" t="s">
        <v>59</v>
      </c>
      <c r="AE18" t="s">
        <v>60</v>
      </c>
      <c r="AF18" t="s">
        <v>61</v>
      </c>
      <c r="AH18" s="59" t="s">
        <v>132</v>
      </c>
      <c r="AI18" t="s">
        <v>69</v>
      </c>
      <c r="AJ18" t="s">
        <v>68</v>
      </c>
      <c r="AK18" t="s">
        <v>66</v>
      </c>
      <c r="AL18" t="s">
        <v>124</v>
      </c>
      <c r="AM18" t="s">
        <v>125</v>
      </c>
      <c r="AN18" t="s">
        <v>126</v>
      </c>
      <c r="AO18" t="s">
        <v>128</v>
      </c>
      <c r="AP18" t="s">
        <v>127</v>
      </c>
      <c r="AR18" s="449" t="s">
        <v>132</v>
      </c>
      <c r="AS18" s="402" t="s">
        <v>56</v>
      </c>
      <c r="AT18" s="402" t="s">
        <v>54</v>
      </c>
      <c r="AU18" s="402" t="s">
        <v>57</v>
      </c>
      <c r="AV18" s="420" t="s">
        <v>540</v>
      </c>
      <c r="AW18" s="402" t="s">
        <v>94</v>
      </c>
      <c r="AX18" s="402" t="s">
        <v>90</v>
      </c>
      <c r="AY18" s="402" t="s">
        <v>95</v>
      </c>
      <c r="BA18" s="54"/>
      <c r="BK18" s="425"/>
      <c r="BM18" s="425"/>
      <c r="BN18" t="s">
        <v>1</v>
      </c>
      <c r="BO18" t="s">
        <v>69</v>
      </c>
      <c r="BP18" t="s">
        <v>68</v>
      </c>
      <c r="BQ18" t="s">
        <v>59</v>
      </c>
      <c r="BR18" t="s">
        <v>60</v>
      </c>
      <c r="BS18" t="s">
        <v>61</v>
      </c>
      <c r="BU18" s="59" t="s">
        <v>132</v>
      </c>
      <c r="BV18" t="s">
        <v>69</v>
      </c>
      <c r="BW18" t="s">
        <v>68</v>
      </c>
      <c r="BX18" t="s">
        <v>66</v>
      </c>
      <c r="BY18" t="s">
        <v>124</v>
      </c>
      <c r="BZ18" t="s">
        <v>125</v>
      </c>
      <c r="CA18" t="s">
        <v>126</v>
      </c>
      <c r="CB18" t="s">
        <v>128</v>
      </c>
      <c r="CC18" t="s">
        <v>127</v>
      </c>
      <c r="CD18" s="369" t="s">
        <v>132</v>
      </c>
      <c r="CE18" s="51" t="s">
        <v>515</v>
      </c>
      <c r="CF18" s="49" t="s">
        <v>56</v>
      </c>
      <c r="CG18" s="49" t="s">
        <v>54</v>
      </c>
      <c r="CH18" s="49" t="s">
        <v>57</v>
      </c>
      <c r="CI18" s="49" t="s">
        <v>94</v>
      </c>
      <c r="CJ18" s="49" t="s">
        <v>90</v>
      </c>
      <c r="CK18" s="49" t="s">
        <v>95</v>
      </c>
      <c r="CL18" s="77"/>
      <c r="CN18" s="49"/>
      <c r="CY18" t="s">
        <v>1</v>
      </c>
      <c r="CZ18" t="s">
        <v>69</v>
      </c>
      <c r="DA18" t="s">
        <v>68</v>
      </c>
      <c r="DB18" t="s">
        <v>59</v>
      </c>
      <c r="DC18" t="s">
        <v>60</v>
      </c>
      <c r="DD18" t="s">
        <v>61</v>
      </c>
      <c r="DF18" s="59" t="s">
        <v>132</v>
      </c>
      <c r="DG18" t="s">
        <v>69</v>
      </c>
      <c r="DH18" t="s">
        <v>68</v>
      </c>
      <c r="DI18" t="s">
        <v>66</v>
      </c>
      <c r="DJ18" t="s">
        <v>124</v>
      </c>
      <c r="DK18" t="s">
        <v>125</v>
      </c>
      <c r="DL18" t="s">
        <v>126</v>
      </c>
      <c r="DM18" t="s">
        <v>128</v>
      </c>
      <c r="DN18" t="s">
        <v>127</v>
      </c>
      <c r="EB18" s="49"/>
      <c r="EC18" s="49"/>
      <c r="EF18" s="49"/>
      <c r="EG18" s="49"/>
      <c r="EH18" s="49"/>
    </row>
    <row r="19" spans="1:147" ht="18" customHeight="1">
      <c r="A19" s="338"/>
      <c r="B19" s="338"/>
      <c r="C19" s="338"/>
      <c r="D19" s="338"/>
      <c r="E19" s="423"/>
      <c r="F19" s="402"/>
      <c r="G19" s="404"/>
      <c r="H19" s="402"/>
      <c r="I19" s="403"/>
      <c r="J19" s="402"/>
      <c r="K19" s="402"/>
      <c r="L19" s="423"/>
      <c r="M19" s="239"/>
      <c r="P19"/>
      <c r="AA19" s="390"/>
      <c r="AB19" s="391"/>
      <c r="AC19" s="391"/>
      <c r="AD19" s="391"/>
      <c r="AE19" s="391"/>
      <c r="AF19" s="392"/>
      <c r="AH19" s="387"/>
      <c r="AI19" s="387"/>
      <c r="AJ19" s="387"/>
      <c r="AK19" s="387"/>
      <c r="AL19" s="387"/>
      <c r="AM19" s="387"/>
      <c r="AN19" s="387"/>
      <c r="AO19" s="387"/>
      <c r="AP19" s="387"/>
      <c r="AR19" s="452"/>
      <c r="AS19" s="435"/>
      <c r="AT19" s="435"/>
      <c r="AU19" s="435"/>
      <c r="AV19" s="435"/>
      <c r="AW19" s="435"/>
      <c r="AX19" s="435"/>
      <c r="AY19" s="453"/>
      <c r="BA19" s="54"/>
      <c r="BK19" s="425"/>
      <c r="BM19" s="425"/>
      <c r="CD19" s="364" t="s">
        <v>534</v>
      </c>
      <c r="CE19" s="371"/>
      <c r="CF19" s="285" t="s">
        <v>344</v>
      </c>
      <c r="CG19" s="285" t="s">
        <v>501</v>
      </c>
      <c r="CH19" s="285" t="s">
        <v>532</v>
      </c>
      <c r="CI19" s="375"/>
      <c r="CJ19" s="375"/>
      <c r="CK19" s="285" t="s">
        <v>533</v>
      </c>
      <c r="CL19" s="77"/>
      <c r="CN19" s="49"/>
      <c r="DF19" t="s">
        <v>402</v>
      </c>
      <c r="DG19">
        <v>161.34</v>
      </c>
      <c r="DH19">
        <v>161.34</v>
      </c>
      <c r="DI19">
        <v>6061</v>
      </c>
      <c r="EB19" s="49"/>
      <c r="EC19" s="49"/>
      <c r="EF19" s="49"/>
      <c r="EG19" s="49"/>
    </row>
    <row r="20" spans="1:147" ht="18" customHeight="1" thickBot="1">
      <c r="A20" s="338"/>
      <c r="B20" s="338"/>
      <c r="C20" s="338"/>
      <c r="D20" s="338"/>
      <c r="E20" s="418" t="s">
        <v>526</v>
      </c>
      <c r="F20" s="412" t="s">
        <v>523</v>
      </c>
      <c r="G20" s="414"/>
      <c r="H20" s="414"/>
      <c r="I20" s="414"/>
      <c r="J20" s="403"/>
      <c r="K20" s="415"/>
      <c r="L20" s="415"/>
      <c r="N20" s="54"/>
      <c r="P20"/>
      <c r="AA20" s="390"/>
      <c r="AB20" s="391"/>
      <c r="AC20" s="391"/>
      <c r="AD20" s="391"/>
      <c r="AE20" s="391"/>
      <c r="AF20" s="392"/>
      <c r="AH20" s="387"/>
      <c r="AI20" s="387"/>
      <c r="AJ20" s="387"/>
      <c r="AK20" s="387"/>
      <c r="AL20" s="387"/>
      <c r="AM20" s="387"/>
      <c r="AN20" s="387"/>
      <c r="AO20" s="387"/>
      <c r="AP20" s="387"/>
      <c r="AX20" s="425"/>
      <c r="BA20" s="54"/>
      <c r="BK20" s="425"/>
      <c r="BM20" s="425"/>
      <c r="BO20" s="94"/>
      <c r="BP20" s="94"/>
      <c r="CE20" s="370" t="s">
        <v>535</v>
      </c>
      <c r="CJ20" s="49"/>
      <c r="CL20" s="77"/>
      <c r="CN20" s="49"/>
      <c r="CZ20" s="94"/>
      <c r="DA20" s="94"/>
      <c r="DF20" t="s">
        <v>403</v>
      </c>
      <c r="DG20">
        <v>160.22999999999999</v>
      </c>
      <c r="DH20">
        <v>160.22999999999999</v>
      </c>
      <c r="DI20">
        <v>1428</v>
      </c>
      <c r="EB20" s="49"/>
      <c r="EC20" s="49"/>
      <c r="EF20" s="49"/>
      <c r="EG20" s="49"/>
    </row>
    <row r="21" spans="1:147" ht="18" customHeight="1">
      <c r="A21" s="78"/>
      <c r="B21" s="107"/>
      <c r="C21" s="78"/>
      <c r="D21" s="79"/>
      <c r="E21" s="416"/>
      <c r="F21" s="414"/>
      <c r="G21" s="414"/>
      <c r="H21" s="414"/>
      <c r="I21" s="414"/>
      <c r="J21" s="403"/>
      <c r="K21" s="415"/>
      <c r="L21" s="415"/>
      <c r="N21" s="54"/>
      <c r="P21"/>
      <c r="AA21" s="390"/>
      <c r="AB21" s="391"/>
      <c r="AC21" s="391"/>
      <c r="AD21" s="391"/>
      <c r="AE21" s="391"/>
      <c r="AF21" s="392"/>
      <c r="AH21" s="387"/>
      <c r="AI21" s="387"/>
      <c r="AJ21" s="387"/>
      <c r="AK21" s="387"/>
      <c r="AL21" s="387"/>
      <c r="AM21" s="387"/>
      <c r="AN21" s="387"/>
      <c r="AO21" s="387"/>
      <c r="AP21" s="387"/>
      <c r="AX21" s="425"/>
      <c r="BA21" s="54"/>
      <c r="BK21" s="425"/>
      <c r="BM21" s="425"/>
      <c r="BO21" s="94"/>
      <c r="BP21" s="94"/>
      <c r="CJ21" s="49"/>
      <c r="CL21" s="77"/>
      <c r="CN21" s="49"/>
      <c r="CZ21" s="94"/>
      <c r="DA21" s="94"/>
      <c r="DF21" t="s">
        <v>404</v>
      </c>
      <c r="DG21">
        <v>159.51</v>
      </c>
      <c r="DH21">
        <v>159.51</v>
      </c>
      <c r="DI21">
        <v>12008</v>
      </c>
      <c r="DQ21" s="83" t="s">
        <v>181</v>
      </c>
      <c r="EB21" s="49"/>
      <c r="EC21" s="49"/>
      <c r="EF21" s="49"/>
      <c r="EG21" s="49"/>
    </row>
    <row r="22" spans="1:147" ht="18" customHeight="1" thickBot="1">
      <c r="B22" s="99"/>
      <c r="C22" s="67"/>
      <c r="E22" s="85" t="s">
        <v>141</v>
      </c>
      <c r="F22"/>
      <c r="G22"/>
      <c r="H22" s="71"/>
      <c r="I22"/>
      <c r="J22"/>
      <c r="K22"/>
      <c r="N22" s="54"/>
      <c r="P22"/>
      <c r="AA22" s="390"/>
      <c r="AB22" s="391"/>
      <c r="AC22" s="391"/>
      <c r="AD22" s="391"/>
      <c r="AE22" s="391"/>
      <c r="AF22" s="392"/>
      <c r="AH22" s="387"/>
      <c r="AI22" s="387"/>
      <c r="AJ22" s="387"/>
      <c r="AK22" s="387"/>
      <c r="AL22" s="387"/>
      <c r="AM22" s="387"/>
      <c r="AN22" s="387"/>
      <c r="AO22" s="387"/>
      <c r="AP22" s="387"/>
      <c r="AR22" s="233" t="s">
        <v>141</v>
      </c>
      <c r="AS22" s="425"/>
      <c r="AT22" s="425"/>
      <c r="AU22" s="71"/>
      <c r="AV22" s="425"/>
      <c r="AW22" s="425"/>
      <c r="AX22" s="425"/>
      <c r="BA22" s="54"/>
      <c r="BK22" s="425"/>
      <c r="BM22" s="425"/>
      <c r="BO22" s="94"/>
      <c r="BP22" s="94"/>
      <c r="CD22" s="83" t="s">
        <v>141</v>
      </c>
      <c r="CE22"/>
      <c r="CF22"/>
      <c r="CG22" s="71"/>
      <c r="CH22"/>
      <c r="CI22"/>
      <c r="CJ22" s="49"/>
      <c r="CL22" s="77"/>
      <c r="CN22" s="49"/>
      <c r="CZ22" s="94"/>
      <c r="DA22" s="94"/>
      <c r="DF22" t="s">
        <v>405</v>
      </c>
      <c r="DG22">
        <v>159.16</v>
      </c>
      <c r="DH22">
        <v>159.16</v>
      </c>
      <c r="DI22">
        <v>17996</v>
      </c>
      <c r="EB22" s="49"/>
      <c r="EC22" s="49"/>
      <c r="EF22" s="49"/>
      <c r="EG22" s="49"/>
    </row>
    <row r="23" spans="1:147" ht="18" customHeight="1">
      <c r="A23" s="246" t="b">
        <v>0</v>
      </c>
      <c r="B23" s="312" t="b">
        <v>1</v>
      </c>
      <c r="C23" s="112" t="b">
        <v>0</v>
      </c>
      <c r="D23" s="113" t="b">
        <v>0</v>
      </c>
      <c r="E23" s="147"/>
      <c r="F23" s="88"/>
      <c r="G23"/>
      <c r="H23"/>
      <c r="I23"/>
      <c r="J23"/>
      <c r="K23"/>
      <c r="N23" s="54"/>
      <c r="P23"/>
      <c r="Q23" t="str">
        <f>IFERROR((MP_DATA[[#This Row],[D, bottom '[m']]]+#REF!)/(2*#REF!/1000),"")</f>
        <v/>
      </c>
      <c r="AA23" s="390"/>
      <c r="AB23" s="391"/>
      <c r="AC23" s="391"/>
      <c r="AD23" s="391"/>
      <c r="AE23" s="391"/>
      <c r="AF23" s="392"/>
      <c r="AH23" s="387"/>
      <c r="AI23" s="387"/>
      <c r="AJ23" s="387"/>
      <c r="AK23" s="387"/>
      <c r="AL23" s="387"/>
      <c r="AM23" s="387"/>
      <c r="AN23" s="387"/>
      <c r="AO23" s="387"/>
      <c r="AP23" s="387"/>
      <c r="AR23" s="454"/>
      <c r="AS23" s="198" t="s">
        <v>136</v>
      </c>
      <c r="AT23" s="425"/>
      <c r="AU23" s="425"/>
      <c r="AV23" s="425"/>
      <c r="AW23" s="425"/>
      <c r="AX23" s="425"/>
      <c r="BA23" s="54"/>
      <c r="BD23" s="425" t="str">
        <f>IFERROR((TP_DATA[[#This Row],[D, bottom '[m']]]+#REF!)/(2*#REF!/1000),"")</f>
        <v/>
      </c>
      <c r="BK23" s="425"/>
      <c r="BM23" s="425"/>
      <c r="BO23" s="94"/>
      <c r="BP23" s="94"/>
      <c r="CD23" s="60"/>
      <c r="CE23" s="88" t="s">
        <v>136</v>
      </c>
      <c r="CF23"/>
      <c r="CG23"/>
      <c r="CH23"/>
      <c r="CI23"/>
      <c r="CJ23" s="49"/>
      <c r="CL23" s="77"/>
      <c r="CN23" s="49"/>
      <c r="CO23" t="str">
        <f>IFERROR((TOWER_DATA[[#This Row],[D, bottom '[m']]]+#REF!)/(2*#REF!/1000),"")</f>
        <v/>
      </c>
      <c r="CZ23" s="94"/>
      <c r="DA23" s="94"/>
      <c r="DF23" t="s">
        <v>404</v>
      </c>
      <c r="DG23">
        <v>155.87</v>
      </c>
      <c r="DH23">
        <v>155.87</v>
      </c>
      <c r="DI23">
        <v>12209</v>
      </c>
      <c r="EB23" s="248"/>
      <c r="EC23" s="248"/>
      <c r="ED23" s="58"/>
      <c r="EE23" s="58"/>
      <c r="EF23" s="248"/>
      <c r="EG23" s="248"/>
      <c r="EH23" s="58"/>
      <c r="EI23" s="58"/>
      <c r="EJ23" s="58"/>
    </row>
    <row r="24" spans="1:147" ht="18" customHeight="1" thickBot="1">
      <c r="A24" s="246"/>
      <c r="B24" s="312"/>
      <c r="C24" s="112" t="b">
        <v>0</v>
      </c>
      <c r="D24" s="113"/>
      <c r="E24" s="148"/>
      <c r="F24" s="160"/>
      <c r="G24"/>
      <c r="H24"/>
      <c r="I24"/>
      <c r="J24"/>
      <c r="K24"/>
      <c r="N24" s="54"/>
      <c r="P24"/>
      <c r="Q24" t="str">
        <f>IFERROR((MP_DATA[[#This Row],[D, bottom '[m']]]+#REF!)/(2*#REF!/1000),"")</f>
        <v/>
      </c>
      <c r="AA24" s="390"/>
      <c r="AB24" s="391"/>
      <c r="AC24" s="391"/>
      <c r="AD24" s="391"/>
      <c r="AE24" s="391"/>
      <c r="AF24" s="392"/>
      <c r="AR24" s="455"/>
      <c r="AS24" s="199"/>
      <c r="AT24" s="425"/>
      <c r="AU24" s="425"/>
      <c r="AV24" s="425"/>
      <c r="AW24" s="425"/>
      <c r="AX24" s="425"/>
      <c r="BA24" s="54"/>
      <c r="BD24" s="425" t="str">
        <f>IFERROR((TP_DATA[[#This Row],[D, bottom '[m']]]+#REF!)/(2*#REF!/1000),"")</f>
        <v/>
      </c>
      <c r="BK24" s="425"/>
      <c r="BM24" s="425"/>
      <c r="BO24" s="94"/>
      <c r="BP24" s="94"/>
      <c r="CD24" s="63"/>
      <c r="CE24" s="160"/>
      <c r="CF24"/>
      <c r="CG24"/>
      <c r="CH24"/>
      <c r="CI24"/>
      <c r="CJ24" s="49"/>
      <c r="CL24" s="77"/>
      <c r="CN24" s="49"/>
      <c r="CO24" t="str">
        <f>IFERROR((TOWER_DATA[[#This Row],[D, bottom '[m']]]+#REF!)/(2*#REF!/1000),"")</f>
        <v/>
      </c>
      <c r="CZ24" s="94"/>
      <c r="DA24" s="94"/>
      <c r="DF24" t="s">
        <v>405</v>
      </c>
      <c r="DG24">
        <v>155.52000000000001</v>
      </c>
      <c r="DH24">
        <v>155.52000000000001</v>
      </c>
      <c r="DI24">
        <v>17996</v>
      </c>
      <c r="EB24" s="248"/>
      <c r="EC24" s="248"/>
      <c r="ED24" s="58"/>
      <c r="EE24" s="58"/>
      <c r="EF24" s="248"/>
      <c r="EG24" s="248"/>
      <c r="EH24" s="58"/>
      <c r="EI24" s="58"/>
      <c r="EJ24" s="58"/>
    </row>
    <row r="25" spans="1:147" ht="21.6" customHeight="1">
      <c r="A25" s="336"/>
      <c r="B25" s="337"/>
      <c r="C25" s="79"/>
      <c r="D25" s="107"/>
      <c r="K25"/>
      <c r="N25" s="54"/>
      <c r="P25"/>
      <c r="Q25" t="str">
        <f>IFERROR((MP_DATA[[#This Row],[D, bottom '[m']]]+#REF!)/(2*#REF!/1000),"")</f>
        <v/>
      </c>
      <c r="AA25" s="390"/>
      <c r="AB25" s="391"/>
      <c r="AC25" s="391"/>
      <c r="AD25" s="391"/>
      <c r="AE25" s="391"/>
      <c r="AF25" s="392"/>
      <c r="AX25" s="425"/>
      <c r="BA25" s="54"/>
      <c r="BD25" s="425" t="str">
        <f>IFERROR((TP_DATA[[#This Row],[D, bottom '[m']]]+#REF!)/(2*#REF!/1000),"")</f>
        <v/>
      </c>
      <c r="BK25" s="425"/>
      <c r="BM25" s="425"/>
      <c r="BO25" s="94"/>
      <c r="BP25" s="94"/>
      <c r="CJ25" s="49"/>
      <c r="CL25" s="77"/>
      <c r="CN25" s="49"/>
      <c r="CO25" t="str">
        <f>IFERROR((TOWER_DATA[[#This Row],[D, bottom '[m']]]+#REF!)/(2*#REF!/1000),"")</f>
        <v/>
      </c>
      <c r="CZ25" s="94"/>
      <c r="DA25" s="94"/>
      <c r="DF25" t="s">
        <v>406</v>
      </c>
      <c r="DG25">
        <v>153.22</v>
      </c>
      <c r="DH25">
        <v>153.22</v>
      </c>
      <c r="DI25">
        <v>1440</v>
      </c>
      <c r="EB25" s="248"/>
      <c r="EC25" s="248"/>
      <c r="ED25" s="58"/>
      <c r="EE25" s="58"/>
      <c r="EF25" s="248"/>
      <c r="EG25" s="248"/>
      <c r="EH25" s="58"/>
      <c r="EI25" s="58"/>
      <c r="EJ25" s="58"/>
    </row>
    <row r="26" spans="1:147" ht="26.25" customHeight="1" thickBot="1">
      <c r="A26" s="246"/>
      <c r="B26" s="334"/>
      <c r="E26" s="229" t="s">
        <v>219</v>
      </c>
      <c r="K26"/>
      <c r="N26" s="63"/>
      <c r="O26" s="64"/>
      <c r="P26" s="64"/>
      <c r="Q26" s="64" t="str">
        <f>IFERROR((MP_DATA[[#This Row],[D, bottom '[m']]]+#REF!)/(2*#REF!/1000),"")</f>
        <v/>
      </c>
      <c r="R26" s="64"/>
      <c r="S26" s="64"/>
      <c r="T26" s="64"/>
      <c r="U26" s="64"/>
      <c r="V26" s="64"/>
      <c r="W26" s="64"/>
      <c r="X26" s="64"/>
      <c r="Y26" s="64"/>
      <c r="Z26" s="65"/>
      <c r="AA26" s="390"/>
      <c r="AB26" s="391"/>
      <c r="AC26" s="391"/>
      <c r="AD26" s="391"/>
      <c r="AE26" s="391"/>
      <c r="AF26" s="392"/>
      <c r="AR26" s="84" t="s">
        <v>142</v>
      </c>
      <c r="AX26" s="425"/>
      <c r="BA26" s="63"/>
      <c r="BB26" s="64"/>
      <c r="BC26" s="64"/>
      <c r="BD26" s="64" t="str">
        <f>IFERROR((TP_DATA[[#This Row],[D, bottom '[m']]]+#REF!)/(2*#REF!/1000),"")</f>
        <v/>
      </c>
      <c r="BE26" s="64"/>
      <c r="BF26" s="64"/>
      <c r="BG26" s="64"/>
      <c r="BH26" s="64"/>
      <c r="BI26" s="64"/>
      <c r="BJ26" s="64"/>
      <c r="BK26" s="64"/>
      <c r="BL26" s="65"/>
      <c r="BM26" s="425"/>
      <c r="BO26" s="94"/>
      <c r="BP26" s="94"/>
      <c r="CD26" s="84" t="s">
        <v>142</v>
      </c>
      <c r="CJ26" s="49"/>
      <c r="CL26" s="172"/>
      <c r="CM26" s="143"/>
      <c r="CN26" s="143"/>
      <c r="CO26" s="64" t="str">
        <f>IFERROR((TOWER_DATA[[#This Row],[D, bottom '[m']]]+#REF!)/(2*#REF!/1000),"")</f>
        <v/>
      </c>
      <c r="CP26" s="64"/>
      <c r="CQ26" s="64"/>
      <c r="CR26" s="64"/>
      <c r="CS26" s="64"/>
      <c r="CT26" s="64"/>
      <c r="CU26" s="64"/>
      <c r="CV26" s="64"/>
      <c r="CW26" s="64"/>
      <c r="CX26" s="65"/>
      <c r="CZ26" s="94"/>
      <c r="DA26" s="94"/>
      <c r="DF26" t="s">
        <v>407</v>
      </c>
      <c r="DG26">
        <v>152.37</v>
      </c>
      <c r="DH26">
        <v>152.37</v>
      </c>
      <c r="DI26">
        <v>2836</v>
      </c>
      <c r="EB26" s="248"/>
      <c r="EC26" s="248"/>
      <c r="ED26" s="58"/>
      <c r="EE26" s="58"/>
      <c r="EF26" s="248"/>
      <c r="EG26" s="248"/>
      <c r="EH26" s="58"/>
      <c r="EI26" s="58"/>
      <c r="EJ26" s="58"/>
    </row>
    <row r="27" spans="1:147" s="239" customFormat="1" ht="18" customHeight="1" outlineLevel="1">
      <c r="A27" s="237"/>
      <c r="B27" s="335"/>
      <c r="C27" s="335"/>
      <c r="D27" s="238"/>
      <c r="E27" s="471" t="s">
        <v>132</v>
      </c>
      <c r="F27" s="472" t="s">
        <v>56</v>
      </c>
      <c r="G27" s="472" t="s">
        <v>54</v>
      </c>
      <c r="H27" s="472" t="s">
        <v>57</v>
      </c>
      <c r="I27" s="473" t="s">
        <v>540</v>
      </c>
      <c r="J27" s="472" t="s">
        <v>94</v>
      </c>
      <c r="K27" s="472" t="s">
        <v>90</v>
      </c>
      <c r="L27" s="472" t="s">
        <v>95</v>
      </c>
      <c r="M27" s="49"/>
      <c r="Q27" s="239" t="str">
        <f>IFERROR((MP_DATA[[#This Row],[D, bottom '[m']]]+#REF!)/(2*#REF!/1000),"")</f>
        <v/>
      </c>
      <c r="Z27" s="240"/>
      <c r="AA27" s="390"/>
      <c r="AB27" s="391"/>
      <c r="AC27" s="391"/>
      <c r="AD27" s="391"/>
      <c r="AE27" s="391"/>
      <c r="AF27" s="392"/>
      <c r="AR27" s="449" t="s">
        <v>132</v>
      </c>
      <c r="AS27" s="421" t="s">
        <v>56</v>
      </c>
      <c r="AT27" s="421" t="s">
        <v>54</v>
      </c>
      <c r="AU27" s="421" t="s">
        <v>57</v>
      </c>
      <c r="AV27" s="420" t="s">
        <v>540</v>
      </c>
      <c r="AW27" s="421" t="s">
        <v>94</v>
      </c>
      <c r="AX27" s="421" t="s">
        <v>90</v>
      </c>
      <c r="AY27" s="421" t="s">
        <v>95</v>
      </c>
      <c r="AZ27" s="427"/>
      <c r="BA27" s="427"/>
      <c r="BB27" s="427"/>
      <c r="BC27" s="427"/>
      <c r="BD27" s="427" t="str">
        <f>IFERROR((TP_DATA[[#This Row],[D, bottom '[m']]]+#REF!)/(2*#REF!/1000),"")</f>
        <v/>
      </c>
      <c r="BE27" s="427"/>
      <c r="BF27" s="427"/>
      <c r="BG27" s="427"/>
      <c r="BH27" s="427"/>
      <c r="BI27" s="427"/>
      <c r="BJ27" s="427"/>
      <c r="BK27" s="427"/>
      <c r="BL27" s="240"/>
      <c r="BM27" s="427"/>
      <c r="BO27" s="241"/>
      <c r="BP27" s="241"/>
      <c r="CD27" s="369" t="s">
        <v>132</v>
      </c>
      <c r="CE27" s="51" t="s">
        <v>515</v>
      </c>
      <c r="CF27" s="49" t="s">
        <v>56</v>
      </c>
      <c r="CG27" s="49" t="s">
        <v>54</v>
      </c>
      <c r="CH27" s="49" t="s">
        <v>57</v>
      </c>
      <c r="CI27" s="49" t="s">
        <v>94</v>
      </c>
      <c r="CJ27" s="49" t="s">
        <v>90</v>
      </c>
      <c r="CK27" s="49" t="s">
        <v>95</v>
      </c>
      <c r="CO27" s="239" t="str">
        <f>IFERROR((TOWER_DATA[[#This Row],[D, bottom '[m']]]+#REF!)/(2*#REF!/1000),"")</f>
        <v/>
      </c>
      <c r="CX27" s="240"/>
      <c r="CZ27" s="241"/>
      <c r="DA27" s="241"/>
      <c r="DF27" s="239" t="s">
        <v>408</v>
      </c>
      <c r="DG27" s="239">
        <v>152.37</v>
      </c>
      <c r="DH27" s="239">
        <v>152.37</v>
      </c>
      <c r="DI27" s="239">
        <v>773</v>
      </c>
      <c r="DQ27" s="235"/>
      <c r="DU27" s="242"/>
      <c r="DV27" s="242"/>
      <c r="EA27" s="240"/>
      <c r="EB27" s="49"/>
      <c r="EC27" s="49"/>
      <c r="EF27" s="49"/>
      <c r="EG27" s="49"/>
      <c r="EQ27" s="240"/>
    </row>
    <row r="28" spans="1:147" s="239" customFormat="1" ht="18" customHeight="1" outlineLevel="1">
      <c r="A28" s="237"/>
      <c r="B28" s="335"/>
      <c r="C28" s="335"/>
      <c r="D28" s="238"/>
      <c r="F28" s="217"/>
      <c r="Q28" s="239" t="str">
        <f>IFERROR((MP_DATA[[#This Row],[D, bottom '[m']]]+#REF!)/(2*#REF!/1000),"")</f>
        <v/>
      </c>
      <c r="Z28" s="240"/>
      <c r="AA28" s="390"/>
      <c r="AB28" s="391"/>
      <c r="AC28" s="391"/>
      <c r="AD28" s="391"/>
      <c r="AE28" s="391"/>
      <c r="AF28" s="392"/>
      <c r="AR28" s="235"/>
      <c r="AS28" s="427"/>
      <c r="AT28" s="427"/>
      <c r="AU28" s="427"/>
      <c r="AV28" s="427"/>
      <c r="AW28" s="427"/>
      <c r="AX28" s="427"/>
      <c r="AY28" s="456"/>
      <c r="AZ28" s="427"/>
      <c r="BA28" s="427"/>
      <c r="BB28" s="427"/>
      <c r="BC28" s="427"/>
      <c r="BD28" s="427" t="str">
        <f>IFERROR((TP_DATA[[#This Row],[D, bottom '[m']]]+#REF!)/(2*#REF!/1000),"")</f>
        <v/>
      </c>
      <c r="BE28" s="427"/>
      <c r="BF28" s="427"/>
      <c r="BG28" s="427"/>
      <c r="BH28" s="427"/>
      <c r="BI28" s="427"/>
      <c r="BJ28" s="427"/>
      <c r="BK28" s="427"/>
      <c r="BL28" s="240"/>
      <c r="BM28" s="427"/>
      <c r="BO28" s="241"/>
      <c r="BP28" s="241"/>
      <c r="CD28" s="364" t="s">
        <v>534</v>
      </c>
      <c r="CE28" s="368" t="s">
        <v>524</v>
      </c>
      <c r="CF28" s="285" t="s">
        <v>344</v>
      </c>
      <c r="CG28" s="285" t="s">
        <v>501</v>
      </c>
      <c r="CH28" s="285" t="s">
        <v>532</v>
      </c>
      <c r="CK28" s="285" t="s">
        <v>533</v>
      </c>
      <c r="CO28" s="239" t="str">
        <f>IFERROR((TOWER_DATA[[#This Row],[D, bottom '[m']]]+#REF!)/(2*#REF!/1000),"")</f>
        <v/>
      </c>
      <c r="CX28" s="240"/>
      <c r="CZ28" s="241"/>
      <c r="DA28" s="241"/>
      <c r="DF28" s="239" t="s">
        <v>409</v>
      </c>
      <c r="DG28" s="239">
        <v>152.37</v>
      </c>
      <c r="DH28" s="239">
        <v>152.37</v>
      </c>
      <c r="DI28" s="239">
        <v>2104</v>
      </c>
      <c r="DO28" s="243"/>
      <c r="DQ28" s="235"/>
      <c r="DU28" s="242"/>
      <c r="DV28" s="242"/>
      <c r="EA28" s="240"/>
      <c r="EB28" s="239" t="s">
        <v>218</v>
      </c>
      <c r="EC28" s="239">
        <v>13</v>
      </c>
      <c r="ED28" s="239">
        <v>240</v>
      </c>
      <c r="EE28" s="239">
        <v>1102065</v>
      </c>
      <c r="EF28" s="239">
        <v>276287200</v>
      </c>
      <c r="EG28" s="239">
        <v>276287200</v>
      </c>
      <c r="EH28" s="239">
        <v>3.4</v>
      </c>
      <c r="EI28" s="239">
        <v>3.4</v>
      </c>
      <c r="EJ28" s="239" t="s">
        <v>102</v>
      </c>
      <c r="EQ28" s="240"/>
    </row>
    <row r="29" spans="1:147" s="239" customFormat="1" ht="18" customHeight="1" outlineLevel="1">
      <c r="A29" s="237"/>
      <c r="B29" s="335"/>
      <c r="C29" s="335"/>
      <c r="D29" s="238"/>
      <c r="E29" s="400"/>
      <c r="F29" s="401"/>
      <c r="G29" s="400"/>
      <c r="H29" s="400"/>
      <c r="I29" s="400"/>
      <c r="J29" s="400"/>
      <c r="K29" s="400"/>
      <c r="L29" s="400"/>
      <c r="Q29" s="239" t="str">
        <f>IFERROR((MP_DATA[[#This Row],[D, bottom '[m']]]+#REF!)/(2*#REF!/1000),"")</f>
        <v/>
      </c>
      <c r="Z29" s="240"/>
      <c r="AA29" s="390"/>
      <c r="AB29" s="391"/>
      <c r="AC29" s="391"/>
      <c r="AD29" s="391"/>
      <c r="AE29" s="391"/>
      <c r="AF29" s="392"/>
      <c r="AR29" s="235"/>
      <c r="AS29" s="427"/>
      <c r="AT29" s="427"/>
      <c r="AU29" s="427"/>
      <c r="AV29" s="427"/>
      <c r="AW29" s="427"/>
      <c r="AX29" s="427"/>
      <c r="AY29" s="456"/>
      <c r="AZ29" s="427"/>
      <c r="BA29" s="427"/>
      <c r="BB29" s="427"/>
      <c r="BC29" s="427"/>
      <c r="BD29" s="427" t="str">
        <f>IFERROR((TP_DATA[[#This Row],[D, bottom '[m']]]+#REF!)/(2*#REF!/1000),"")</f>
        <v/>
      </c>
      <c r="BE29" s="427"/>
      <c r="BF29" s="427"/>
      <c r="BG29" s="427"/>
      <c r="BH29" s="427"/>
      <c r="BI29" s="427"/>
      <c r="BJ29" s="427"/>
      <c r="BK29" s="427"/>
      <c r="BL29" s="240"/>
      <c r="BM29" s="427"/>
      <c r="BO29" s="241"/>
      <c r="BP29" s="241"/>
      <c r="CD29" s="235" t="s">
        <v>536</v>
      </c>
      <c r="CO29" s="239" t="str">
        <f>IFERROR((TOWER_DATA[[#This Row],[D, bottom '[m']]]+#REF!)/(2*#REF!/1000),"")</f>
        <v/>
      </c>
      <c r="CX29" s="240"/>
      <c r="CZ29" s="241"/>
      <c r="DA29" s="241"/>
      <c r="DF29" s="239" t="s">
        <v>410</v>
      </c>
      <c r="DG29" s="239">
        <v>152.22999999999999</v>
      </c>
      <c r="DH29" s="239">
        <v>152.22999999999999</v>
      </c>
      <c r="DI29" s="239">
        <v>910</v>
      </c>
      <c r="DO29" s="243"/>
      <c r="DQ29" s="235"/>
      <c r="DU29" s="242"/>
      <c r="DV29" s="242"/>
      <c r="EA29" s="240"/>
      <c r="EB29" s="239" t="s">
        <v>216</v>
      </c>
      <c r="EC29" s="239">
        <v>13</v>
      </c>
      <c r="ED29" s="239">
        <v>240</v>
      </c>
      <c r="EE29" s="239">
        <v>1102065</v>
      </c>
      <c r="EF29" s="239">
        <v>276287200</v>
      </c>
      <c r="EG29" s="239">
        <v>276287200</v>
      </c>
      <c r="EH29" s="239">
        <v>3.4</v>
      </c>
      <c r="EI29" s="239">
        <v>3.4</v>
      </c>
      <c r="EJ29" s="239" t="s">
        <v>102</v>
      </c>
      <c r="EQ29" s="240"/>
    </row>
    <row r="30" spans="1:147" s="239" customFormat="1" ht="18" customHeight="1" outlineLevel="1">
      <c r="A30" s="237"/>
      <c r="B30" s="335"/>
      <c r="C30" s="335"/>
      <c r="D30" s="238"/>
      <c r="E30" s="400"/>
      <c r="F30" s="401"/>
      <c r="G30" s="400"/>
      <c r="H30" s="400"/>
      <c r="I30" s="400"/>
      <c r="J30" s="400"/>
      <c r="K30" s="400"/>
      <c r="L30" s="400"/>
      <c r="Q30" s="239" t="str">
        <f>IFERROR((MP_DATA[[#This Row],[D, bottom '[m']]]+#REF!)/(2*#REF!/1000),"")</f>
        <v/>
      </c>
      <c r="Z30" s="240"/>
      <c r="AA30" s="390"/>
      <c r="AB30" s="391"/>
      <c r="AC30" s="391"/>
      <c r="AD30" s="391"/>
      <c r="AE30" s="391"/>
      <c r="AF30" s="392"/>
      <c r="AR30" s="235"/>
      <c r="AS30" s="427"/>
      <c r="AT30" s="427"/>
      <c r="AU30" s="427"/>
      <c r="AV30" s="427"/>
      <c r="AW30" s="427"/>
      <c r="AX30" s="427"/>
      <c r="AY30" s="456"/>
      <c r="AZ30" s="427"/>
      <c r="BA30" s="427"/>
      <c r="BB30" s="427"/>
      <c r="BC30" s="427"/>
      <c r="BD30" s="427" t="str">
        <f>IFERROR((TP_DATA[[#This Row],[D, bottom '[m']]]+#REF!)/(2*#REF!/1000),"")</f>
        <v/>
      </c>
      <c r="BE30" s="427"/>
      <c r="BF30" s="427"/>
      <c r="BG30" s="427"/>
      <c r="BH30" s="427"/>
      <c r="BI30" s="427"/>
      <c r="BJ30" s="427"/>
      <c r="BK30" s="427"/>
      <c r="BL30" s="240"/>
      <c r="BM30" s="427"/>
      <c r="BO30" s="241"/>
      <c r="BP30" s="241"/>
      <c r="CD30" s="235" t="s">
        <v>537</v>
      </c>
      <c r="CO30" s="239" t="str">
        <f>IFERROR((TOWER_DATA[[#This Row],[D, bottom '[m']]]+#REF!)/(2*#REF!/1000),"")</f>
        <v/>
      </c>
      <c r="CX30" s="240"/>
      <c r="CZ30" s="241"/>
      <c r="DA30" s="241"/>
      <c r="DF30" s="239" t="s">
        <v>411</v>
      </c>
      <c r="DG30" s="239">
        <v>151.08000000000001</v>
      </c>
      <c r="DH30" s="239">
        <v>151.08000000000001</v>
      </c>
      <c r="DI30" s="239">
        <v>5000</v>
      </c>
      <c r="DO30" s="243"/>
      <c r="DQ30" s="235"/>
      <c r="DU30" s="242"/>
      <c r="DV30" s="242"/>
      <c r="EA30" s="240"/>
      <c r="EB30" s="239" t="s">
        <v>217</v>
      </c>
      <c r="EC30" s="239">
        <v>13</v>
      </c>
      <c r="ED30" s="239">
        <v>240</v>
      </c>
      <c r="EE30" s="239">
        <v>1102065</v>
      </c>
      <c r="EF30" s="239">
        <v>276287200</v>
      </c>
      <c r="EG30" s="239">
        <v>276287200</v>
      </c>
      <c r="EH30" s="239">
        <v>3.4</v>
      </c>
      <c r="EI30" s="239">
        <v>3.4</v>
      </c>
      <c r="EJ30" s="239" t="s">
        <v>102</v>
      </c>
      <c r="EQ30" s="240"/>
    </row>
    <row r="31" spans="1:147" s="239" customFormat="1" ht="18" customHeight="1" outlineLevel="1">
      <c r="A31" s="237"/>
      <c r="B31" s="335"/>
      <c r="C31" s="335"/>
      <c r="D31" s="238"/>
      <c r="F31" s="217"/>
      <c r="Q31" s="239" t="str">
        <f>IFERROR((MP_DATA[[#This Row],[D, bottom '[m']]]+#REF!)/(2*#REF!/1000),"")</f>
        <v/>
      </c>
      <c r="Z31" s="240"/>
      <c r="AA31" s="390"/>
      <c r="AB31" s="391"/>
      <c r="AC31" s="391"/>
      <c r="AD31" s="391"/>
      <c r="AE31" s="391"/>
      <c r="AF31" s="392"/>
      <c r="AR31" s="235"/>
      <c r="AS31" s="427"/>
      <c r="AT31" s="427"/>
      <c r="AU31" s="427"/>
      <c r="AV31" s="427"/>
      <c r="AW31" s="427"/>
      <c r="AX31" s="427"/>
      <c r="AY31" s="456"/>
      <c r="AZ31" s="427"/>
      <c r="BA31" s="427"/>
      <c r="BB31" s="427"/>
      <c r="BC31" s="427"/>
      <c r="BD31" s="427" t="str">
        <f>IFERROR((TP_DATA[[#This Row],[D, bottom '[m']]]+#REF!)/(2*#REF!/1000),"")</f>
        <v/>
      </c>
      <c r="BE31" s="427"/>
      <c r="BF31" s="427"/>
      <c r="BG31" s="427"/>
      <c r="BH31" s="427"/>
      <c r="BI31" s="427"/>
      <c r="BJ31" s="427"/>
      <c r="BK31" s="427"/>
      <c r="BL31" s="240"/>
      <c r="BM31" s="427"/>
      <c r="BO31" s="241"/>
      <c r="BP31" s="241"/>
      <c r="CD31" s="235" t="s">
        <v>538</v>
      </c>
      <c r="CO31" s="239" t="str">
        <f>IFERROR((TOWER_DATA[[#This Row],[D, bottom '[m']]]+#REF!)/(2*#REF!/1000),"")</f>
        <v/>
      </c>
      <c r="CX31" s="240"/>
      <c r="CZ31" s="241"/>
      <c r="DA31" s="241"/>
      <c r="DF31" s="239" t="s">
        <v>412</v>
      </c>
      <c r="DG31" s="239">
        <v>148.27000000000001</v>
      </c>
      <c r="DH31" s="239">
        <v>148.27000000000001</v>
      </c>
      <c r="DI31" s="239">
        <v>455</v>
      </c>
      <c r="DO31" s="243"/>
      <c r="DQ31" s="235"/>
      <c r="DU31" s="242"/>
      <c r="DV31" s="242"/>
      <c r="EA31" s="240"/>
      <c r="EQ31" s="240"/>
    </row>
    <row r="32" spans="1:147" s="239" customFormat="1" ht="18" customHeight="1" outlineLevel="1">
      <c r="A32" s="237"/>
      <c r="B32" s="335"/>
      <c r="C32" s="335"/>
      <c r="D32" s="238"/>
      <c r="F32" s="217"/>
      <c r="G32"/>
      <c r="Q32" s="239" t="str">
        <f>IFERROR((MP_DATA[[#This Row],[D, bottom '[m']]]+#REF!)/(2*#REF!/1000),"")</f>
        <v/>
      </c>
      <c r="Z32" s="240"/>
      <c r="AA32" s="390"/>
      <c r="AB32" s="391"/>
      <c r="AC32" s="391"/>
      <c r="AD32" s="391"/>
      <c r="AE32" s="391"/>
      <c r="AF32" s="392"/>
      <c r="AR32" s="235"/>
      <c r="AS32" s="427"/>
      <c r="AT32" s="427"/>
      <c r="AU32" s="427"/>
      <c r="AV32" s="427"/>
      <c r="AW32" s="427"/>
      <c r="AX32" s="427"/>
      <c r="AY32" s="456"/>
      <c r="AZ32" s="427"/>
      <c r="BA32" s="427"/>
      <c r="BB32" s="427"/>
      <c r="BC32" s="427"/>
      <c r="BD32" s="427" t="str">
        <f>IFERROR((TP_DATA[[#This Row],[D, bottom '[m']]]+#REF!)/(2*#REF!/1000),"")</f>
        <v/>
      </c>
      <c r="BE32" s="427"/>
      <c r="BF32" s="427"/>
      <c r="BG32" s="427"/>
      <c r="BH32" s="427"/>
      <c r="BI32" s="427"/>
      <c r="BJ32" s="427"/>
      <c r="BK32" s="427"/>
      <c r="BL32" s="240"/>
      <c r="BM32" s="427"/>
      <c r="BO32" s="241"/>
      <c r="BP32" s="241"/>
      <c r="CD32" s="235"/>
      <c r="CJ32" s="310"/>
      <c r="CO32" s="239" t="str">
        <f>IFERROR((TOWER_DATA[[#This Row],[D, bottom '[m']]]+#REF!)/(2*#REF!/1000),"")</f>
        <v/>
      </c>
      <c r="CX32" s="240"/>
      <c r="CZ32" s="241"/>
      <c r="DA32" s="241"/>
      <c r="DF32" s="239" t="s">
        <v>413</v>
      </c>
      <c r="DG32" s="239">
        <v>146.19</v>
      </c>
      <c r="DH32" s="239">
        <v>146.19</v>
      </c>
      <c r="DI32" s="239">
        <v>7201</v>
      </c>
      <c r="DO32" s="243"/>
      <c r="DQ32" s="235"/>
      <c r="DU32" s="242"/>
      <c r="DV32" s="242"/>
      <c r="EA32" s="240"/>
      <c r="EQ32" s="240"/>
    </row>
    <row r="33" spans="1:147" s="239" customFormat="1" ht="18" customHeight="1" outlineLevel="1">
      <c r="A33" s="237"/>
      <c r="B33" s="335"/>
      <c r="C33" s="335"/>
      <c r="D33" s="238"/>
      <c r="E33" s="242"/>
      <c r="F33" s="286"/>
      <c r="G33"/>
      <c r="H33" s="241"/>
      <c r="I33" s="241"/>
      <c r="J33" s="242"/>
      <c r="Q33" s="244" t="str">
        <f>IFERROR((MP_DATA[[#This Row],[D, bottom '[m']]]+#REF!)/(2*#REF!/1000),"")</f>
        <v/>
      </c>
      <c r="Z33" s="240"/>
      <c r="AA33" s="390"/>
      <c r="AB33" s="391"/>
      <c r="AC33" s="391"/>
      <c r="AD33" s="391"/>
      <c r="AE33" s="391"/>
      <c r="AF33" s="392"/>
      <c r="AR33" s="236"/>
      <c r="AS33" s="457"/>
      <c r="AT33" s="457"/>
      <c r="AU33" s="457"/>
      <c r="AV33" s="457"/>
      <c r="AW33" s="458"/>
      <c r="AX33" s="427"/>
      <c r="AY33" s="456"/>
      <c r="AZ33" s="427"/>
      <c r="BA33" s="427"/>
      <c r="BB33" s="427"/>
      <c r="BC33" s="427"/>
      <c r="BD33" s="459" t="str">
        <f>IFERROR((TP_DATA[[#This Row],[D, bottom '[m']]]+#REF!)/(2*#REF!/1000),"")</f>
        <v/>
      </c>
      <c r="BE33" s="427"/>
      <c r="BF33" s="427"/>
      <c r="BG33" s="427"/>
      <c r="BH33" s="427"/>
      <c r="BI33" s="427"/>
      <c r="BJ33" s="427"/>
      <c r="BK33" s="427"/>
      <c r="BL33" s="240"/>
      <c r="BM33" s="427"/>
      <c r="BO33" s="241"/>
      <c r="BP33" s="241"/>
      <c r="CD33" s="236"/>
      <c r="CE33" s="241"/>
      <c r="CF33" s="241"/>
      <c r="CG33" s="241"/>
      <c r="CH33" s="241"/>
      <c r="CI33" s="242"/>
      <c r="CJ33" s="310"/>
      <c r="CO33" s="244" t="str">
        <f>IFERROR((TOWER_DATA[[#This Row],[D, bottom '[m']]]+#REF!)/(2*#REF!/1000),"")</f>
        <v/>
      </c>
      <c r="CX33" s="240"/>
      <c r="CZ33" s="241"/>
      <c r="DA33" s="241"/>
      <c r="DF33" s="239" t="s">
        <v>414</v>
      </c>
      <c r="DG33" s="239">
        <v>143.34</v>
      </c>
      <c r="DH33" s="239">
        <v>143.34</v>
      </c>
      <c r="DI33" s="239">
        <v>4525</v>
      </c>
      <c r="DO33" s="243"/>
      <c r="DQ33" s="235"/>
      <c r="DU33" s="242"/>
      <c r="DV33" s="242"/>
      <c r="EA33" s="240"/>
      <c r="EQ33" s="240"/>
    </row>
    <row r="34" spans="1:147" s="239" customFormat="1" ht="18" customHeight="1" outlineLevel="1">
      <c r="A34" s="237"/>
      <c r="B34" s="335"/>
      <c r="C34" s="335"/>
      <c r="D34" s="238"/>
      <c r="E34" s="242"/>
      <c r="F34" s="286"/>
      <c r="G34"/>
      <c r="H34" s="241"/>
      <c r="I34" s="241"/>
      <c r="J34" s="242"/>
      <c r="Q34" s="244" t="str">
        <f>IFERROR((MP_DATA[[#This Row],[D, bottom '[m']]]+#REF!)/(2*#REF!/1000),"")</f>
        <v/>
      </c>
      <c r="Z34" s="240"/>
      <c r="AA34" s="390"/>
      <c r="AB34" s="391"/>
      <c r="AC34" s="391"/>
      <c r="AD34" s="391"/>
      <c r="AE34" s="391"/>
      <c r="AF34" s="392"/>
      <c r="AR34" s="236"/>
      <c r="AS34" s="457"/>
      <c r="AT34" s="457"/>
      <c r="AU34" s="457"/>
      <c r="AV34" s="457"/>
      <c r="AW34" s="458"/>
      <c r="AX34" s="427"/>
      <c r="AY34" s="456"/>
      <c r="AZ34" s="427"/>
      <c r="BA34" s="427"/>
      <c r="BB34" s="427"/>
      <c r="BC34" s="427"/>
      <c r="BD34" s="459" t="str">
        <f>IFERROR((TP_DATA[[#This Row],[D, bottom '[m']]]+#REF!)/(2*#REF!/1000),"")</f>
        <v/>
      </c>
      <c r="BE34" s="427"/>
      <c r="BF34" s="427"/>
      <c r="BG34" s="427"/>
      <c r="BH34" s="427"/>
      <c r="BI34" s="427"/>
      <c r="BJ34" s="427"/>
      <c r="BK34" s="427"/>
      <c r="BL34" s="240"/>
      <c r="BM34" s="427"/>
      <c r="BO34" s="241"/>
      <c r="BP34" s="241"/>
      <c r="CD34" s="236"/>
      <c r="CE34" s="241"/>
      <c r="CF34" s="241"/>
      <c r="CG34" s="241"/>
      <c r="CH34" s="241"/>
      <c r="CI34" s="242"/>
      <c r="CJ34" s="310"/>
      <c r="CO34" s="244" t="str">
        <f>IFERROR((TOWER_DATA[[#This Row],[D, bottom '[m']]]+#REF!)/(2*#REF!/1000),"")</f>
        <v/>
      </c>
      <c r="CX34" s="240"/>
      <c r="CZ34" s="241"/>
      <c r="DA34" s="241"/>
      <c r="DF34" s="239" t="s">
        <v>415</v>
      </c>
      <c r="DG34" s="239">
        <v>143.19999999999999</v>
      </c>
      <c r="DH34" s="239">
        <v>143.19999999999999</v>
      </c>
      <c r="DI34" s="239">
        <v>4525</v>
      </c>
      <c r="DO34" s="243"/>
      <c r="DQ34" s="235"/>
      <c r="DU34" s="242"/>
      <c r="DV34" s="242"/>
      <c r="EA34" s="240"/>
      <c r="EQ34" s="240"/>
    </row>
    <row r="35" spans="1:147" s="239" customFormat="1" ht="18" customHeight="1" outlineLevel="1">
      <c r="A35" s="237"/>
      <c r="B35" s="335"/>
      <c r="C35" s="335"/>
      <c r="D35" s="238"/>
      <c r="E35" s="242"/>
      <c r="F35" s="286"/>
      <c r="G35"/>
      <c r="H35" s="241"/>
      <c r="I35" s="241"/>
      <c r="J35" s="242"/>
      <c r="Q35" s="244" t="str">
        <f>IFERROR((MP_DATA[[#This Row],[D, bottom '[m']]]+#REF!)/(2*#REF!/1000),"")</f>
        <v/>
      </c>
      <c r="Z35" s="240"/>
      <c r="AA35" s="390"/>
      <c r="AB35" s="391"/>
      <c r="AC35" s="391"/>
      <c r="AD35" s="391"/>
      <c r="AE35" s="391"/>
      <c r="AF35" s="392"/>
      <c r="AR35" s="236"/>
      <c r="AS35" s="457"/>
      <c r="AT35" s="457"/>
      <c r="AU35" s="457"/>
      <c r="AV35" s="457"/>
      <c r="AW35" s="458"/>
      <c r="AX35" s="427"/>
      <c r="AY35" s="456"/>
      <c r="AZ35" s="427"/>
      <c r="BA35" s="427"/>
      <c r="BB35" s="427"/>
      <c r="BC35" s="427"/>
      <c r="BD35" s="459" t="str">
        <f>IFERROR((TP_DATA[[#This Row],[D, bottom '[m']]]+#REF!)/(2*#REF!/1000),"")</f>
        <v/>
      </c>
      <c r="BE35" s="427"/>
      <c r="BF35" s="427"/>
      <c r="BG35" s="427"/>
      <c r="BH35" s="427"/>
      <c r="BI35" s="427"/>
      <c r="BJ35" s="427"/>
      <c r="BK35" s="427"/>
      <c r="BL35" s="240"/>
      <c r="BM35" s="427"/>
      <c r="BO35" s="241"/>
      <c r="BP35" s="241"/>
      <c r="CD35" s="236"/>
      <c r="CE35" s="241"/>
      <c r="CF35" s="241"/>
      <c r="CG35" s="241"/>
      <c r="CH35" s="241"/>
      <c r="CI35" s="242"/>
      <c r="CJ35" s="310"/>
      <c r="CO35" s="244" t="str">
        <f>IFERROR((TOWER_DATA[[#This Row],[D, bottom '[m']]]+#REF!)/(2*#REF!/1000),"")</f>
        <v/>
      </c>
      <c r="CX35" s="240"/>
      <c r="CZ35" s="241"/>
      <c r="DA35" s="241"/>
      <c r="DF35" s="239" t="s">
        <v>416</v>
      </c>
      <c r="DG35" s="239">
        <v>141.87</v>
      </c>
      <c r="DH35" s="239">
        <v>141.87</v>
      </c>
      <c r="DI35" s="239">
        <v>5941</v>
      </c>
      <c r="DQ35" s="235"/>
      <c r="DU35" s="242"/>
      <c r="DV35" s="242"/>
      <c r="EA35" s="240"/>
      <c r="EQ35" s="240"/>
    </row>
    <row r="36" spans="1:147" s="239" customFormat="1" ht="18" customHeight="1" outlineLevel="1">
      <c r="A36" s="237"/>
      <c r="B36" s="335"/>
      <c r="C36" s="335"/>
      <c r="D36" s="238"/>
      <c r="E36" s="242"/>
      <c r="F36" s="286"/>
      <c r="G36"/>
      <c r="H36" s="241"/>
      <c r="I36" s="241"/>
      <c r="J36" s="242"/>
      <c r="Q36" s="244" t="str">
        <f>IFERROR((MP_DATA[[#This Row],[D, bottom '[m']]]+#REF!)/(2*#REF!/1000),"")</f>
        <v/>
      </c>
      <c r="Z36" s="240"/>
      <c r="AA36" s="390"/>
      <c r="AB36" s="391"/>
      <c r="AC36" s="391"/>
      <c r="AD36" s="391"/>
      <c r="AE36" s="391"/>
      <c r="AF36" s="392"/>
      <c r="AR36" s="236"/>
      <c r="AS36" s="457"/>
      <c r="AT36" s="457"/>
      <c r="AU36" s="457"/>
      <c r="AV36" s="457"/>
      <c r="AW36" s="458"/>
      <c r="AX36" s="427"/>
      <c r="AY36" s="456"/>
      <c r="AZ36" s="427"/>
      <c r="BA36" s="427"/>
      <c r="BB36" s="427"/>
      <c r="BC36" s="427"/>
      <c r="BD36" s="459" t="str">
        <f>IFERROR((TP_DATA[[#This Row],[D, bottom '[m']]]+#REF!)/(2*#REF!/1000),"")</f>
        <v/>
      </c>
      <c r="BE36" s="427"/>
      <c r="BF36" s="427"/>
      <c r="BG36" s="427"/>
      <c r="BH36" s="427"/>
      <c r="BI36" s="427"/>
      <c r="BJ36" s="427"/>
      <c r="BK36" s="427"/>
      <c r="BL36" s="240"/>
      <c r="BM36" s="427"/>
      <c r="BO36" s="241"/>
      <c r="BP36" s="241"/>
      <c r="CD36" s="236"/>
      <c r="CE36" s="241"/>
      <c r="CF36" s="241"/>
      <c r="CG36" s="241"/>
      <c r="CH36" s="241"/>
      <c r="CI36" s="242"/>
      <c r="CJ36" s="310"/>
      <c r="CO36" s="244" t="str">
        <f>IFERROR((TOWER_DATA[[#This Row],[D, bottom '[m']]]+#REF!)/(2*#REF!/1000),"")</f>
        <v/>
      </c>
      <c r="CX36" s="240"/>
      <c r="CZ36" s="241"/>
      <c r="DA36" s="241"/>
      <c r="DF36" s="239" t="s">
        <v>417</v>
      </c>
      <c r="DG36" s="239">
        <v>129.27000000000001</v>
      </c>
      <c r="DH36" s="239">
        <v>129.27000000000001</v>
      </c>
      <c r="DI36" s="239">
        <v>1327</v>
      </c>
      <c r="DQ36" s="235"/>
      <c r="DU36" s="242"/>
      <c r="DV36" s="242"/>
      <c r="EA36" s="240"/>
      <c r="EQ36" s="240"/>
    </row>
    <row r="37" spans="1:147" s="239" customFormat="1" ht="18" customHeight="1" outlineLevel="1">
      <c r="A37" s="237"/>
      <c r="B37" s="335"/>
      <c r="C37" s="335"/>
      <c r="D37" s="238"/>
      <c r="E37" s="242"/>
      <c r="F37" s="286"/>
      <c r="G37" s="241"/>
      <c r="H37" s="241"/>
      <c r="I37" s="241"/>
      <c r="J37" s="242"/>
      <c r="Q37" s="244" t="str">
        <f>IFERROR((MP_DATA[[#This Row],[D, bottom '[m']]]+#REF!)/(2*#REF!/1000),"")</f>
        <v/>
      </c>
      <c r="Z37" s="240"/>
      <c r="AA37" s="390"/>
      <c r="AB37" s="391"/>
      <c r="AC37" s="391"/>
      <c r="AD37" s="391"/>
      <c r="AE37" s="391"/>
      <c r="AF37" s="392"/>
      <c r="AR37" s="236"/>
      <c r="AS37" s="457"/>
      <c r="AT37" s="457"/>
      <c r="AU37" s="457"/>
      <c r="AV37" s="457"/>
      <c r="AW37" s="458"/>
      <c r="AX37" s="427"/>
      <c r="AY37" s="456"/>
      <c r="AZ37" s="427"/>
      <c r="BA37" s="427"/>
      <c r="BB37" s="427"/>
      <c r="BC37" s="427"/>
      <c r="BD37" s="459" t="str">
        <f>IFERROR((TP_DATA[[#This Row],[D, bottom '[m']]]+#REF!)/(2*#REF!/1000),"")</f>
        <v/>
      </c>
      <c r="BE37" s="427"/>
      <c r="BF37" s="427"/>
      <c r="BG37" s="427"/>
      <c r="BH37" s="427"/>
      <c r="BI37" s="427"/>
      <c r="BJ37" s="427"/>
      <c r="BK37" s="427"/>
      <c r="BL37" s="240"/>
      <c r="BM37" s="427"/>
      <c r="BO37" s="241"/>
      <c r="BP37" s="241"/>
      <c r="CD37" s="236"/>
      <c r="CE37" s="241"/>
      <c r="CF37" s="241"/>
      <c r="CG37" s="241"/>
      <c r="CH37" s="241"/>
      <c r="CI37" s="242"/>
      <c r="CO37" s="244" t="str">
        <f>IFERROR((TOWER_DATA[[#This Row],[D, bottom '[m']]]+#REF!)/(2*#REF!/1000),"")</f>
        <v/>
      </c>
      <c r="CX37" s="240"/>
      <c r="CZ37" s="241"/>
      <c r="DA37" s="241"/>
      <c r="DF37" s="239" t="s">
        <v>418</v>
      </c>
      <c r="DG37" s="239">
        <v>129.27000000000001</v>
      </c>
      <c r="DH37" s="239">
        <v>129.27000000000001</v>
      </c>
      <c r="DI37" s="239">
        <v>1008</v>
      </c>
      <c r="DQ37" s="235"/>
      <c r="DU37" s="242"/>
      <c r="DV37" s="242"/>
      <c r="EA37" s="240"/>
      <c r="EQ37" s="240"/>
    </row>
    <row r="38" spans="1:147" s="239" customFormat="1" ht="18" customHeight="1" outlineLevel="1">
      <c r="A38" s="237"/>
      <c r="B38" s="335"/>
      <c r="C38" s="335"/>
      <c r="D38" s="238"/>
      <c r="E38" s="242"/>
      <c r="F38" s="286"/>
      <c r="G38" s="241"/>
      <c r="H38" s="241"/>
      <c r="I38" s="241"/>
      <c r="J38" s="242"/>
      <c r="Z38" s="240"/>
      <c r="AA38" s="390"/>
      <c r="AB38" s="391"/>
      <c r="AC38" s="391"/>
      <c r="AD38" s="391"/>
      <c r="AE38" s="391"/>
      <c r="AF38" s="392"/>
      <c r="AR38" s="236"/>
      <c r="AS38" s="457"/>
      <c r="AT38" s="457"/>
      <c r="AU38" s="457"/>
      <c r="AV38" s="457"/>
      <c r="AW38" s="458"/>
      <c r="AX38" s="427"/>
      <c r="AY38" s="456"/>
      <c r="AZ38" s="427"/>
      <c r="BA38" s="427"/>
      <c r="BB38" s="427"/>
      <c r="BC38" s="427"/>
      <c r="BD38" s="427"/>
      <c r="BE38" s="427"/>
      <c r="BF38" s="427"/>
      <c r="BG38" s="427"/>
      <c r="BH38" s="427"/>
      <c r="BI38" s="427"/>
      <c r="BJ38" s="427"/>
      <c r="BK38" s="427"/>
      <c r="BL38" s="240"/>
      <c r="BM38" s="427"/>
      <c r="BO38" s="241"/>
      <c r="BP38" s="241"/>
      <c r="CD38" s="236"/>
      <c r="CE38" s="241"/>
      <c r="CF38" s="241"/>
      <c r="CG38" s="241"/>
      <c r="CH38" s="241"/>
      <c r="CI38" s="242"/>
      <c r="CX38" s="240"/>
      <c r="CZ38" s="241"/>
      <c r="DA38" s="241"/>
      <c r="DF38" s="239" t="s">
        <v>419</v>
      </c>
      <c r="DG38" s="239">
        <v>129.27000000000001</v>
      </c>
      <c r="DH38" s="239">
        <v>129.27000000000001</v>
      </c>
      <c r="DI38" s="239">
        <v>6854</v>
      </c>
      <c r="DQ38" s="235"/>
      <c r="DU38" s="242"/>
      <c r="DV38" s="242"/>
      <c r="EA38" s="240"/>
      <c r="EQ38" s="240"/>
    </row>
    <row r="39" spans="1:147" s="239" customFormat="1" ht="18" customHeight="1" outlineLevel="1">
      <c r="A39" s="237"/>
      <c r="B39" s="335"/>
      <c r="C39" s="335"/>
      <c r="D39" s="238"/>
      <c r="E39" s="242"/>
      <c r="F39" s="286"/>
      <c r="G39" s="241"/>
      <c r="H39" s="241"/>
      <c r="I39" s="241"/>
      <c r="J39" s="242"/>
      <c r="Z39" s="240"/>
      <c r="AA39" s="390"/>
      <c r="AB39" s="391"/>
      <c r="AC39" s="391"/>
      <c r="AD39" s="391"/>
      <c r="AE39" s="391"/>
      <c r="AF39" s="392"/>
      <c r="AR39" s="236"/>
      <c r="AS39" s="457"/>
      <c r="AT39" s="457"/>
      <c r="AU39" s="457"/>
      <c r="AV39" s="457"/>
      <c r="AW39" s="458"/>
      <c r="AX39" s="427"/>
      <c r="AY39" s="456"/>
      <c r="AZ39" s="427"/>
      <c r="BA39" s="427"/>
      <c r="BB39" s="427"/>
      <c r="BC39" s="427"/>
      <c r="BD39" s="427"/>
      <c r="BE39" s="427"/>
      <c r="BF39" s="427"/>
      <c r="BG39" s="427"/>
      <c r="BH39" s="427"/>
      <c r="BI39" s="427"/>
      <c r="BJ39" s="427"/>
      <c r="BK39" s="427"/>
      <c r="BL39" s="240"/>
      <c r="BM39" s="427"/>
      <c r="BO39" s="241"/>
      <c r="BP39" s="241"/>
      <c r="CD39" s="236"/>
      <c r="CE39" s="241"/>
      <c r="CF39" s="241"/>
      <c r="CG39" s="241"/>
      <c r="CH39" s="241"/>
      <c r="CI39" s="242"/>
      <c r="CX39" s="240"/>
      <c r="CZ39" s="241"/>
      <c r="DA39" s="241"/>
      <c r="DF39" s="239" t="s">
        <v>420</v>
      </c>
      <c r="DG39" s="239">
        <v>115.34</v>
      </c>
      <c r="DH39" s="239">
        <v>115.34</v>
      </c>
      <c r="DI39" s="239">
        <v>6660</v>
      </c>
      <c r="DQ39" s="235"/>
      <c r="DU39" s="242"/>
      <c r="DV39" s="242"/>
      <c r="EA39" s="240"/>
      <c r="EQ39" s="240"/>
    </row>
    <row r="40" spans="1:147" s="239" customFormat="1" ht="18" customHeight="1" outlineLevel="1">
      <c r="A40" s="237"/>
      <c r="B40" s="335"/>
      <c r="C40" s="335"/>
      <c r="D40" s="238"/>
      <c r="E40" s="242"/>
      <c r="F40" s="286"/>
      <c r="G40" s="241"/>
      <c r="H40" s="241"/>
      <c r="I40" s="241"/>
      <c r="J40" s="242"/>
      <c r="Z40" s="240"/>
      <c r="AA40" s="390"/>
      <c r="AB40" s="391"/>
      <c r="AC40" s="391"/>
      <c r="AD40" s="391"/>
      <c r="AE40" s="391"/>
      <c r="AF40" s="392"/>
      <c r="AR40" s="236"/>
      <c r="AS40" s="457"/>
      <c r="AT40" s="457"/>
      <c r="AU40" s="457"/>
      <c r="AV40" s="457"/>
      <c r="AW40" s="458"/>
      <c r="AX40" s="427"/>
      <c r="AY40" s="456"/>
      <c r="AZ40" s="427"/>
      <c r="BA40" s="427"/>
      <c r="BB40" s="427"/>
      <c r="BC40" s="427"/>
      <c r="BD40" s="427"/>
      <c r="BE40" s="427"/>
      <c r="BF40" s="427"/>
      <c r="BG40" s="427"/>
      <c r="BH40" s="427"/>
      <c r="BI40" s="427"/>
      <c r="BJ40" s="427"/>
      <c r="BK40" s="427"/>
      <c r="BL40" s="240"/>
      <c r="BM40" s="427"/>
      <c r="BO40" s="241"/>
      <c r="BP40" s="241"/>
      <c r="CD40" s="236"/>
      <c r="CE40" s="241"/>
      <c r="CF40" s="241"/>
      <c r="CG40" s="241"/>
      <c r="CH40" s="241"/>
      <c r="CI40" s="242"/>
      <c r="CX40" s="240"/>
      <c r="CZ40" s="241"/>
      <c r="DA40" s="241"/>
      <c r="DF40" s="239" t="s">
        <v>421</v>
      </c>
      <c r="DG40" s="239">
        <v>115.2</v>
      </c>
      <c r="DH40" s="239">
        <v>115.2</v>
      </c>
      <c r="DI40" s="239">
        <v>6660</v>
      </c>
      <c r="DQ40" s="235"/>
      <c r="DU40" s="242"/>
      <c r="DV40" s="242"/>
      <c r="EA40" s="240"/>
      <c r="EQ40" s="240"/>
    </row>
    <row r="41" spans="1:147" s="239" customFormat="1" ht="18" customHeight="1" outlineLevel="1">
      <c r="A41" s="237"/>
      <c r="B41" s="335"/>
      <c r="C41" s="335"/>
      <c r="D41" s="238"/>
      <c r="E41" s="242"/>
      <c r="F41" s="286"/>
      <c r="G41" s="241"/>
      <c r="H41" s="241"/>
      <c r="I41" s="241"/>
      <c r="J41" s="242"/>
      <c r="Z41" s="240"/>
      <c r="AA41" s="390"/>
      <c r="AB41" s="391"/>
      <c r="AC41" s="391"/>
      <c r="AD41" s="391"/>
      <c r="AE41" s="391"/>
      <c r="AF41" s="392"/>
      <c r="AR41" s="236"/>
      <c r="AS41" s="457"/>
      <c r="AT41" s="457"/>
      <c r="AU41" s="457"/>
      <c r="AV41" s="457"/>
      <c r="AW41" s="458"/>
      <c r="AX41" s="427"/>
      <c r="AY41" s="456"/>
      <c r="AZ41" s="427"/>
      <c r="BA41" s="427"/>
      <c r="BB41" s="427"/>
      <c r="BC41" s="427"/>
      <c r="BD41" s="427"/>
      <c r="BE41" s="427"/>
      <c r="BF41" s="427"/>
      <c r="BG41" s="427"/>
      <c r="BH41" s="427"/>
      <c r="BI41" s="427"/>
      <c r="BJ41" s="427"/>
      <c r="BK41" s="427"/>
      <c r="BL41" s="240"/>
      <c r="BM41" s="427"/>
      <c r="BN41" s="243"/>
      <c r="BO41" s="245"/>
      <c r="BP41" s="245"/>
      <c r="BQ41" s="243"/>
      <c r="BR41" s="243"/>
      <c r="BS41" s="243"/>
      <c r="CD41" s="236"/>
      <c r="CE41" s="241"/>
      <c r="CF41" s="241"/>
      <c r="CG41" s="241"/>
      <c r="CH41" s="241"/>
      <c r="CI41" s="242"/>
      <c r="CX41" s="240"/>
      <c r="CZ41" s="241"/>
      <c r="DA41" s="241"/>
      <c r="DF41" s="239" t="s">
        <v>422</v>
      </c>
      <c r="DG41" s="239">
        <v>113.87</v>
      </c>
      <c r="DH41" s="239">
        <v>113.87</v>
      </c>
      <c r="DI41" s="239">
        <v>9000</v>
      </c>
      <c r="DQ41" s="235"/>
      <c r="DU41" s="242"/>
      <c r="DV41" s="242"/>
      <c r="EA41" s="240"/>
      <c r="EQ41" s="240"/>
    </row>
    <row r="42" spans="1:147" s="239" customFormat="1" ht="18" customHeight="1" outlineLevel="1">
      <c r="A42" s="237"/>
      <c r="B42" s="335"/>
      <c r="C42" s="335"/>
      <c r="D42" s="238"/>
      <c r="E42" s="242"/>
      <c r="F42" s="286"/>
      <c r="G42" s="241"/>
      <c r="H42" s="241"/>
      <c r="I42" s="241"/>
      <c r="J42" s="242"/>
      <c r="Q42" s="244" t="str">
        <f>IFERROR((MP_DATA[[#This Row],[D, bottom '[m']]]+#REF!)/(2*#REF!/1000),"")</f>
        <v/>
      </c>
      <c r="Z42" s="240"/>
      <c r="AA42" s="390"/>
      <c r="AB42" s="391"/>
      <c r="AC42" s="391"/>
      <c r="AD42" s="391"/>
      <c r="AE42" s="391"/>
      <c r="AF42" s="392"/>
      <c r="AR42" s="236"/>
      <c r="AS42" s="457"/>
      <c r="AT42" s="457"/>
      <c r="AU42" s="457"/>
      <c r="AV42" s="457"/>
      <c r="AW42" s="458"/>
      <c r="AX42" s="427"/>
      <c r="AY42" s="427"/>
      <c r="AZ42" s="427"/>
      <c r="BA42" s="427"/>
      <c r="BB42" s="427"/>
      <c r="BC42" s="427"/>
      <c r="BD42" s="459" t="str">
        <f>IFERROR((TP_DATA[[#This Row],[D, bottom '[m']]]+#REF!)/(2*#REF!/1000),"")</f>
        <v/>
      </c>
      <c r="BE42" s="427"/>
      <c r="BF42" s="427"/>
      <c r="BG42" s="427"/>
      <c r="BH42" s="427"/>
      <c r="BI42" s="427"/>
      <c r="BJ42" s="427"/>
      <c r="BK42" s="427"/>
      <c r="BL42" s="240"/>
      <c r="BM42" s="427"/>
      <c r="BN42" s="243"/>
      <c r="BO42" s="245"/>
      <c r="BP42" s="245"/>
      <c r="BQ42" s="243"/>
      <c r="BR42" s="243"/>
      <c r="BS42" s="243"/>
      <c r="CD42" s="365"/>
      <c r="CE42" s="366"/>
      <c r="CF42" s="366"/>
      <c r="CG42"/>
      <c r="CI42" s="366"/>
      <c r="CJ42" s="366"/>
      <c r="CK42" s="366"/>
      <c r="CL42" s="366"/>
      <c r="CM42" s="367"/>
      <c r="CO42" s="244" t="str">
        <f>IFERROR((TOWER_DATA[[#This Row],[D, bottom '[m']]]+#REF!)/(2*#REF!/1000),"")</f>
        <v/>
      </c>
      <c r="CX42" s="240"/>
      <c r="CZ42" s="241"/>
      <c r="DA42" s="241"/>
      <c r="DF42" s="239" t="s">
        <v>423</v>
      </c>
      <c r="DG42" s="239">
        <v>99.31</v>
      </c>
      <c r="DH42" s="239">
        <v>99.31</v>
      </c>
      <c r="DI42" s="239">
        <v>1669</v>
      </c>
      <c r="DQ42" s="235"/>
      <c r="DU42" s="242"/>
      <c r="DV42" s="242"/>
      <c r="EA42" s="240"/>
      <c r="EQ42" s="240"/>
    </row>
    <row r="43" spans="1:147" s="239" customFormat="1" ht="18" customHeight="1" outlineLevel="1">
      <c r="A43" s="237"/>
      <c r="B43" s="335"/>
      <c r="C43" s="335"/>
      <c r="D43" s="238"/>
      <c r="E43" s="242"/>
      <c r="F43" s="286"/>
      <c r="G43" s="241"/>
      <c r="H43" s="241"/>
      <c r="I43" s="241"/>
      <c r="J43" s="242"/>
      <c r="Q43" s="244" t="str">
        <f>IFERROR((MP_DATA[[#This Row],[D, bottom '[m']]]+#REF!)/(2*#REF!/1000),"")</f>
        <v/>
      </c>
      <c r="Z43" s="240"/>
      <c r="AA43" s="390"/>
      <c r="AB43" s="391"/>
      <c r="AC43" s="391"/>
      <c r="AD43" s="391"/>
      <c r="AE43" s="391"/>
      <c r="AF43" s="392"/>
      <c r="AR43" s="236"/>
      <c r="AS43" s="457"/>
      <c r="AT43" s="457"/>
      <c r="AU43" s="457"/>
      <c r="AV43" s="457"/>
      <c r="AW43" s="458"/>
      <c r="AX43" s="427"/>
      <c r="AY43" s="427"/>
      <c r="AZ43" s="427"/>
      <c r="BA43" s="427"/>
      <c r="BB43" s="427"/>
      <c r="BC43" s="427"/>
      <c r="BD43" s="459" t="str">
        <f>IFERROR((TP_DATA[[#This Row],[D, bottom '[m']]]+#REF!)/(2*#REF!/1000),"")</f>
        <v/>
      </c>
      <c r="BE43" s="427"/>
      <c r="BF43" s="427"/>
      <c r="BG43" s="427"/>
      <c r="BH43" s="427"/>
      <c r="BI43" s="427"/>
      <c r="BJ43" s="427"/>
      <c r="BK43" s="427"/>
      <c r="BL43" s="240"/>
      <c r="BM43" s="427"/>
      <c r="BN43" s="243"/>
      <c r="BO43" s="245"/>
      <c r="BP43" s="245"/>
      <c r="BQ43" s="243"/>
      <c r="BR43" s="243"/>
      <c r="BS43" s="243"/>
      <c r="CD43" s="236"/>
      <c r="CE43" s="241"/>
      <c r="CF43" s="241"/>
      <c r="CG43" s="241"/>
      <c r="CH43" s="241"/>
      <c r="CI43" s="242"/>
      <c r="CO43" s="244" t="str">
        <f>IFERROR((TOWER_DATA[[#This Row],[D, bottom '[m']]]+#REF!)/(2*#REF!/1000),"")</f>
        <v/>
      </c>
      <c r="CX43" s="240"/>
      <c r="CZ43" s="241"/>
      <c r="DA43" s="241"/>
      <c r="DF43" s="239" t="s">
        <v>424</v>
      </c>
      <c r="DG43" s="239">
        <v>99.31</v>
      </c>
      <c r="DH43" s="239">
        <v>99.31</v>
      </c>
      <c r="DI43" s="239">
        <v>1149</v>
      </c>
      <c r="DQ43" s="235"/>
      <c r="DU43" s="242"/>
      <c r="DV43" s="242"/>
      <c r="EA43" s="240"/>
      <c r="EQ43" s="240"/>
    </row>
    <row r="44" spans="1:147" s="239" customFormat="1" ht="18" customHeight="1" outlineLevel="1">
      <c r="A44" s="237"/>
      <c r="B44" s="335"/>
      <c r="C44" s="335"/>
      <c r="D44" s="238"/>
      <c r="E44" s="242"/>
      <c r="F44" s="286"/>
      <c r="G44" s="241"/>
      <c r="H44" s="241"/>
      <c r="I44" s="241"/>
      <c r="J44" s="242"/>
      <c r="Q44" s="244" t="str">
        <f>IFERROR((MP_DATA[[#This Row],[D, bottom '[m']]]+#REF!)/(2*#REF!/1000),"")</f>
        <v/>
      </c>
      <c r="Z44" s="240"/>
      <c r="AA44" s="314"/>
      <c r="AB44" s="315"/>
      <c r="AC44" s="315"/>
      <c r="AD44" s="315"/>
      <c r="AE44" s="315"/>
      <c r="AF44" s="316"/>
      <c r="AR44" s="236"/>
      <c r="AS44" s="457"/>
      <c r="AT44" s="457"/>
      <c r="AU44" s="457"/>
      <c r="AV44" s="457"/>
      <c r="AW44" s="458"/>
      <c r="AX44" s="427"/>
      <c r="AY44" s="427"/>
      <c r="AZ44" s="427"/>
      <c r="BA44" s="427"/>
      <c r="BB44" s="427"/>
      <c r="BC44" s="427"/>
      <c r="BD44" s="459" t="str">
        <f>IFERROR((TP_DATA[[#This Row],[D, bottom '[m']]]+#REF!)/(2*#REF!/1000),"")</f>
        <v/>
      </c>
      <c r="BE44" s="427"/>
      <c r="BF44" s="427"/>
      <c r="BG44" s="427"/>
      <c r="BH44" s="427"/>
      <c r="BI44" s="427"/>
      <c r="BJ44" s="427"/>
      <c r="BK44" s="427"/>
      <c r="BL44" s="240"/>
      <c r="BM44" s="427"/>
      <c r="CD44" s="236"/>
      <c r="CE44" s="241"/>
      <c r="CF44" s="241"/>
      <c r="CG44" s="241"/>
      <c r="CH44" s="241"/>
      <c r="CI44" s="242"/>
      <c r="CO44" s="244" t="str">
        <f>IFERROR((TOWER_DATA[[#This Row],[D, bottom '[m']]]+#REF!)/(2*#REF!/1000),"")</f>
        <v/>
      </c>
      <c r="CX44" s="240"/>
      <c r="CZ44" s="241"/>
      <c r="DA44" s="241"/>
      <c r="DF44" s="239" t="s">
        <v>425</v>
      </c>
      <c r="DG44" s="239">
        <v>99.31</v>
      </c>
      <c r="DH44" s="239">
        <v>99.31</v>
      </c>
      <c r="DI44" s="239">
        <v>7814</v>
      </c>
      <c r="DQ44" s="235"/>
      <c r="DU44" s="242"/>
      <c r="DV44" s="242"/>
      <c r="EA44" s="240"/>
      <c r="EQ44" s="240"/>
    </row>
    <row r="45" spans="1:147" s="239" customFormat="1" ht="18" customHeight="1" outlineLevel="1">
      <c r="A45" s="237"/>
      <c r="B45" s="335"/>
      <c r="C45" s="335"/>
      <c r="D45" s="238"/>
      <c r="E45" s="242"/>
      <c r="F45" s="286"/>
      <c r="G45" s="241"/>
      <c r="H45" s="241"/>
      <c r="I45" s="241"/>
      <c r="J45" s="242"/>
      <c r="Q45" s="244" t="str">
        <f>IFERROR((MP_DATA[[#This Row],[D, bottom '[m']]]+#REF!)/(2*#REF!/1000),"")</f>
        <v/>
      </c>
      <c r="Z45" s="240"/>
      <c r="AR45" s="236"/>
      <c r="AS45" s="457"/>
      <c r="AT45" s="457"/>
      <c r="AU45" s="457"/>
      <c r="AV45" s="457"/>
      <c r="AW45" s="458"/>
      <c r="AX45" s="427"/>
      <c r="AY45" s="427"/>
      <c r="AZ45" s="427"/>
      <c r="BA45" s="427"/>
      <c r="BB45" s="427"/>
      <c r="BC45" s="427"/>
      <c r="BD45" s="459" t="str">
        <f>IFERROR((TP_DATA[[#This Row],[D, bottom '[m']]]+#REF!)/(2*#REF!/1000),"")</f>
        <v/>
      </c>
      <c r="BE45" s="427"/>
      <c r="BF45" s="427"/>
      <c r="BG45" s="427"/>
      <c r="BH45" s="427"/>
      <c r="BI45" s="427"/>
      <c r="BJ45" s="427"/>
      <c r="BK45" s="427"/>
      <c r="BL45" s="240"/>
      <c r="BM45" s="427"/>
      <c r="CD45" s="236"/>
      <c r="CE45" s="241"/>
      <c r="CF45" s="241"/>
      <c r="CG45" s="241"/>
      <c r="CH45" s="241"/>
      <c r="CI45" s="242"/>
      <c r="CO45" s="244" t="str">
        <f>IFERROR((TOWER_DATA[[#This Row],[D, bottom '[m']]]+#REF!)/(2*#REF!/1000),"")</f>
        <v/>
      </c>
      <c r="CX45" s="240"/>
      <c r="CZ45" s="241"/>
      <c r="DA45" s="241"/>
      <c r="DF45" s="239" t="s">
        <v>426</v>
      </c>
      <c r="DG45" s="239">
        <v>83.45</v>
      </c>
      <c r="DH45" s="239">
        <v>83.45</v>
      </c>
      <c r="DI45" s="239">
        <v>11206</v>
      </c>
      <c r="DQ45" s="235"/>
      <c r="DU45" s="242"/>
      <c r="DV45" s="242"/>
      <c r="EA45" s="240"/>
      <c r="EQ45" s="240"/>
    </row>
    <row r="46" spans="1:147" s="239" customFormat="1" ht="18" customHeight="1" outlineLevel="1">
      <c r="A46" s="237"/>
      <c r="B46" s="335"/>
      <c r="C46" s="335"/>
      <c r="D46" s="238"/>
      <c r="E46" s="242"/>
      <c r="F46" s="286"/>
      <c r="G46" s="241"/>
      <c r="H46" s="241"/>
      <c r="I46" s="241"/>
      <c r="J46" s="242"/>
      <c r="Q46" s="244" t="str">
        <f>IFERROR((MP_DATA[[#This Row],[D, bottom '[m']]]+#REF!)/(2*#REF!/1000),"")</f>
        <v/>
      </c>
      <c r="Z46" s="240"/>
      <c r="AR46" s="236"/>
      <c r="AS46" s="457"/>
      <c r="AT46" s="457"/>
      <c r="AU46" s="457"/>
      <c r="AV46" s="457"/>
      <c r="AW46" s="458"/>
      <c r="AX46" s="427"/>
      <c r="AY46" s="427"/>
      <c r="AZ46" s="427"/>
      <c r="BA46" s="427"/>
      <c r="BB46" s="427"/>
      <c r="BC46" s="427"/>
      <c r="BD46" s="459" t="str">
        <f>IFERROR((TP_DATA[[#This Row],[D, bottom '[m']]]+#REF!)/(2*#REF!/1000),"")</f>
        <v/>
      </c>
      <c r="BE46" s="427"/>
      <c r="BF46" s="427"/>
      <c r="BG46" s="427"/>
      <c r="BH46" s="427"/>
      <c r="BI46" s="427"/>
      <c r="BJ46" s="427"/>
      <c r="BK46" s="427"/>
      <c r="BL46" s="240"/>
      <c r="BM46" s="427"/>
      <c r="CD46" s="236"/>
      <c r="CE46" s="241"/>
      <c r="CF46" s="241"/>
      <c r="CG46" s="241"/>
      <c r="CH46" s="241"/>
      <c r="CI46" s="242"/>
      <c r="CO46" s="244" t="str">
        <f>IFERROR((TOWER_DATA[[#This Row],[D, bottom '[m']]]+#REF!)/(2*#REF!/1000),"")</f>
        <v/>
      </c>
      <c r="CX46" s="240"/>
      <c r="CZ46" s="241"/>
      <c r="DA46" s="241"/>
      <c r="DF46" s="239" t="s">
        <v>427</v>
      </c>
      <c r="DG46" s="239">
        <v>83.25</v>
      </c>
      <c r="DH46" s="239">
        <v>83.25</v>
      </c>
      <c r="DI46" s="239">
        <v>11206</v>
      </c>
      <c r="DQ46" s="235"/>
      <c r="DU46" s="242"/>
      <c r="DV46" s="242"/>
      <c r="EA46" s="240"/>
      <c r="EQ46" s="240"/>
    </row>
    <row r="47" spans="1:147" s="239" customFormat="1" ht="18" customHeight="1" outlineLevel="1">
      <c r="A47" s="237"/>
      <c r="B47" s="335"/>
      <c r="C47" s="335"/>
      <c r="D47" s="238"/>
      <c r="E47" s="242"/>
      <c r="F47" s="286"/>
      <c r="G47" s="241"/>
      <c r="H47" s="241"/>
      <c r="I47" s="241"/>
      <c r="J47" s="242"/>
      <c r="Q47" s="244" t="str">
        <f>IFERROR((MP_DATA[[#This Row],[D, bottom '[m']]]+#REF!)/(2*#REF!/1000),"")</f>
        <v/>
      </c>
      <c r="Z47" s="240"/>
      <c r="AR47" s="236"/>
      <c r="AS47" s="457"/>
      <c r="AT47" s="457"/>
      <c r="AU47" s="457"/>
      <c r="AV47" s="457"/>
      <c r="AW47" s="458"/>
      <c r="AX47" s="427"/>
      <c r="AY47" s="427"/>
      <c r="AZ47" s="427"/>
      <c r="BA47" s="427"/>
      <c r="BB47" s="427"/>
      <c r="BC47" s="427"/>
      <c r="BD47" s="459" t="str">
        <f>IFERROR((TP_DATA[[#This Row],[D, bottom '[m']]]+#REF!)/(2*#REF!/1000),"")</f>
        <v/>
      </c>
      <c r="BE47" s="427"/>
      <c r="BF47" s="427"/>
      <c r="BG47" s="427"/>
      <c r="BH47" s="427"/>
      <c r="BI47" s="427"/>
      <c r="BJ47" s="427"/>
      <c r="BK47" s="427"/>
      <c r="BL47" s="240"/>
      <c r="BM47" s="427"/>
      <c r="CD47" s="236"/>
      <c r="CE47" s="241"/>
      <c r="CF47" s="241"/>
      <c r="CG47" s="241"/>
      <c r="CH47" s="241"/>
      <c r="CI47" s="242"/>
      <c r="CO47" s="244" t="str">
        <f>IFERROR((TOWER_DATA[[#This Row],[D, bottom '[m']]]+#REF!)/(2*#REF!/1000),"")</f>
        <v/>
      </c>
      <c r="CX47" s="240"/>
      <c r="CZ47" s="241"/>
      <c r="DA47" s="241"/>
      <c r="DF47" s="239" t="s">
        <v>428</v>
      </c>
      <c r="DG47" s="239">
        <v>81.95</v>
      </c>
      <c r="DH47" s="239">
        <v>81.95</v>
      </c>
      <c r="DI47" s="239">
        <v>9000</v>
      </c>
      <c r="DQ47" s="235"/>
      <c r="DU47" s="242"/>
      <c r="DV47" s="242"/>
      <c r="EA47" s="240"/>
      <c r="EQ47" s="240"/>
    </row>
    <row r="48" spans="1:147" s="239" customFormat="1" ht="18" customHeight="1" outlineLevel="1">
      <c r="A48" s="237"/>
      <c r="B48" s="335"/>
      <c r="C48" s="335"/>
      <c r="D48" s="238"/>
      <c r="E48" s="242"/>
      <c r="F48" s="286"/>
      <c r="G48" s="241"/>
      <c r="H48" s="241"/>
      <c r="I48" s="241"/>
      <c r="J48" s="242"/>
      <c r="Q48" s="244"/>
      <c r="Z48" s="240"/>
      <c r="AR48" s="236"/>
      <c r="AS48" s="457"/>
      <c r="AT48" s="457"/>
      <c r="AU48" s="457"/>
      <c r="AV48" s="457"/>
      <c r="AW48" s="458"/>
      <c r="AX48" s="427"/>
      <c r="AY48" s="427"/>
      <c r="AZ48" s="427"/>
      <c r="BA48" s="427"/>
      <c r="BB48" s="427"/>
      <c r="BC48" s="427"/>
      <c r="BD48" s="459"/>
      <c r="BE48" s="427"/>
      <c r="BF48" s="427"/>
      <c r="BG48" s="427"/>
      <c r="BH48" s="427"/>
      <c r="BI48" s="427"/>
      <c r="BJ48" s="427"/>
      <c r="BK48" s="427"/>
      <c r="BL48" s="240"/>
      <c r="BM48" s="427"/>
      <c r="CD48" s="236"/>
      <c r="CE48" s="241"/>
      <c r="CF48" s="241"/>
      <c r="CG48" s="241"/>
      <c r="CH48" s="241"/>
      <c r="CI48" s="242"/>
      <c r="CO48" s="244"/>
      <c r="CX48" s="240"/>
      <c r="CZ48" s="241"/>
      <c r="DA48" s="241"/>
      <c r="DF48" s="239" t="s">
        <v>429</v>
      </c>
      <c r="DG48" s="239">
        <v>69.349999999999994</v>
      </c>
      <c r="DH48" s="239">
        <v>69.349999999999994</v>
      </c>
      <c r="DI48" s="239">
        <v>1464</v>
      </c>
      <c r="DQ48" s="235"/>
      <c r="DU48" s="242"/>
      <c r="DV48" s="242"/>
      <c r="EA48" s="240"/>
      <c r="EQ48" s="240"/>
    </row>
    <row r="49" spans="1:147" s="239" customFormat="1" ht="18" customHeight="1" outlineLevel="1">
      <c r="A49" s="237"/>
      <c r="B49" s="335"/>
      <c r="C49" s="335"/>
      <c r="D49" s="238"/>
      <c r="E49" s="242"/>
      <c r="F49" s="286"/>
      <c r="G49" s="241"/>
      <c r="H49" s="241"/>
      <c r="I49" s="241"/>
      <c r="J49" s="242"/>
      <c r="Q49" s="244"/>
      <c r="Z49" s="240"/>
      <c r="AR49" s="236"/>
      <c r="AS49" s="457"/>
      <c r="AT49" s="457"/>
      <c r="AU49" s="457"/>
      <c r="AV49" s="457"/>
      <c r="AW49" s="458"/>
      <c r="AX49" s="427"/>
      <c r="AY49" s="427"/>
      <c r="AZ49" s="427"/>
      <c r="BA49" s="427"/>
      <c r="BB49" s="427"/>
      <c r="BC49" s="427"/>
      <c r="BD49" s="459"/>
      <c r="BE49" s="427"/>
      <c r="BF49" s="427"/>
      <c r="BG49" s="427"/>
      <c r="BH49" s="427"/>
      <c r="BI49" s="427"/>
      <c r="BJ49" s="427"/>
      <c r="BK49" s="427"/>
      <c r="BL49" s="240"/>
      <c r="BM49" s="427"/>
      <c r="CD49" s="236"/>
      <c r="CE49" s="241"/>
      <c r="CF49" s="241"/>
      <c r="CG49" s="241"/>
      <c r="CH49" s="241"/>
      <c r="CI49" s="242"/>
      <c r="CO49" s="244"/>
      <c r="CX49" s="240"/>
      <c r="CZ49" s="241"/>
      <c r="DA49" s="241"/>
      <c r="DF49" s="239" t="s">
        <v>430</v>
      </c>
      <c r="DG49" s="239">
        <v>69.349999999999994</v>
      </c>
      <c r="DH49" s="239">
        <v>69.349999999999994</v>
      </c>
      <c r="DI49" s="239">
        <v>1008</v>
      </c>
      <c r="DQ49" s="235"/>
      <c r="DU49" s="242"/>
      <c r="DV49" s="242"/>
      <c r="EA49" s="240"/>
      <c r="EQ49" s="240"/>
    </row>
    <row r="50" spans="1:147" s="239" customFormat="1" ht="18" customHeight="1" outlineLevel="1">
      <c r="A50" s="237"/>
      <c r="B50" s="335"/>
      <c r="C50" s="335"/>
      <c r="D50" s="238"/>
      <c r="E50" s="242"/>
      <c r="F50" s="286"/>
      <c r="G50" s="241"/>
      <c r="H50" s="241"/>
      <c r="I50" s="241"/>
      <c r="J50" s="242"/>
      <c r="Q50" s="244"/>
      <c r="Z50" s="240"/>
      <c r="AR50" s="236"/>
      <c r="AS50" s="457"/>
      <c r="AT50" s="457"/>
      <c r="AU50" s="457"/>
      <c r="AV50" s="457"/>
      <c r="AW50" s="458"/>
      <c r="AX50" s="427"/>
      <c r="AY50" s="427"/>
      <c r="AZ50" s="427"/>
      <c r="BA50" s="427"/>
      <c r="BB50" s="427"/>
      <c r="BC50" s="427"/>
      <c r="BD50" s="459"/>
      <c r="BE50" s="427"/>
      <c r="BF50" s="427"/>
      <c r="BG50" s="427"/>
      <c r="BH50" s="427"/>
      <c r="BI50" s="427"/>
      <c r="BJ50" s="427"/>
      <c r="BK50" s="427"/>
      <c r="BL50" s="240"/>
      <c r="BM50" s="427"/>
      <c r="CD50" s="236"/>
      <c r="CE50" s="241"/>
      <c r="CF50" s="241"/>
      <c r="CG50" s="241"/>
      <c r="CH50" s="241"/>
      <c r="CI50" s="242"/>
      <c r="CO50" s="244"/>
      <c r="CX50" s="240"/>
      <c r="CZ50" s="241"/>
      <c r="DA50" s="241"/>
      <c r="DF50" s="239" t="s">
        <v>431</v>
      </c>
      <c r="DG50" s="239">
        <v>69.349999999999994</v>
      </c>
      <c r="DH50" s="239">
        <v>69.349999999999994</v>
      </c>
      <c r="DI50" s="239">
        <v>6854</v>
      </c>
      <c r="DQ50" s="235"/>
      <c r="DU50" s="242"/>
      <c r="DV50" s="242"/>
      <c r="EA50" s="240"/>
      <c r="EQ50" s="240"/>
    </row>
    <row r="51" spans="1:147" s="239" customFormat="1" ht="18" customHeight="1" outlineLevel="1">
      <c r="A51" s="237"/>
      <c r="B51" s="335"/>
      <c r="C51" s="335"/>
      <c r="D51" s="238"/>
      <c r="E51" s="242"/>
      <c r="F51" s="286"/>
      <c r="G51" s="241"/>
      <c r="H51" s="241"/>
      <c r="I51" s="241"/>
      <c r="J51" s="242"/>
      <c r="Q51" s="244"/>
      <c r="Z51" s="240"/>
      <c r="AR51" s="236"/>
      <c r="AS51" s="457"/>
      <c r="AT51" s="457"/>
      <c r="AU51" s="457"/>
      <c r="AV51" s="457"/>
      <c r="AW51" s="458"/>
      <c r="AX51" s="427"/>
      <c r="AY51" s="427"/>
      <c r="AZ51" s="427"/>
      <c r="BA51" s="427"/>
      <c r="BB51" s="427"/>
      <c r="BC51" s="427"/>
      <c r="BD51" s="459"/>
      <c r="BE51" s="427"/>
      <c r="BF51" s="427"/>
      <c r="BG51" s="427"/>
      <c r="BH51" s="427"/>
      <c r="BI51" s="427"/>
      <c r="BJ51" s="427"/>
      <c r="BK51" s="427"/>
      <c r="BL51" s="240"/>
      <c r="BM51" s="427"/>
      <c r="CD51" s="236"/>
      <c r="CE51" s="241"/>
      <c r="CF51" s="241"/>
      <c r="CG51" s="241"/>
      <c r="CH51" s="241"/>
      <c r="CI51" s="242"/>
      <c r="CO51" s="244"/>
      <c r="CX51" s="240"/>
      <c r="CZ51" s="241"/>
      <c r="DA51" s="241"/>
      <c r="DF51" s="239" t="s">
        <v>432</v>
      </c>
      <c r="DG51" s="239">
        <v>55.49</v>
      </c>
      <c r="DH51" s="239">
        <v>55.49</v>
      </c>
      <c r="DI51" s="239">
        <v>19789</v>
      </c>
      <c r="DQ51" s="235"/>
      <c r="DU51" s="242"/>
      <c r="DV51" s="242"/>
      <c r="EA51" s="240"/>
      <c r="EQ51" s="240"/>
    </row>
    <row r="52" spans="1:147" s="239" customFormat="1" ht="18" customHeight="1" outlineLevel="1">
      <c r="A52" s="237"/>
      <c r="B52" s="335"/>
      <c r="C52" s="335"/>
      <c r="D52" s="238"/>
      <c r="E52" s="242"/>
      <c r="F52" s="286"/>
      <c r="G52" s="241"/>
      <c r="H52" s="241"/>
      <c r="I52" s="241"/>
      <c r="J52" s="242"/>
      <c r="Q52" s="244"/>
      <c r="Z52" s="240"/>
      <c r="AR52" s="236"/>
      <c r="AS52" s="457"/>
      <c r="AT52" s="457"/>
      <c r="AU52" s="457"/>
      <c r="AV52" s="457"/>
      <c r="AW52" s="458"/>
      <c r="AX52" s="427"/>
      <c r="AY52" s="427"/>
      <c r="AZ52" s="427"/>
      <c r="BA52" s="427"/>
      <c r="BB52" s="427"/>
      <c r="BC52" s="427"/>
      <c r="BD52" s="459"/>
      <c r="BE52" s="427"/>
      <c r="BF52" s="427"/>
      <c r="BG52" s="427"/>
      <c r="BH52" s="427"/>
      <c r="BI52" s="427"/>
      <c r="BJ52" s="427"/>
      <c r="BK52" s="427"/>
      <c r="BL52" s="240"/>
      <c r="BM52" s="427"/>
      <c r="CD52" s="236"/>
      <c r="CE52" s="241"/>
      <c r="CF52" s="241"/>
      <c r="CG52" s="241"/>
      <c r="CH52" s="241"/>
      <c r="CI52" s="242"/>
      <c r="CO52" s="244"/>
      <c r="CX52" s="240"/>
      <c r="CZ52" s="241"/>
      <c r="DA52" s="241"/>
      <c r="DF52" s="239" t="s">
        <v>433</v>
      </c>
      <c r="DG52" s="239">
        <v>55.21</v>
      </c>
      <c r="DH52" s="239">
        <v>55.21</v>
      </c>
      <c r="DI52" s="239">
        <v>19789</v>
      </c>
      <c r="DQ52" s="235"/>
      <c r="DU52" s="242"/>
      <c r="DV52" s="242"/>
      <c r="EA52" s="240"/>
      <c r="EQ52" s="240"/>
    </row>
    <row r="53" spans="1:147" s="239" customFormat="1" ht="18" customHeight="1" outlineLevel="1">
      <c r="A53" s="237"/>
      <c r="B53" s="335"/>
      <c r="C53" s="335"/>
      <c r="D53" s="238"/>
      <c r="E53" s="242"/>
      <c r="F53" s="286"/>
      <c r="G53" s="241"/>
      <c r="H53" s="241"/>
      <c r="I53" s="241"/>
      <c r="J53" s="242"/>
      <c r="Q53" s="244"/>
      <c r="Z53" s="240"/>
      <c r="AR53" s="236"/>
      <c r="AS53" s="457"/>
      <c r="AT53" s="457"/>
      <c r="AU53" s="457"/>
      <c r="AV53" s="457"/>
      <c r="AW53" s="458"/>
      <c r="AX53" s="427"/>
      <c r="AY53" s="427"/>
      <c r="AZ53" s="427"/>
      <c r="BA53" s="427"/>
      <c r="BB53" s="427"/>
      <c r="BC53" s="427"/>
      <c r="BD53" s="459"/>
      <c r="BE53" s="427"/>
      <c r="BF53" s="427"/>
      <c r="BG53" s="427"/>
      <c r="BH53" s="427"/>
      <c r="BI53" s="427"/>
      <c r="BJ53" s="427"/>
      <c r="BK53" s="427"/>
      <c r="BL53" s="240"/>
      <c r="BM53" s="427"/>
      <c r="CD53" s="236"/>
      <c r="CE53" s="241"/>
      <c r="CF53" s="241"/>
      <c r="CG53" s="241"/>
      <c r="CH53" s="241"/>
      <c r="CI53" s="242"/>
      <c r="CO53" s="244"/>
      <c r="CX53" s="240"/>
      <c r="CZ53" s="241"/>
      <c r="DA53" s="241"/>
      <c r="DF53" s="239" t="s">
        <v>434</v>
      </c>
      <c r="DG53" s="239">
        <v>53.95</v>
      </c>
      <c r="DH53" s="239">
        <v>53.95</v>
      </c>
      <c r="DI53" s="239">
        <v>9000</v>
      </c>
      <c r="DQ53" s="235"/>
      <c r="DU53" s="242"/>
      <c r="DV53" s="242"/>
      <c r="EA53" s="240"/>
      <c r="EQ53" s="240"/>
    </row>
    <row r="54" spans="1:147" s="239" customFormat="1" ht="18" customHeight="1" outlineLevel="1">
      <c r="A54" s="237"/>
      <c r="B54" s="335"/>
      <c r="C54" s="335"/>
      <c r="D54" s="238"/>
      <c r="E54" s="242"/>
      <c r="F54" s="286"/>
      <c r="G54" s="241"/>
      <c r="H54" s="241"/>
      <c r="I54" s="241"/>
      <c r="J54" s="242"/>
      <c r="Q54" s="244"/>
      <c r="Z54" s="240"/>
      <c r="AR54" s="236"/>
      <c r="AS54" s="457"/>
      <c r="AT54" s="457"/>
      <c r="AU54" s="457"/>
      <c r="AV54" s="457"/>
      <c r="AW54" s="458"/>
      <c r="AX54" s="427"/>
      <c r="AY54" s="427"/>
      <c r="AZ54" s="427"/>
      <c r="BA54" s="427"/>
      <c r="BB54" s="427"/>
      <c r="BC54" s="427"/>
      <c r="BD54" s="459"/>
      <c r="BE54" s="427"/>
      <c r="BF54" s="427"/>
      <c r="BG54" s="427"/>
      <c r="BH54" s="427"/>
      <c r="BI54" s="427"/>
      <c r="BJ54" s="427"/>
      <c r="BK54" s="427"/>
      <c r="BL54" s="240"/>
      <c r="BM54" s="427"/>
      <c r="CD54" s="236"/>
      <c r="CE54" s="241"/>
      <c r="CF54" s="241"/>
      <c r="CG54" s="241"/>
      <c r="CH54" s="241"/>
      <c r="CI54" s="242"/>
      <c r="CO54" s="244"/>
      <c r="CX54" s="240"/>
      <c r="CZ54" s="241"/>
      <c r="DA54" s="241"/>
      <c r="DF54" s="239" t="s">
        <v>435</v>
      </c>
      <c r="DG54" s="239">
        <v>45.97</v>
      </c>
      <c r="DH54" s="239">
        <v>45.97</v>
      </c>
      <c r="DI54" s="239">
        <v>981</v>
      </c>
      <c r="DQ54" s="235"/>
      <c r="DU54" s="242"/>
      <c r="DV54" s="242"/>
      <c r="EA54" s="240"/>
      <c r="EQ54" s="240"/>
    </row>
    <row r="55" spans="1:147" s="239" customFormat="1" ht="18" customHeight="1" outlineLevel="1">
      <c r="A55" s="237"/>
      <c r="B55" s="335"/>
      <c r="C55" s="335"/>
      <c r="D55" s="238"/>
      <c r="E55" s="242"/>
      <c r="F55" s="286"/>
      <c r="G55" s="241"/>
      <c r="H55" s="241"/>
      <c r="I55" s="241"/>
      <c r="J55" s="242"/>
      <c r="Q55" s="244"/>
      <c r="Z55" s="240"/>
      <c r="AR55" s="236"/>
      <c r="AS55" s="457"/>
      <c r="AT55" s="457"/>
      <c r="AU55" s="457"/>
      <c r="AV55" s="457"/>
      <c r="AW55" s="458"/>
      <c r="AX55" s="427"/>
      <c r="AY55" s="427"/>
      <c r="AZ55" s="427"/>
      <c r="BA55" s="427"/>
      <c r="BB55" s="427"/>
      <c r="BC55" s="427"/>
      <c r="BD55" s="459"/>
      <c r="BE55" s="427"/>
      <c r="BF55" s="427"/>
      <c r="BG55" s="427"/>
      <c r="BH55" s="427"/>
      <c r="BI55" s="427"/>
      <c r="BJ55" s="427"/>
      <c r="BK55" s="427"/>
      <c r="BL55" s="240"/>
      <c r="BM55" s="427"/>
      <c r="CD55" s="236"/>
      <c r="CE55" s="241"/>
      <c r="CF55" s="241"/>
      <c r="CG55" s="241"/>
      <c r="CH55" s="241"/>
      <c r="CI55" s="242"/>
      <c r="CO55" s="244"/>
      <c r="CX55" s="240"/>
      <c r="CZ55" s="241"/>
      <c r="DA55" s="241"/>
      <c r="DF55" s="239" t="s">
        <v>436</v>
      </c>
      <c r="DG55" s="239">
        <v>45.97</v>
      </c>
      <c r="DH55" s="239">
        <v>45.97</v>
      </c>
      <c r="DI55" s="239">
        <v>675</v>
      </c>
      <c r="DQ55" s="235"/>
      <c r="DU55" s="242"/>
      <c r="DV55" s="242"/>
      <c r="EA55" s="240"/>
      <c r="EQ55" s="240"/>
    </row>
    <row r="56" spans="1:147" s="239" customFormat="1" ht="18" customHeight="1" outlineLevel="1">
      <c r="A56" s="237"/>
      <c r="B56" s="335"/>
      <c r="C56" s="335"/>
      <c r="D56" s="238"/>
      <c r="E56" s="242"/>
      <c r="F56" s="286"/>
      <c r="G56" s="241"/>
      <c r="H56" s="241"/>
      <c r="I56" s="241"/>
      <c r="J56" s="242"/>
      <c r="Q56" s="244"/>
      <c r="Z56" s="240"/>
      <c r="AR56" s="236"/>
      <c r="AS56" s="457"/>
      <c r="AT56" s="457"/>
      <c r="AU56" s="457"/>
      <c r="AV56" s="457"/>
      <c r="AW56" s="458"/>
      <c r="AX56" s="427"/>
      <c r="AY56" s="427"/>
      <c r="AZ56" s="427"/>
      <c r="BA56" s="427"/>
      <c r="BB56" s="427"/>
      <c r="BC56" s="427"/>
      <c r="BD56" s="459"/>
      <c r="BE56" s="427"/>
      <c r="BF56" s="427"/>
      <c r="BG56" s="427"/>
      <c r="BH56" s="427"/>
      <c r="BI56" s="427"/>
      <c r="BJ56" s="427"/>
      <c r="BK56" s="427"/>
      <c r="BL56" s="240"/>
      <c r="BM56" s="427"/>
      <c r="CD56" s="236"/>
      <c r="CE56" s="241"/>
      <c r="CF56" s="241"/>
      <c r="CG56" s="241"/>
      <c r="CH56" s="241"/>
      <c r="CI56" s="242"/>
      <c r="CO56" s="244"/>
      <c r="CX56" s="240"/>
      <c r="CZ56" s="241"/>
      <c r="DA56" s="241"/>
      <c r="DF56" s="239" t="s">
        <v>437</v>
      </c>
      <c r="DG56" s="239">
        <v>45.97</v>
      </c>
      <c r="DH56" s="239">
        <v>45.97</v>
      </c>
      <c r="DI56" s="239">
        <v>4592</v>
      </c>
      <c r="DQ56" s="235"/>
      <c r="DU56" s="242"/>
      <c r="DV56" s="242"/>
      <c r="EA56" s="240"/>
      <c r="EQ56" s="240"/>
    </row>
    <row r="57" spans="1:147" s="239" customFormat="1" ht="18" customHeight="1" outlineLevel="1">
      <c r="A57" s="237"/>
      <c r="B57" s="335"/>
      <c r="C57" s="335"/>
      <c r="D57" s="238"/>
      <c r="E57" s="242"/>
      <c r="F57" s="286"/>
      <c r="G57" s="241"/>
      <c r="H57" s="241"/>
      <c r="I57" s="241"/>
      <c r="J57" s="242"/>
      <c r="Q57" s="244"/>
      <c r="Z57" s="240"/>
      <c r="AR57" s="236"/>
      <c r="AS57" s="457"/>
      <c r="AT57" s="457"/>
      <c r="AU57" s="457"/>
      <c r="AV57" s="457"/>
      <c r="AW57" s="458"/>
      <c r="AX57" s="427"/>
      <c r="AY57" s="427"/>
      <c r="AZ57" s="427"/>
      <c r="BA57" s="427"/>
      <c r="BB57" s="427"/>
      <c r="BC57" s="427"/>
      <c r="BD57" s="459"/>
      <c r="BE57" s="427"/>
      <c r="BF57" s="427"/>
      <c r="BG57" s="427"/>
      <c r="BH57" s="427"/>
      <c r="BI57" s="427"/>
      <c r="BJ57" s="427"/>
      <c r="BK57" s="427"/>
      <c r="BL57" s="240"/>
      <c r="BM57" s="427"/>
      <c r="CD57" s="236"/>
      <c r="CE57" s="241"/>
      <c r="CF57" s="241"/>
      <c r="CG57" s="241"/>
      <c r="CH57" s="241"/>
      <c r="CI57" s="242"/>
      <c r="CO57" s="244"/>
      <c r="CX57" s="240"/>
      <c r="CZ57" s="241"/>
      <c r="DA57" s="241"/>
      <c r="DF57" s="239" t="s">
        <v>438</v>
      </c>
      <c r="DG57" s="239">
        <v>36.69</v>
      </c>
      <c r="DH57" s="239">
        <v>36.69</v>
      </c>
      <c r="DI57" s="239">
        <v>33576</v>
      </c>
      <c r="DQ57" s="235"/>
      <c r="DU57" s="242"/>
      <c r="DV57" s="242"/>
      <c r="EA57" s="240"/>
      <c r="EQ57" s="240"/>
    </row>
    <row r="58" spans="1:147" s="239" customFormat="1" ht="18" customHeight="1" outlineLevel="1">
      <c r="A58" s="237"/>
      <c r="B58" s="335"/>
      <c r="C58" s="335"/>
      <c r="D58" s="238"/>
      <c r="E58" s="242"/>
      <c r="F58" s="286"/>
      <c r="G58" s="241"/>
      <c r="H58" s="241"/>
      <c r="I58" s="241"/>
      <c r="J58" s="242"/>
      <c r="Q58" s="244"/>
      <c r="Z58" s="240"/>
      <c r="AR58" s="236"/>
      <c r="AS58" s="457"/>
      <c r="AT58" s="457"/>
      <c r="AU58" s="457"/>
      <c r="AV58" s="457"/>
      <c r="AW58" s="458"/>
      <c r="AX58" s="427"/>
      <c r="AY58" s="427"/>
      <c r="AZ58" s="427"/>
      <c r="BA58" s="427"/>
      <c r="BB58" s="427"/>
      <c r="BC58" s="427"/>
      <c r="BD58" s="459"/>
      <c r="BE58" s="427"/>
      <c r="BF58" s="427"/>
      <c r="BG58" s="427"/>
      <c r="BH58" s="427"/>
      <c r="BI58" s="427"/>
      <c r="BJ58" s="427"/>
      <c r="BK58" s="427"/>
      <c r="BL58" s="240"/>
      <c r="BM58" s="427"/>
      <c r="CD58" s="236"/>
      <c r="CE58" s="241"/>
      <c r="CF58" s="241"/>
      <c r="CG58" s="241"/>
      <c r="CH58" s="241"/>
      <c r="CI58" s="242"/>
      <c r="CO58" s="244"/>
      <c r="CX58" s="240"/>
      <c r="CZ58" s="241"/>
      <c r="DA58" s="241"/>
      <c r="DF58" s="239" t="s">
        <v>439</v>
      </c>
      <c r="DG58" s="239">
        <v>36.28</v>
      </c>
      <c r="DH58" s="239">
        <v>36.28</v>
      </c>
      <c r="DI58" s="239">
        <v>24324</v>
      </c>
      <c r="DQ58" s="235"/>
      <c r="DU58" s="242"/>
      <c r="DV58" s="242"/>
      <c r="EA58" s="240"/>
      <c r="EQ58" s="240"/>
    </row>
    <row r="59" spans="1:147" s="239" customFormat="1" ht="18" customHeight="1" outlineLevel="1">
      <c r="A59" s="237"/>
      <c r="B59" s="335"/>
      <c r="C59" s="335"/>
      <c r="D59" s="238"/>
      <c r="E59" s="242"/>
      <c r="F59" s="286"/>
      <c r="G59" s="241"/>
      <c r="H59" s="241"/>
      <c r="I59" s="241"/>
      <c r="J59" s="242"/>
      <c r="Q59" s="244"/>
      <c r="Z59" s="240"/>
      <c r="AR59" s="236"/>
      <c r="AS59" s="457"/>
      <c r="AT59" s="457"/>
      <c r="AU59" s="457"/>
      <c r="AV59" s="457"/>
      <c r="AW59" s="458"/>
      <c r="AX59" s="427"/>
      <c r="AY59" s="427"/>
      <c r="AZ59" s="427"/>
      <c r="BA59" s="427"/>
      <c r="BB59" s="427"/>
      <c r="BC59" s="427"/>
      <c r="BD59" s="459"/>
      <c r="BE59" s="427"/>
      <c r="BF59" s="427"/>
      <c r="BG59" s="427"/>
      <c r="BH59" s="427"/>
      <c r="BI59" s="427"/>
      <c r="BJ59" s="427"/>
      <c r="BK59" s="427"/>
      <c r="BL59" s="240"/>
      <c r="BM59" s="427"/>
      <c r="CD59" s="236"/>
      <c r="CE59" s="241"/>
      <c r="CF59" s="241"/>
      <c r="CG59" s="241"/>
      <c r="CH59" s="241"/>
      <c r="CI59" s="242"/>
      <c r="CO59" s="244"/>
      <c r="CX59" s="240"/>
      <c r="CZ59" s="241"/>
      <c r="DA59" s="241"/>
      <c r="DF59" s="239" t="s">
        <v>440</v>
      </c>
      <c r="DG59" s="239">
        <v>35.35</v>
      </c>
      <c r="DH59" s="239">
        <v>35.35</v>
      </c>
      <c r="DI59" s="239">
        <v>9000</v>
      </c>
      <c r="DQ59" s="235"/>
      <c r="DU59" s="242"/>
      <c r="DV59" s="242"/>
      <c r="EA59" s="240"/>
      <c r="EQ59" s="240"/>
    </row>
    <row r="60" spans="1:147" s="239" customFormat="1" ht="18" customHeight="1" outlineLevel="1">
      <c r="A60" s="237"/>
      <c r="B60" s="335"/>
      <c r="C60" s="335"/>
      <c r="D60" s="238"/>
      <c r="E60" s="242"/>
      <c r="F60" s="286"/>
      <c r="G60" s="241"/>
      <c r="H60" s="241"/>
      <c r="I60" s="241"/>
      <c r="J60" s="242"/>
      <c r="Q60" s="244" t="str">
        <f>IFERROR((MP_DATA[[#This Row],[D, bottom '[m']]]+#REF!)/(2*#REF!/1000),"")</f>
        <v/>
      </c>
      <c r="Z60" s="240"/>
      <c r="AR60" s="236"/>
      <c r="AS60" s="457"/>
      <c r="AT60" s="457"/>
      <c r="AU60" s="457"/>
      <c r="AV60" s="457"/>
      <c r="AW60" s="458"/>
      <c r="AX60" s="427"/>
      <c r="AY60" s="427"/>
      <c r="AZ60" s="427"/>
      <c r="BA60" s="427"/>
      <c r="BB60" s="427"/>
      <c r="BC60" s="427"/>
      <c r="BD60" s="459" t="str">
        <f>IFERROR((TP_DATA[[#This Row],[D, bottom '[m']]]+#REF!)/(2*#REF!/1000),"")</f>
        <v/>
      </c>
      <c r="BE60" s="427"/>
      <c r="BF60" s="427"/>
      <c r="BG60" s="427"/>
      <c r="BH60" s="427"/>
      <c r="BI60" s="427"/>
      <c r="BJ60" s="427"/>
      <c r="BK60" s="427"/>
      <c r="BL60" s="240"/>
      <c r="BM60" s="427"/>
      <c r="CD60" s="236"/>
      <c r="CE60" s="241"/>
      <c r="CF60" s="241"/>
      <c r="CG60" s="241"/>
      <c r="CH60" s="241"/>
      <c r="CI60" s="242"/>
      <c r="CO60" s="244" t="str">
        <f>IFERROR((TOWER_DATA[[#This Row],[D, bottom '[m']]]+#REF!)/(2*#REF!/1000),"")</f>
        <v/>
      </c>
      <c r="CX60" s="240"/>
      <c r="CZ60" s="241"/>
      <c r="DA60" s="241"/>
      <c r="DF60" s="239" t="s">
        <v>441</v>
      </c>
      <c r="DG60" s="239">
        <v>35.35</v>
      </c>
      <c r="DH60" s="239">
        <v>35.35</v>
      </c>
      <c r="DI60" s="239">
        <v>4950</v>
      </c>
      <c r="DQ60" s="235"/>
      <c r="DU60" s="242"/>
      <c r="DV60" s="242"/>
      <c r="EA60" s="240"/>
      <c r="EQ60" s="240"/>
    </row>
    <row r="61" spans="1:147" s="239" customFormat="1" ht="18" customHeight="1" outlineLevel="1">
      <c r="A61" s="237"/>
      <c r="B61" s="335"/>
      <c r="C61" s="335"/>
      <c r="D61" s="238"/>
      <c r="E61" s="242"/>
      <c r="F61" s="286"/>
      <c r="G61" s="241"/>
      <c r="H61" s="241"/>
      <c r="I61" s="241"/>
      <c r="J61" s="242"/>
      <c r="Q61" s="244" t="str">
        <f>IFERROR((MP_DATA[[#This Row],[D, bottom '[m']]]+#REF!)/(2*#REF!/1000),"")</f>
        <v/>
      </c>
      <c r="Z61" s="240"/>
      <c r="AR61" s="236"/>
      <c r="AS61" s="457"/>
      <c r="AT61" s="457"/>
      <c r="AU61" s="457"/>
      <c r="AV61" s="457"/>
      <c r="AW61" s="458"/>
      <c r="AX61" s="427"/>
      <c r="AY61" s="427"/>
      <c r="AZ61" s="427"/>
      <c r="BA61" s="427"/>
      <c r="BB61" s="427"/>
      <c r="BC61" s="427"/>
      <c r="BD61" s="459" t="str">
        <f>IFERROR((TP_DATA[[#This Row],[D, bottom '[m']]]+#REF!)/(2*#REF!/1000),"")</f>
        <v/>
      </c>
      <c r="BE61" s="427"/>
      <c r="BF61" s="427"/>
      <c r="BG61" s="427"/>
      <c r="BH61" s="427"/>
      <c r="BI61" s="427"/>
      <c r="BJ61" s="427"/>
      <c r="BK61" s="427"/>
      <c r="BL61" s="240"/>
      <c r="BM61" s="427"/>
      <c r="CD61" s="236"/>
      <c r="CE61" s="241"/>
      <c r="CF61" s="241"/>
      <c r="CG61" s="241"/>
      <c r="CH61" s="241"/>
      <c r="CI61" s="242"/>
      <c r="CO61" s="244" t="str">
        <f>IFERROR((TOWER_DATA[[#This Row],[D, bottom '[m']]]+#REF!)/(2*#REF!/1000),"")</f>
        <v/>
      </c>
      <c r="CX61" s="240"/>
      <c r="CZ61" s="241"/>
      <c r="DA61" s="241"/>
      <c r="DF61" s="239" t="s">
        <v>442</v>
      </c>
      <c r="DG61" s="239">
        <v>29.03</v>
      </c>
      <c r="DH61" s="239">
        <v>29.03</v>
      </c>
      <c r="DI61" s="239">
        <v>790</v>
      </c>
      <c r="DQ61" s="235"/>
      <c r="DU61" s="242"/>
      <c r="DV61" s="242"/>
      <c r="EA61" s="240"/>
      <c r="EQ61" s="240"/>
    </row>
    <row r="62" spans="1:147" s="239" customFormat="1" ht="18" customHeight="1" outlineLevel="1">
      <c r="A62" s="237"/>
      <c r="B62" s="335"/>
      <c r="C62" s="335"/>
      <c r="D62" s="238"/>
      <c r="E62" s="242"/>
      <c r="F62" s="286"/>
      <c r="G62" s="241"/>
      <c r="H62" s="241"/>
      <c r="I62" s="241"/>
      <c r="J62" s="242"/>
      <c r="Q62" s="244" t="str">
        <f>IFERROR((MP_DATA[[#This Row],[D, bottom '[m']]]+#REF!)/(2*#REF!/1000),"")</f>
        <v/>
      </c>
      <c r="Z62" s="240"/>
      <c r="AR62" s="236"/>
      <c r="AS62" s="457"/>
      <c r="AT62" s="457"/>
      <c r="AU62" s="457"/>
      <c r="AV62" s="457"/>
      <c r="AW62" s="458"/>
      <c r="AX62" s="427"/>
      <c r="AY62" s="427"/>
      <c r="AZ62" s="427"/>
      <c r="BA62" s="427"/>
      <c r="BB62" s="427"/>
      <c r="BC62" s="427"/>
      <c r="BD62" s="459" t="str">
        <f>IFERROR((TP_DATA[[#This Row],[D, bottom '[m']]]+#REF!)/(2*#REF!/1000),"")</f>
        <v/>
      </c>
      <c r="BE62" s="427"/>
      <c r="BF62" s="427"/>
      <c r="BG62" s="427"/>
      <c r="BH62" s="427"/>
      <c r="BI62" s="427"/>
      <c r="BJ62" s="427"/>
      <c r="BK62" s="427"/>
      <c r="BL62" s="240"/>
      <c r="BM62" s="427"/>
      <c r="CD62" s="236"/>
      <c r="CE62" s="241"/>
      <c r="CF62" s="241"/>
      <c r="CG62" s="241"/>
      <c r="CH62" s="241"/>
      <c r="CI62" s="242"/>
      <c r="CO62" s="244" t="str">
        <f>IFERROR((TOWER_DATA[[#This Row],[D, bottom '[m']]]+#REF!)/(2*#REF!/1000),"")</f>
        <v/>
      </c>
      <c r="CX62" s="240"/>
      <c r="CZ62" s="241"/>
      <c r="DA62" s="241"/>
      <c r="DF62" s="239" t="s">
        <v>443</v>
      </c>
      <c r="DG62" s="239">
        <v>29.03</v>
      </c>
      <c r="DH62" s="239">
        <v>29.03</v>
      </c>
      <c r="DI62" s="239">
        <v>544</v>
      </c>
      <c r="DQ62" s="235"/>
      <c r="DU62" s="242"/>
      <c r="DV62" s="242"/>
      <c r="EA62" s="240"/>
      <c r="EQ62" s="240"/>
    </row>
    <row r="63" spans="1:147" s="239" customFormat="1" ht="18" customHeight="1" outlineLevel="1">
      <c r="A63" s="237"/>
      <c r="B63" s="335"/>
      <c r="C63" s="335"/>
      <c r="D63" s="238"/>
      <c r="E63" s="242"/>
      <c r="F63" s="286"/>
      <c r="G63" s="241"/>
      <c r="H63" s="241"/>
      <c r="I63" s="241"/>
      <c r="J63" s="242"/>
      <c r="Q63" s="244" t="str">
        <f>IFERROR((MP_DATA[[#This Row],[D, bottom '[m']]]+#REF!)/(2*#REF!/1000),"")</f>
        <v/>
      </c>
      <c r="Z63" s="240"/>
      <c r="AR63" s="236"/>
      <c r="AS63" s="457"/>
      <c r="AT63" s="457"/>
      <c r="AU63" s="457"/>
      <c r="AV63" s="457"/>
      <c r="AW63" s="458"/>
      <c r="AX63" s="427"/>
      <c r="AY63" s="427"/>
      <c r="AZ63" s="427"/>
      <c r="BA63" s="427"/>
      <c r="BB63" s="427"/>
      <c r="BC63" s="427"/>
      <c r="BD63" s="459" t="str">
        <f>IFERROR((TP_DATA[[#This Row],[D, bottom '[m']]]+#REF!)/(2*#REF!/1000),"")</f>
        <v/>
      </c>
      <c r="BE63" s="427"/>
      <c r="BF63" s="427"/>
      <c r="BG63" s="427"/>
      <c r="BH63" s="427"/>
      <c r="BI63" s="427"/>
      <c r="BJ63" s="427"/>
      <c r="BK63" s="427"/>
      <c r="BL63" s="240"/>
      <c r="BM63" s="427"/>
      <c r="CD63" s="236"/>
      <c r="CE63" s="241"/>
      <c r="CF63" s="241"/>
      <c r="CG63" s="241"/>
      <c r="CH63" s="241"/>
      <c r="CI63" s="242"/>
      <c r="CO63" s="244" t="str">
        <f>IFERROR((TOWER_DATA[[#This Row],[D, bottom '[m']]]+#REF!)/(2*#REF!/1000),"")</f>
        <v/>
      </c>
      <c r="CX63" s="240"/>
      <c r="CZ63" s="241"/>
      <c r="DA63" s="241"/>
      <c r="DF63" s="239" t="s">
        <v>444</v>
      </c>
      <c r="DG63" s="239">
        <v>29.03</v>
      </c>
      <c r="DH63" s="239">
        <v>29.03</v>
      </c>
      <c r="DI63" s="239">
        <v>5170</v>
      </c>
      <c r="DQ63" s="235"/>
      <c r="DU63" s="242"/>
      <c r="DV63" s="242"/>
      <c r="EA63" s="240"/>
      <c r="EQ63" s="240"/>
    </row>
    <row r="64" spans="1:147" s="239" customFormat="1" ht="18" customHeight="1" outlineLevel="1">
      <c r="A64" s="237"/>
      <c r="B64" s="335"/>
      <c r="C64" s="335"/>
      <c r="D64" s="238"/>
      <c r="E64" s="242"/>
      <c r="F64" s="286"/>
      <c r="G64" s="241"/>
      <c r="H64" s="241"/>
      <c r="I64" s="241"/>
      <c r="J64" s="242"/>
      <c r="Q64" s="244" t="str">
        <f>IFERROR((MP_DATA[[#This Row],[D, bottom '[m']]]+#REF!)/(2*#REF!/1000),"")</f>
        <v/>
      </c>
      <c r="Z64" s="240"/>
      <c r="AR64" s="236"/>
      <c r="AS64" s="457"/>
      <c r="AT64" s="457"/>
      <c r="AU64" s="457"/>
      <c r="AV64" s="457"/>
      <c r="AW64" s="458"/>
      <c r="AX64" s="427"/>
      <c r="AY64" s="427"/>
      <c r="AZ64" s="427"/>
      <c r="BA64" s="427"/>
      <c r="BB64" s="427"/>
      <c r="BC64" s="427"/>
      <c r="BD64" s="459" t="str">
        <f>IFERROR((TP_DATA[[#This Row],[D, bottom '[m']]]+#REF!)/(2*#REF!/1000),"")</f>
        <v/>
      </c>
      <c r="BE64" s="427"/>
      <c r="BF64" s="427"/>
      <c r="BG64" s="427"/>
      <c r="BH64" s="427"/>
      <c r="BI64" s="427"/>
      <c r="BJ64" s="427"/>
      <c r="BK64" s="427"/>
      <c r="BL64" s="240"/>
      <c r="BM64" s="427"/>
      <c r="CD64" s="236"/>
      <c r="CE64" s="241"/>
      <c r="CF64" s="241"/>
      <c r="CG64" s="241"/>
      <c r="CH64" s="241"/>
      <c r="CI64" s="242"/>
      <c r="CO64" s="244" t="str">
        <f>IFERROR((TOWER_DATA[[#This Row],[D, bottom '[m']]]+#REF!)/(2*#REF!/1000),"")</f>
        <v/>
      </c>
      <c r="CX64" s="240"/>
      <c r="CZ64" s="241"/>
      <c r="DA64" s="241"/>
      <c r="DF64" s="239" t="s">
        <v>445</v>
      </c>
      <c r="DG64" s="239">
        <v>24.87</v>
      </c>
      <c r="DH64" s="239">
        <v>24.87</v>
      </c>
      <c r="DI64" s="239">
        <v>3000</v>
      </c>
      <c r="DQ64" s="235"/>
      <c r="DU64" s="242"/>
      <c r="DV64" s="242"/>
      <c r="EA64" s="240"/>
      <c r="EQ64" s="240"/>
    </row>
    <row r="65" spans="1:147" s="239" customFormat="1" ht="18" customHeight="1" outlineLevel="1">
      <c r="A65" s="237"/>
      <c r="B65" s="335"/>
      <c r="C65" s="335"/>
      <c r="D65" s="238"/>
      <c r="E65" s="242"/>
      <c r="F65" s="286"/>
      <c r="G65" s="241"/>
      <c r="H65" s="241"/>
      <c r="I65" s="241"/>
      <c r="J65" s="242"/>
      <c r="Q65" s="244" t="str">
        <f>IFERROR((MP_DATA[[#This Row],[D, bottom '[m']]]+#REF!)/(2*#REF!/1000),"")</f>
        <v/>
      </c>
      <c r="Z65" s="240"/>
      <c r="AR65" s="236"/>
      <c r="AS65" s="457"/>
      <c r="AT65" s="457"/>
      <c r="AU65" s="457"/>
      <c r="AV65" s="457"/>
      <c r="AW65" s="458"/>
      <c r="AX65" s="427"/>
      <c r="AY65" s="427"/>
      <c r="AZ65" s="427"/>
      <c r="BA65" s="427"/>
      <c r="BB65" s="427"/>
      <c r="BC65" s="427"/>
      <c r="BD65" s="459" t="str">
        <f>IFERROR((TP_DATA[[#This Row],[D, bottom '[m']]]+#REF!)/(2*#REF!/1000),"")</f>
        <v/>
      </c>
      <c r="BE65" s="427"/>
      <c r="BF65" s="427"/>
      <c r="BG65" s="427"/>
      <c r="BH65" s="427"/>
      <c r="BI65" s="427"/>
      <c r="BJ65" s="427"/>
      <c r="BK65" s="427"/>
      <c r="BL65" s="240"/>
      <c r="BM65" s="427"/>
      <c r="CD65" s="236"/>
      <c r="CE65" s="241"/>
      <c r="CF65" s="241"/>
      <c r="CG65" s="241"/>
      <c r="CH65" s="241"/>
      <c r="CI65" s="242"/>
      <c r="CO65" s="244" t="str">
        <f>IFERROR((TOWER_DATA[[#This Row],[D, bottom '[m']]]+#REF!)/(2*#REF!/1000),"")</f>
        <v/>
      </c>
      <c r="CX65" s="240"/>
      <c r="CZ65" s="241"/>
      <c r="DA65" s="241"/>
      <c r="DF65" s="239" t="s">
        <v>446</v>
      </c>
      <c r="DG65" s="239">
        <v>23.4</v>
      </c>
      <c r="DH65" s="239">
        <v>23.4</v>
      </c>
      <c r="DI65" s="239">
        <v>12598</v>
      </c>
      <c r="DQ65" s="235"/>
      <c r="DU65" s="242"/>
      <c r="DV65" s="242"/>
      <c r="EA65" s="240"/>
      <c r="EQ65" s="240"/>
    </row>
    <row r="66" spans="1:147" s="239" customFormat="1" ht="18" customHeight="1" outlineLevel="1">
      <c r="A66" s="237"/>
      <c r="B66" s="335"/>
      <c r="C66" s="335"/>
      <c r="D66" s="238"/>
      <c r="E66" s="242"/>
      <c r="F66" s="286"/>
      <c r="G66" s="241"/>
      <c r="H66" s="241"/>
      <c r="I66" s="241"/>
      <c r="J66" s="242"/>
      <c r="Q66" s="244" t="str">
        <f>IFERROR((MP_DATA[[#This Row],[D, bottom '[m']]]+#REF!)/(2*#REF!/1000),"")</f>
        <v/>
      </c>
      <c r="Z66" s="240"/>
      <c r="AR66" s="236"/>
      <c r="AS66" s="457"/>
      <c r="AT66" s="457"/>
      <c r="AU66" s="457"/>
      <c r="AV66" s="457"/>
      <c r="AW66" s="458"/>
      <c r="AX66" s="427"/>
      <c r="AY66" s="427"/>
      <c r="AZ66" s="427"/>
      <c r="BA66" s="427"/>
      <c r="BB66" s="427"/>
      <c r="BC66" s="427"/>
      <c r="BD66" s="459" t="str">
        <f>IFERROR((TP_DATA[[#This Row],[D, bottom '[m']]]+#REF!)/(2*#REF!/1000),"")</f>
        <v/>
      </c>
      <c r="BE66" s="427"/>
      <c r="BF66" s="427"/>
      <c r="BG66" s="427"/>
      <c r="BH66" s="427"/>
      <c r="BI66" s="427"/>
      <c r="BJ66" s="427"/>
      <c r="BK66" s="427"/>
      <c r="BL66" s="240"/>
      <c r="BM66" s="427"/>
      <c r="CD66" s="236"/>
      <c r="CE66" s="241"/>
      <c r="CF66" s="241"/>
      <c r="CG66" s="241"/>
      <c r="CH66" s="241"/>
      <c r="CI66" s="242"/>
      <c r="CO66" s="244" t="str">
        <f>IFERROR((TOWER_DATA[[#This Row],[D, bottom '[m']]]+#REF!)/(2*#REF!/1000),"")</f>
        <v/>
      </c>
      <c r="CX66" s="240"/>
      <c r="CZ66" s="241"/>
      <c r="DA66" s="241"/>
      <c r="DF66" s="239" t="s">
        <v>447</v>
      </c>
      <c r="DG66" s="239">
        <v>21.59</v>
      </c>
      <c r="DH66" s="239">
        <v>21.59</v>
      </c>
      <c r="DI66" s="239">
        <v>40072</v>
      </c>
      <c r="DQ66" s="235"/>
      <c r="DU66" s="242"/>
      <c r="DV66" s="242"/>
      <c r="EA66" s="240"/>
      <c r="EQ66" s="240"/>
    </row>
    <row r="67" spans="1:147" s="239" customFormat="1" ht="18" customHeight="1" outlineLevel="1">
      <c r="A67" s="237"/>
      <c r="B67" s="335"/>
      <c r="C67" s="335"/>
      <c r="D67" s="238"/>
      <c r="E67" s="242"/>
      <c r="F67" s="286"/>
      <c r="G67" s="241"/>
      <c r="H67" s="241"/>
      <c r="I67" s="241"/>
      <c r="J67" s="242"/>
      <c r="Q67" s="244" t="str">
        <f>IFERROR((MP_DATA[[#This Row],[D, bottom '[m']]]+#REF!)/(2*#REF!/1000),"")</f>
        <v/>
      </c>
      <c r="Z67" s="240"/>
      <c r="AR67" s="236"/>
      <c r="AS67" s="457"/>
      <c r="AT67" s="457"/>
      <c r="AU67" s="457"/>
      <c r="AV67" s="457"/>
      <c r="AW67" s="458"/>
      <c r="AX67" s="427"/>
      <c r="AY67" s="427"/>
      <c r="AZ67" s="427"/>
      <c r="BA67" s="427"/>
      <c r="BB67" s="427"/>
      <c r="BC67" s="427"/>
      <c r="BD67" s="459" t="str">
        <f>IFERROR((TP_DATA[[#This Row],[D, bottom '[m']]]+#REF!)/(2*#REF!/1000),"")</f>
        <v/>
      </c>
      <c r="BE67" s="427"/>
      <c r="BF67" s="427"/>
      <c r="BG67" s="427"/>
      <c r="BH67" s="427"/>
      <c r="BI67" s="427"/>
      <c r="BJ67" s="427"/>
      <c r="BK67" s="427"/>
      <c r="BL67" s="240"/>
      <c r="BM67" s="427"/>
      <c r="CD67" s="236"/>
      <c r="CE67" s="241"/>
      <c r="CF67" s="241"/>
      <c r="CG67" s="241"/>
      <c r="CH67" s="241"/>
      <c r="CI67" s="242"/>
      <c r="CO67" s="244" t="str">
        <f>IFERROR((TOWER_DATA[[#This Row],[D, bottom '[m']]]+#REF!)/(2*#REF!/1000),"")</f>
        <v/>
      </c>
      <c r="CX67" s="240"/>
      <c r="CZ67" s="241"/>
      <c r="DA67" s="241"/>
      <c r="DF67" s="239" t="s">
        <v>448</v>
      </c>
      <c r="DG67" s="239">
        <v>21.47</v>
      </c>
      <c r="DH67" s="239">
        <v>21.47</v>
      </c>
      <c r="DI67" s="239">
        <v>30000</v>
      </c>
      <c r="DQ67" s="235"/>
      <c r="DU67" s="242"/>
      <c r="DV67" s="242"/>
      <c r="EA67" s="240"/>
      <c r="EQ67" s="240"/>
    </row>
    <row r="68" spans="1:147" s="239" customFormat="1" ht="18" customHeight="1" outlineLevel="1">
      <c r="A68" s="237"/>
      <c r="B68" s="335"/>
      <c r="C68" s="335"/>
      <c r="D68" s="238"/>
      <c r="E68" s="242"/>
      <c r="F68" s="286"/>
      <c r="G68" s="241"/>
      <c r="H68" s="241"/>
      <c r="I68" s="241"/>
      <c r="J68" s="242"/>
      <c r="Q68" s="244" t="str">
        <f>IFERROR((MP_DATA[[#This Row],[D, bottom '[m']]]+#REF!)/(2*#REF!/1000),"")</f>
        <v/>
      </c>
      <c r="Z68" s="240"/>
      <c r="AR68" s="236"/>
      <c r="AS68" s="457"/>
      <c r="AT68" s="457"/>
      <c r="AU68" s="457"/>
      <c r="AV68" s="457"/>
      <c r="AW68" s="458"/>
      <c r="AX68" s="427"/>
      <c r="AY68" s="427"/>
      <c r="AZ68" s="427"/>
      <c r="BA68" s="427"/>
      <c r="BB68" s="427"/>
      <c r="BC68" s="427"/>
      <c r="BD68" s="459" t="str">
        <f>IFERROR((TP_DATA[[#This Row],[D, bottom '[m']]]+#REF!)/(2*#REF!/1000),"")</f>
        <v/>
      </c>
      <c r="BE68" s="427"/>
      <c r="BF68" s="427"/>
      <c r="BG68" s="427"/>
      <c r="BH68" s="427"/>
      <c r="BI68" s="427"/>
      <c r="BJ68" s="427"/>
      <c r="BK68" s="427"/>
      <c r="BL68" s="240"/>
      <c r="BM68" s="427"/>
      <c r="CD68" s="236"/>
      <c r="CE68" s="241"/>
      <c r="CF68" s="241"/>
      <c r="CG68" s="241"/>
      <c r="CH68" s="241"/>
      <c r="CI68" s="242"/>
      <c r="CO68" s="244" t="str">
        <f>IFERROR((TOWER_DATA[[#This Row],[D, bottom '[m']]]+#REF!)/(2*#REF!/1000),"")</f>
        <v/>
      </c>
      <c r="CX68" s="240"/>
      <c r="CZ68" s="241"/>
      <c r="DA68" s="241"/>
      <c r="DQ68" s="235"/>
      <c r="DU68" s="242"/>
      <c r="DV68" s="242"/>
      <c r="EA68" s="240"/>
      <c r="EQ68" s="240"/>
    </row>
    <row r="69" spans="1:147" s="239" customFormat="1" ht="18" customHeight="1" outlineLevel="1">
      <c r="A69" s="237"/>
      <c r="B69" s="335"/>
      <c r="C69" s="335"/>
      <c r="D69" s="238"/>
      <c r="E69" s="242"/>
      <c r="F69" s="286"/>
      <c r="G69" s="241"/>
      <c r="H69" s="241"/>
      <c r="I69" s="241"/>
      <c r="J69" s="242"/>
      <c r="Q69" s="244" t="str">
        <f>IFERROR((MP_DATA[[#This Row],[D, bottom '[m']]]+#REF!)/(2*#REF!/1000),"")</f>
        <v/>
      </c>
      <c r="Z69" s="240"/>
      <c r="AR69" s="236"/>
      <c r="AS69" s="457"/>
      <c r="AT69" s="457"/>
      <c r="AU69" s="457"/>
      <c r="AV69" s="457"/>
      <c r="AW69" s="458"/>
      <c r="AX69" s="427"/>
      <c r="AY69" s="427"/>
      <c r="AZ69" s="427"/>
      <c r="BA69" s="427"/>
      <c r="BB69" s="427"/>
      <c r="BC69" s="427"/>
      <c r="BD69" s="459" t="str">
        <f>IFERROR((TP_DATA[[#This Row],[D, bottom '[m']]]+#REF!)/(2*#REF!/1000),"")</f>
        <v/>
      </c>
      <c r="BE69" s="427"/>
      <c r="BF69" s="427"/>
      <c r="BG69" s="427"/>
      <c r="BH69" s="427"/>
      <c r="BI69" s="427"/>
      <c r="BJ69" s="427"/>
      <c r="BK69" s="427"/>
      <c r="BL69" s="240"/>
      <c r="BM69" s="427"/>
      <c r="CD69" s="236"/>
      <c r="CE69" s="241"/>
      <c r="CF69" s="241"/>
      <c r="CG69" s="241"/>
      <c r="CH69" s="241"/>
      <c r="CI69" s="242"/>
      <c r="CO69" s="244" t="str">
        <f>IFERROR((TOWER_DATA[[#This Row],[D, bottom '[m']]]+#REF!)/(2*#REF!/1000),"")</f>
        <v/>
      </c>
      <c r="CX69" s="240"/>
      <c r="CZ69" s="241"/>
      <c r="DA69" s="241"/>
      <c r="DQ69" s="235"/>
      <c r="DU69" s="242"/>
      <c r="DV69" s="242"/>
      <c r="EA69" s="240"/>
      <c r="EQ69" s="240"/>
    </row>
    <row r="70" spans="1:147" s="239" customFormat="1" ht="18" customHeight="1" outlineLevel="1">
      <c r="A70" s="237"/>
      <c r="B70" s="335"/>
      <c r="C70" s="335"/>
      <c r="D70" s="238"/>
      <c r="E70" s="242"/>
      <c r="F70" s="286"/>
      <c r="G70" s="241"/>
      <c r="H70" s="241"/>
      <c r="I70" s="241"/>
      <c r="J70" s="242"/>
      <c r="Q70" s="244" t="str">
        <f>IFERROR((MP_DATA[[#This Row],[D, bottom '[m']]]+#REF!)/(2*#REF!/1000),"")</f>
        <v/>
      </c>
      <c r="Z70" s="240"/>
      <c r="AR70" s="236"/>
      <c r="AS70" s="457"/>
      <c r="AT70" s="457"/>
      <c r="AU70" s="457"/>
      <c r="AV70" s="457"/>
      <c r="AW70" s="458"/>
      <c r="AX70" s="427"/>
      <c r="AY70" s="427"/>
      <c r="AZ70" s="427"/>
      <c r="BA70" s="427"/>
      <c r="BB70" s="427"/>
      <c r="BC70" s="427"/>
      <c r="BD70" s="459" t="str">
        <f>IFERROR((TP_DATA[[#This Row],[D, bottom '[m']]]+#REF!)/(2*#REF!/1000),"")</f>
        <v/>
      </c>
      <c r="BE70" s="427"/>
      <c r="BF70" s="427"/>
      <c r="BG70" s="427"/>
      <c r="BH70" s="427"/>
      <c r="BI70" s="427"/>
      <c r="BJ70" s="427"/>
      <c r="BK70" s="427"/>
      <c r="BL70" s="240"/>
      <c r="BM70" s="427"/>
      <c r="CD70" s="236"/>
      <c r="CE70" s="241"/>
      <c r="CF70" s="241"/>
      <c r="CG70" s="241"/>
      <c r="CH70" s="241"/>
      <c r="CI70" s="242"/>
      <c r="CO70" s="244" t="str">
        <f>IFERROR((TOWER_DATA[[#This Row],[D, bottom '[m']]]+#REF!)/(2*#REF!/1000),"")</f>
        <v/>
      </c>
      <c r="CX70" s="240"/>
      <c r="CZ70" s="241"/>
      <c r="DA70" s="241"/>
      <c r="DQ70" s="235"/>
      <c r="DU70" s="242"/>
      <c r="DV70" s="242"/>
      <c r="EA70" s="240"/>
      <c r="EQ70" s="240"/>
    </row>
    <row r="71" spans="1:147" s="239" customFormat="1" ht="18" customHeight="1" outlineLevel="1">
      <c r="A71" s="237"/>
      <c r="B71" s="335"/>
      <c r="C71" s="335"/>
      <c r="D71" s="238"/>
      <c r="E71" s="242"/>
      <c r="F71" s="286"/>
      <c r="G71" s="241"/>
      <c r="H71" s="241"/>
      <c r="I71" s="241"/>
      <c r="J71" s="242"/>
      <c r="Q71" s="244" t="str">
        <f>IFERROR((MP_DATA[[#This Row],[D, bottom '[m']]]+#REF!)/(2*#REF!/1000),"")</f>
        <v/>
      </c>
      <c r="Z71" s="240"/>
      <c r="AR71" s="236"/>
      <c r="AS71" s="457"/>
      <c r="AT71" s="457"/>
      <c r="AU71" s="457"/>
      <c r="AV71" s="457"/>
      <c r="AW71" s="458"/>
      <c r="AX71" s="427"/>
      <c r="AY71" s="427"/>
      <c r="AZ71" s="427"/>
      <c r="BA71" s="427"/>
      <c r="BB71" s="427"/>
      <c r="BC71" s="427"/>
      <c r="BD71" s="459" t="str">
        <f>IFERROR((TP_DATA[[#This Row],[D, bottom '[m']]]+#REF!)/(2*#REF!/1000),"")</f>
        <v/>
      </c>
      <c r="BE71" s="427"/>
      <c r="BF71" s="427"/>
      <c r="BG71" s="427"/>
      <c r="BH71" s="427"/>
      <c r="BI71" s="427"/>
      <c r="BJ71" s="427"/>
      <c r="BK71" s="427"/>
      <c r="BL71" s="240"/>
      <c r="BM71" s="427"/>
      <c r="CD71" s="236"/>
      <c r="CE71" s="241"/>
      <c r="CF71" s="241"/>
      <c r="CG71" s="241"/>
      <c r="CH71" s="241"/>
      <c r="CI71" s="242"/>
      <c r="CO71" s="244" t="str">
        <f>IFERROR((TOWER_DATA[[#This Row],[D, bottom '[m']]]+#REF!)/(2*#REF!/1000),"")</f>
        <v/>
      </c>
      <c r="CX71" s="240"/>
      <c r="CZ71" s="241"/>
      <c r="DA71" s="241"/>
      <c r="DQ71" s="235"/>
      <c r="DU71" s="242"/>
      <c r="DV71" s="242"/>
      <c r="EA71" s="240"/>
      <c r="EQ71" s="240"/>
    </row>
    <row r="72" spans="1:147" s="239" customFormat="1" ht="18" customHeight="1" outlineLevel="1">
      <c r="A72" s="237"/>
      <c r="B72" s="335"/>
      <c r="C72" s="335"/>
      <c r="D72" s="238"/>
      <c r="E72" s="242"/>
      <c r="F72" s="286"/>
      <c r="G72" s="241"/>
      <c r="H72" s="241"/>
      <c r="I72" s="241"/>
      <c r="J72" s="242"/>
      <c r="Q72" s="244" t="str">
        <f>IFERROR((MP_DATA[[#This Row],[D, bottom '[m']]]+#REF!)/(2*#REF!/1000),"")</f>
        <v/>
      </c>
      <c r="Z72" s="240"/>
      <c r="AR72" s="236"/>
      <c r="AS72" s="457"/>
      <c r="AT72" s="457"/>
      <c r="AU72" s="457"/>
      <c r="AV72" s="457"/>
      <c r="AW72" s="458"/>
      <c r="AX72" s="427"/>
      <c r="AY72" s="427"/>
      <c r="AZ72" s="427"/>
      <c r="BA72" s="427"/>
      <c r="BB72" s="427"/>
      <c r="BC72" s="427"/>
      <c r="BD72" s="459" t="str">
        <f>IFERROR((TP_DATA[[#This Row],[D, bottom '[m']]]+#REF!)/(2*#REF!/1000),"")</f>
        <v/>
      </c>
      <c r="BE72" s="427"/>
      <c r="BF72" s="427"/>
      <c r="BG72" s="427"/>
      <c r="BH72" s="427"/>
      <c r="BI72" s="427"/>
      <c r="BJ72" s="427"/>
      <c r="BK72" s="427"/>
      <c r="BL72" s="240"/>
      <c r="BM72" s="427"/>
      <c r="CD72" s="236"/>
      <c r="CE72" s="241"/>
      <c r="CF72" s="241"/>
      <c r="CG72" s="241"/>
      <c r="CH72" s="241"/>
      <c r="CI72" s="242"/>
      <c r="CO72" s="244" t="str">
        <f>IFERROR((TOWER_DATA[[#This Row],[D, bottom '[m']]]+#REF!)/(2*#REF!/1000),"")</f>
        <v/>
      </c>
      <c r="CX72" s="240"/>
      <c r="CZ72" s="241"/>
      <c r="DA72" s="241"/>
      <c r="DQ72" s="235"/>
      <c r="DU72" s="242"/>
      <c r="DV72" s="242"/>
      <c r="EA72" s="240"/>
      <c r="EQ72" s="240"/>
    </row>
    <row r="73" spans="1:147" s="239" customFormat="1" ht="18" customHeight="1" outlineLevel="1">
      <c r="A73" s="237"/>
      <c r="B73" s="335"/>
      <c r="C73" s="335"/>
      <c r="D73" s="238"/>
      <c r="E73" s="242"/>
      <c r="F73" s="286"/>
      <c r="G73" s="241"/>
      <c r="H73" s="241"/>
      <c r="I73" s="241"/>
      <c r="J73" s="242"/>
      <c r="Q73" s="244" t="str">
        <f>IFERROR((MP_DATA[[#This Row],[D, bottom '[m']]]+#REF!)/(2*#REF!/1000),"")</f>
        <v/>
      </c>
      <c r="Z73" s="240"/>
      <c r="AR73" s="236"/>
      <c r="AS73" s="457"/>
      <c r="AT73" s="457"/>
      <c r="AU73" s="457"/>
      <c r="AV73" s="457"/>
      <c r="AW73" s="458"/>
      <c r="AX73" s="427"/>
      <c r="AY73" s="427"/>
      <c r="AZ73" s="427"/>
      <c r="BA73" s="427"/>
      <c r="BB73" s="427"/>
      <c r="BC73" s="427"/>
      <c r="BD73" s="459" t="str">
        <f>IFERROR((TP_DATA[[#This Row],[D, bottom '[m']]]+#REF!)/(2*#REF!/1000),"")</f>
        <v/>
      </c>
      <c r="BE73" s="427"/>
      <c r="BF73" s="427"/>
      <c r="BG73" s="427"/>
      <c r="BH73" s="427"/>
      <c r="BI73" s="427"/>
      <c r="BJ73" s="427"/>
      <c r="BK73" s="427"/>
      <c r="BL73" s="240"/>
      <c r="BM73" s="427"/>
      <c r="CD73" s="236"/>
      <c r="CE73" s="241"/>
      <c r="CF73" s="241"/>
      <c r="CG73" s="241"/>
      <c r="CH73" s="241"/>
      <c r="CI73" s="242"/>
      <c r="CO73" s="244" t="str">
        <f>IFERROR((TOWER_DATA[[#This Row],[D, bottom '[m']]]+#REF!)/(2*#REF!/1000),"")</f>
        <v/>
      </c>
      <c r="CX73" s="240"/>
      <c r="CZ73" s="241"/>
      <c r="DA73" s="241"/>
      <c r="DQ73" s="235"/>
      <c r="DU73" s="242"/>
      <c r="DV73" s="242"/>
      <c r="EA73" s="240"/>
      <c r="EQ73" s="240"/>
    </row>
    <row r="74" spans="1:147" s="239" customFormat="1" ht="18" customHeight="1" outlineLevel="1">
      <c r="A74" s="237"/>
      <c r="B74" s="335"/>
      <c r="C74" s="335"/>
      <c r="D74" s="238"/>
      <c r="E74" s="242"/>
      <c r="F74" s="286"/>
      <c r="G74" s="241"/>
      <c r="H74" s="241"/>
      <c r="I74" s="241"/>
      <c r="J74" s="242"/>
      <c r="Q74" s="244" t="str">
        <f>IFERROR((MP_DATA[[#This Row],[D, bottom '[m']]]+#REF!)/(2*#REF!/1000),"")</f>
        <v/>
      </c>
      <c r="Z74" s="240"/>
      <c r="AR74" s="236"/>
      <c r="AS74" s="457"/>
      <c r="AT74" s="457"/>
      <c r="AU74" s="457"/>
      <c r="AV74" s="457"/>
      <c r="AW74" s="458"/>
      <c r="AX74" s="427"/>
      <c r="AY74" s="427"/>
      <c r="AZ74" s="427"/>
      <c r="BA74" s="427"/>
      <c r="BB74" s="427"/>
      <c r="BC74" s="427"/>
      <c r="BD74" s="459" t="str">
        <f>IFERROR((TP_DATA[[#This Row],[D, bottom '[m']]]+#REF!)/(2*#REF!/1000),"")</f>
        <v/>
      </c>
      <c r="BE74" s="427"/>
      <c r="BF74" s="427"/>
      <c r="BG74" s="427"/>
      <c r="BH74" s="427"/>
      <c r="BI74" s="427"/>
      <c r="BJ74" s="427"/>
      <c r="BK74" s="427"/>
      <c r="BL74" s="240"/>
      <c r="BM74" s="427"/>
      <c r="CD74" s="236"/>
      <c r="CE74" s="241"/>
      <c r="CF74" s="241"/>
      <c r="CG74" s="241"/>
      <c r="CH74" s="241"/>
      <c r="CI74" s="242"/>
      <c r="CO74" s="244" t="str">
        <f>IFERROR((TOWER_DATA[[#This Row],[D, bottom '[m']]]+#REF!)/(2*#REF!/1000),"")</f>
        <v/>
      </c>
      <c r="CX74" s="240"/>
      <c r="CZ74" s="241"/>
      <c r="DA74" s="241"/>
      <c r="DQ74" s="235"/>
      <c r="DU74" s="242"/>
      <c r="DV74" s="242"/>
      <c r="EA74" s="240"/>
      <c r="EQ74" s="240"/>
    </row>
    <row r="75" spans="1:147" s="239" customFormat="1" ht="18" customHeight="1" outlineLevel="1">
      <c r="A75" s="237"/>
      <c r="B75" s="335"/>
      <c r="C75" s="335"/>
      <c r="D75" s="238"/>
      <c r="E75" s="242"/>
      <c r="F75" s="286"/>
      <c r="G75" s="241"/>
      <c r="H75" s="241"/>
      <c r="I75" s="241"/>
      <c r="J75" s="242"/>
      <c r="Q75" s="244" t="str">
        <f>IFERROR((MP_DATA[[#This Row],[D, bottom '[m']]]+#REF!)/(2*#REF!/1000),"")</f>
        <v/>
      </c>
      <c r="Z75" s="240"/>
      <c r="AR75" s="236"/>
      <c r="AS75" s="457"/>
      <c r="AT75" s="457"/>
      <c r="AU75" s="457"/>
      <c r="AV75" s="457"/>
      <c r="AW75" s="458"/>
      <c r="AX75" s="427"/>
      <c r="AY75" s="427"/>
      <c r="AZ75" s="427"/>
      <c r="BA75" s="427"/>
      <c r="BB75" s="427"/>
      <c r="BC75" s="427"/>
      <c r="BD75" s="459" t="str">
        <f>IFERROR((TP_DATA[[#This Row],[D, bottom '[m']]]+#REF!)/(2*#REF!/1000),"")</f>
        <v/>
      </c>
      <c r="BE75" s="427"/>
      <c r="BF75" s="427"/>
      <c r="BG75" s="427"/>
      <c r="BH75" s="427"/>
      <c r="BI75" s="427"/>
      <c r="BJ75" s="427"/>
      <c r="BK75" s="427"/>
      <c r="BL75" s="240"/>
      <c r="BM75" s="427"/>
      <c r="CD75" s="236"/>
      <c r="CE75" s="241"/>
      <c r="CF75" s="241"/>
      <c r="CG75" s="241"/>
      <c r="CH75" s="241"/>
      <c r="CI75" s="242"/>
      <c r="CO75" s="244" t="str">
        <f>IFERROR((TOWER_DATA[[#This Row],[D, bottom '[m']]]+#REF!)/(2*#REF!/1000),"")</f>
        <v/>
      </c>
      <c r="CX75" s="240"/>
      <c r="CZ75" s="241"/>
      <c r="DA75" s="241"/>
      <c r="DQ75" s="235"/>
      <c r="DU75" s="242"/>
      <c r="DV75" s="242"/>
      <c r="EA75" s="240"/>
      <c r="EQ75" s="240"/>
    </row>
    <row r="76" spans="1:147" s="239" customFormat="1" ht="18" customHeight="1" outlineLevel="1">
      <c r="A76" s="237"/>
      <c r="B76" s="335"/>
      <c r="C76" s="335"/>
      <c r="D76" s="238"/>
      <c r="E76" s="242"/>
      <c r="F76" s="286"/>
      <c r="G76" s="241"/>
      <c r="H76" s="241"/>
      <c r="I76" s="241"/>
      <c r="J76" s="242"/>
      <c r="Q76" s="244" t="str">
        <f>IFERROR((MP_DATA[[#This Row],[D, bottom '[m']]]+#REF!)/(2*#REF!/1000),"")</f>
        <v/>
      </c>
      <c r="Z76" s="240"/>
      <c r="AR76" s="236"/>
      <c r="AS76" s="457"/>
      <c r="AT76" s="457"/>
      <c r="AU76" s="457"/>
      <c r="AV76" s="457"/>
      <c r="AW76" s="458"/>
      <c r="AX76" s="427"/>
      <c r="AY76" s="427"/>
      <c r="AZ76" s="427"/>
      <c r="BA76" s="427"/>
      <c r="BB76" s="427"/>
      <c r="BC76" s="427"/>
      <c r="BD76" s="459" t="str">
        <f>IFERROR((TP_DATA[[#This Row],[D, bottom '[m']]]+#REF!)/(2*#REF!/1000),"")</f>
        <v/>
      </c>
      <c r="BE76" s="427"/>
      <c r="BF76" s="427"/>
      <c r="BG76" s="427"/>
      <c r="BH76" s="427"/>
      <c r="BI76" s="427"/>
      <c r="BJ76" s="427"/>
      <c r="BK76" s="427"/>
      <c r="BL76" s="240"/>
      <c r="BM76" s="427"/>
      <c r="CD76" s="236"/>
      <c r="CE76" s="241"/>
      <c r="CF76" s="241"/>
      <c r="CG76" s="241"/>
      <c r="CH76" s="241"/>
      <c r="CI76" s="242"/>
      <c r="CO76" s="244" t="str">
        <f>IFERROR((TOWER_DATA[[#This Row],[D, bottom '[m']]]+#REF!)/(2*#REF!/1000),"")</f>
        <v/>
      </c>
      <c r="CX76" s="240"/>
      <c r="CZ76" s="241"/>
      <c r="DA76" s="241"/>
      <c r="DQ76" s="235"/>
      <c r="DU76" s="242"/>
      <c r="DV76" s="242"/>
      <c r="EA76" s="240"/>
      <c r="EQ76" s="240"/>
    </row>
    <row r="77" spans="1:147" s="239" customFormat="1" ht="18" customHeight="1" outlineLevel="1">
      <c r="A77" s="237"/>
      <c r="B77" s="335"/>
      <c r="C77" s="335"/>
      <c r="D77" s="238"/>
      <c r="E77" s="242"/>
      <c r="F77" s="286"/>
      <c r="G77" s="241"/>
      <c r="H77" s="241"/>
      <c r="I77" s="241"/>
      <c r="J77" s="242"/>
      <c r="Q77" s="244" t="str">
        <f>IFERROR((MP_DATA[[#This Row],[D, bottom '[m']]]+#REF!)/(2*#REF!/1000),"")</f>
        <v/>
      </c>
      <c r="Z77" s="240"/>
      <c r="AR77" s="236"/>
      <c r="AS77" s="457"/>
      <c r="AT77" s="457"/>
      <c r="AU77" s="457"/>
      <c r="AV77" s="457"/>
      <c r="AW77" s="458"/>
      <c r="AX77" s="427"/>
      <c r="AY77" s="427"/>
      <c r="AZ77" s="427"/>
      <c r="BA77" s="427"/>
      <c r="BB77" s="427"/>
      <c r="BC77" s="427"/>
      <c r="BD77" s="459" t="str">
        <f>IFERROR((TP_DATA[[#This Row],[D, bottom '[m']]]+#REF!)/(2*#REF!/1000),"")</f>
        <v/>
      </c>
      <c r="BE77" s="427"/>
      <c r="BF77" s="427"/>
      <c r="BG77" s="427"/>
      <c r="BH77" s="427"/>
      <c r="BI77" s="427"/>
      <c r="BJ77" s="427"/>
      <c r="BK77" s="427"/>
      <c r="BL77" s="240"/>
      <c r="BM77" s="427"/>
      <c r="CD77" s="236"/>
      <c r="CE77" s="241"/>
      <c r="CF77" s="241"/>
      <c r="CG77" s="241"/>
      <c r="CH77" s="241"/>
      <c r="CI77" s="242"/>
      <c r="CO77" s="244" t="str">
        <f>IFERROR((TOWER_DATA[[#This Row],[D, bottom '[m']]]+#REF!)/(2*#REF!/1000),"")</f>
        <v/>
      </c>
      <c r="CX77" s="240"/>
      <c r="CZ77" s="241"/>
      <c r="DA77" s="241"/>
      <c r="DQ77" s="235"/>
      <c r="DU77" s="242"/>
      <c r="DV77" s="242"/>
      <c r="EA77" s="240"/>
      <c r="EQ77" s="240"/>
    </row>
    <row r="78" spans="1:147" s="239" customFormat="1" ht="18" customHeight="1" outlineLevel="1">
      <c r="A78" s="237"/>
      <c r="B78" s="335"/>
      <c r="C78" s="335"/>
      <c r="D78" s="238"/>
      <c r="E78" s="242"/>
      <c r="F78" s="286"/>
      <c r="G78" s="241"/>
      <c r="H78" s="241"/>
      <c r="I78" s="241"/>
      <c r="J78" s="242"/>
      <c r="Q78" s="244" t="str">
        <f>IFERROR((MP_DATA[[#This Row],[D, bottom '[m']]]+#REF!)/(2*#REF!/1000),"")</f>
        <v/>
      </c>
      <c r="Z78" s="240"/>
      <c r="AR78" s="236"/>
      <c r="AS78" s="457"/>
      <c r="AT78" s="457"/>
      <c r="AU78" s="457"/>
      <c r="AV78" s="457"/>
      <c r="AW78" s="458"/>
      <c r="AX78" s="427"/>
      <c r="AY78" s="427"/>
      <c r="AZ78" s="427"/>
      <c r="BA78" s="427"/>
      <c r="BB78" s="427"/>
      <c r="BC78" s="427"/>
      <c r="BD78" s="459" t="str">
        <f>IFERROR((TP_DATA[[#This Row],[D, bottom '[m']]]+#REF!)/(2*#REF!/1000),"")</f>
        <v/>
      </c>
      <c r="BE78" s="427"/>
      <c r="BF78" s="427"/>
      <c r="BG78" s="427"/>
      <c r="BH78" s="427"/>
      <c r="BI78" s="427"/>
      <c r="BJ78" s="427"/>
      <c r="BK78" s="427"/>
      <c r="BL78" s="240"/>
      <c r="BM78" s="427"/>
      <c r="CD78" s="236"/>
      <c r="CE78" s="241"/>
      <c r="CF78" s="241"/>
      <c r="CG78" s="241"/>
      <c r="CH78" s="241"/>
      <c r="CI78" s="242"/>
      <c r="CO78" s="244" t="str">
        <f>IFERROR((TOWER_DATA[[#This Row],[D, bottom '[m']]]+#REF!)/(2*#REF!/1000),"")</f>
        <v/>
      </c>
      <c r="CX78" s="240"/>
      <c r="CZ78" s="241"/>
      <c r="DA78" s="241"/>
      <c r="DQ78" s="235"/>
      <c r="DU78" s="242"/>
      <c r="DV78" s="242"/>
      <c r="EA78" s="240"/>
      <c r="EQ78" s="240"/>
    </row>
    <row r="79" spans="1:147" s="239" customFormat="1" ht="18" customHeight="1" outlineLevel="1">
      <c r="A79" s="237"/>
      <c r="B79" s="335"/>
      <c r="C79" s="335"/>
      <c r="D79" s="238"/>
      <c r="E79" s="242"/>
      <c r="F79" s="286"/>
      <c r="G79" s="241"/>
      <c r="H79" s="241"/>
      <c r="I79" s="241"/>
      <c r="J79" s="242"/>
      <c r="Q79" s="244" t="str">
        <f>IFERROR((MP_DATA[[#This Row],[D, bottom '[m']]]+#REF!)/(2*#REF!/1000),"")</f>
        <v/>
      </c>
      <c r="Z79" s="240"/>
      <c r="AR79" s="236"/>
      <c r="AS79" s="457"/>
      <c r="AT79" s="457"/>
      <c r="AU79" s="457"/>
      <c r="AV79" s="457"/>
      <c r="AW79" s="458"/>
      <c r="AX79" s="427"/>
      <c r="AY79" s="427"/>
      <c r="AZ79" s="427"/>
      <c r="BA79" s="427"/>
      <c r="BB79" s="427"/>
      <c r="BC79" s="427"/>
      <c r="BD79" s="459" t="str">
        <f>IFERROR((TP_DATA[[#This Row],[D, bottom '[m']]]+#REF!)/(2*#REF!/1000),"")</f>
        <v/>
      </c>
      <c r="BE79" s="427"/>
      <c r="BF79" s="427"/>
      <c r="BG79" s="427"/>
      <c r="BH79" s="427"/>
      <c r="BI79" s="427"/>
      <c r="BJ79" s="427"/>
      <c r="BK79" s="427"/>
      <c r="BL79" s="240"/>
      <c r="BM79" s="427"/>
      <c r="CD79" s="236"/>
      <c r="CE79" s="241"/>
      <c r="CF79" s="241"/>
      <c r="CG79" s="241"/>
      <c r="CH79" s="241"/>
      <c r="CI79" s="242"/>
      <c r="CO79" s="244" t="str">
        <f>IFERROR((TOWER_DATA[[#This Row],[D, bottom '[m']]]+#REF!)/(2*#REF!/1000),"")</f>
        <v/>
      </c>
      <c r="CX79" s="240"/>
      <c r="CZ79" s="241"/>
      <c r="DA79" s="241"/>
      <c r="DQ79" s="235"/>
      <c r="DU79" s="242"/>
      <c r="DV79" s="242"/>
      <c r="EA79" s="240"/>
      <c r="EQ79" s="240"/>
    </row>
    <row r="80" spans="1:147" s="239" customFormat="1" ht="18" customHeight="1" outlineLevel="1">
      <c r="A80" s="237"/>
      <c r="B80" s="335"/>
      <c r="C80" s="335"/>
      <c r="D80" s="238"/>
      <c r="E80" s="242"/>
      <c r="F80" s="286"/>
      <c r="G80" s="241"/>
      <c r="H80" s="241"/>
      <c r="I80" s="241"/>
      <c r="J80" s="242"/>
      <c r="Q80" s="244" t="str">
        <f>IFERROR((MP_DATA[[#This Row],[D, bottom '[m']]]+#REF!)/(2*#REF!/1000),"")</f>
        <v/>
      </c>
      <c r="Z80" s="240"/>
      <c r="AR80" s="236"/>
      <c r="AS80" s="457"/>
      <c r="AT80" s="457"/>
      <c r="AU80" s="457"/>
      <c r="AV80" s="457"/>
      <c r="AW80" s="458"/>
      <c r="AX80" s="427"/>
      <c r="AY80" s="427"/>
      <c r="AZ80" s="427"/>
      <c r="BA80" s="427"/>
      <c r="BB80" s="427"/>
      <c r="BC80" s="427"/>
      <c r="BD80" s="459" t="str">
        <f>IFERROR((TP_DATA[[#This Row],[D, bottom '[m']]]+#REF!)/(2*#REF!/1000),"")</f>
        <v/>
      </c>
      <c r="BE80" s="427"/>
      <c r="BF80" s="427"/>
      <c r="BG80" s="427"/>
      <c r="BH80" s="427"/>
      <c r="BI80" s="427"/>
      <c r="BJ80" s="427"/>
      <c r="BK80" s="427"/>
      <c r="BL80" s="240"/>
      <c r="BM80" s="427"/>
      <c r="CD80" s="236"/>
      <c r="CE80" s="241"/>
      <c r="CF80" s="241"/>
      <c r="CG80" s="241"/>
      <c r="CH80" s="241"/>
      <c r="CI80" s="242"/>
      <c r="CO80" s="244" t="str">
        <f>IFERROR((TOWER_DATA[[#This Row],[D, bottom '[m']]]+#REF!)/(2*#REF!/1000),"")</f>
        <v/>
      </c>
      <c r="CX80" s="240"/>
      <c r="CZ80" s="241"/>
      <c r="DA80" s="241"/>
      <c r="DQ80" s="235"/>
      <c r="DU80" s="242"/>
      <c r="DV80" s="242"/>
      <c r="EA80" s="240"/>
      <c r="EQ80" s="240"/>
    </row>
    <row r="81" spans="1:147" s="239" customFormat="1" ht="18" customHeight="1" outlineLevel="1">
      <c r="A81" s="237"/>
      <c r="B81" s="335"/>
      <c r="C81" s="335"/>
      <c r="D81" s="238"/>
      <c r="E81" s="242"/>
      <c r="F81" s="286"/>
      <c r="G81" s="241"/>
      <c r="H81" s="241"/>
      <c r="I81" s="241"/>
      <c r="J81" s="242"/>
      <c r="Q81" s="244" t="str">
        <f>IFERROR((MP_DATA[[#This Row],[D, bottom '[m']]]+#REF!)/(2*#REF!/1000),"")</f>
        <v/>
      </c>
      <c r="Z81" s="240"/>
      <c r="AR81" s="236"/>
      <c r="AS81" s="457"/>
      <c r="AT81" s="457"/>
      <c r="AU81" s="457"/>
      <c r="AV81" s="457"/>
      <c r="AW81" s="458"/>
      <c r="AX81" s="427"/>
      <c r="AY81" s="427"/>
      <c r="AZ81" s="427"/>
      <c r="BA81" s="427"/>
      <c r="BB81" s="427"/>
      <c r="BC81" s="427"/>
      <c r="BD81" s="459" t="str">
        <f>IFERROR((TP_DATA[[#This Row],[D, bottom '[m']]]+#REF!)/(2*#REF!/1000),"")</f>
        <v/>
      </c>
      <c r="BE81" s="427"/>
      <c r="BF81" s="427"/>
      <c r="BG81" s="427"/>
      <c r="BH81" s="427"/>
      <c r="BI81" s="427"/>
      <c r="BJ81" s="427"/>
      <c r="BK81" s="427"/>
      <c r="BL81" s="240"/>
      <c r="BM81" s="427"/>
      <c r="CD81" s="236"/>
      <c r="CE81" s="241"/>
      <c r="CF81" s="241"/>
      <c r="CG81" s="241"/>
      <c r="CH81" s="241"/>
      <c r="CI81" s="242"/>
      <c r="CO81" s="244" t="str">
        <f>IFERROR((TOWER_DATA[[#This Row],[D, bottom '[m']]]+#REF!)/(2*#REF!/1000),"")</f>
        <v/>
      </c>
      <c r="CX81" s="240"/>
      <c r="CZ81" s="241"/>
      <c r="DA81" s="241"/>
      <c r="DQ81" s="235"/>
      <c r="DU81" s="242"/>
      <c r="DV81" s="242"/>
      <c r="EA81" s="240"/>
      <c r="EQ81" s="240"/>
    </row>
    <row r="82" spans="1:147" s="239" customFormat="1" ht="18" customHeight="1" outlineLevel="1">
      <c r="A82" s="237"/>
      <c r="B82" s="335"/>
      <c r="C82" s="335"/>
      <c r="D82" s="238"/>
      <c r="E82" s="242"/>
      <c r="F82" s="286"/>
      <c r="G82" s="241"/>
      <c r="H82" s="241"/>
      <c r="I82" s="241"/>
      <c r="J82" s="242"/>
      <c r="K82" s="244" t="str">
        <f>IFERROR(MP_DATA[[#This Row],[Bottom '[m']]]-MP_DATA[[#This Row],[D, top '[m']]], "")</f>
        <v/>
      </c>
      <c r="L82" s="244"/>
      <c r="M82" s="244"/>
      <c r="N82" s="239" t="str">
        <f>IFERROR(-(MP_DATA[[#This Row],[D, bottom '[m']]]-MP_DATA[[#This Row],[D, top '[m']]])/(MP_DATA[[#This Row],[Bottom '[m']]]-MP_DATA[[#This Row],[Top '[m']]]),"")</f>
        <v/>
      </c>
      <c r="O82" s="244" t="str">
        <f>IF(7850/1000*(1/3)*PI()*ABS(F141-G141)*((H141/2)^2+(H141/2)*(I141/2)+(I141/2)^2-(H141/2-J141/1000)^2-(H141/2-J141/1000)*(I141/2-J141/1000)-(I141/2-J141/1000)^2)=0,"",7850/1000*(1/3)*PI()*ABS(F141-G141)*((H141/2)^2+(H141/2)*(I141/2)+(I141/2)^2-(H141/2-J141/1000)^2-(H141/2-J141/1000)*(I141/2-J141/1000)-(I141/2-J141/1000)^2))</f>
        <v/>
      </c>
      <c r="P82" s="244" t="str">
        <f>IFERROR((MP_DATA[[#This Row],[D, bottom '[m']]]+MP_DATA[[#This Row],[D, top '[m']]])/(2*MP_DATA[[#This Row],[t '[mm']]]/1000),"")</f>
        <v/>
      </c>
      <c r="Q82" s="244" t="str">
        <f>IFERROR((MP_DATA[[#This Row],[D, bottom '[m']]]+#REF!)/(2*#REF!/1000),"")</f>
        <v/>
      </c>
      <c r="Z82" s="240"/>
      <c r="AR82" s="236"/>
      <c r="AS82" s="457"/>
      <c r="AT82" s="457"/>
      <c r="AU82" s="457"/>
      <c r="AV82" s="457"/>
      <c r="AW82" s="458"/>
      <c r="AX82" s="459" t="str">
        <f>IFERROR(TP_DATA[[#This Row],[Bottom '[m']]]-TP_DATA[[#This Row],[D, top '[m']]], "")</f>
        <v/>
      </c>
      <c r="AY82" s="427"/>
      <c r="AZ82" s="427"/>
      <c r="BA82" s="427" t="str">
        <f>IFERROR(-(TP_DATA[[#This Row],[D, bottom '[m']]]-TP_DATA[[#This Row],[D, top '[m']]])/(TP_DATA[[#This Row],[Bottom '[m']]]-TP_DATA[[#This Row],[Top '[m']]]),"")</f>
        <v/>
      </c>
      <c r="BB82" s="459" t="str">
        <f>IF(7850/1000*(1/3)*PI()*ABS(AS144-AT144)*((AU144/2)^2+(AU144/2)*(AV144/2)+(AV144/2)^2-(AU144/2-AW144/1000)^2-(AU144/2-AW144/1000)*(AV144/2-AW144/1000)-(AV144/2-AW144/1000)^2)=0,"",7850/1000*(1/3)*PI()*ABS(AS144-AT144)*((AU144/2)^2+(AU144/2)*(AV144/2)+(AV144/2)^2-(AU144/2-AW144/1000)^2-(AU144/2-AW144/1000)*(AV144/2-AW144/1000)-(AV144/2-AW144/1000)^2))</f>
        <v/>
      </c>
      <c r="BC82" s="459" t="str">
        <f>IFERROR((TP_DATA[[#This Row],[D, bottom '[m']]]+TP_DATA[[#This Row],[D, top '[m']]])/(2*TP_DATA[[#This Row],[t '[mm']]]/1000),"")</f>
        <v/>
      </c>
      <c r="BD82" s="459" t="str">
        <f>IFERROR((TP_DATA[[#This Row],[D, bottom '[m']]]+#REF!)/(2*#REF!/1000),"")</f>
        <v/>
      </c>
      <c r="BE82" s="427"/>
      <c r="BF82" s="427"/>
      <c r="BG82" s="427"/>
      <c r="BH82" s="427"/>
      <c r="BI82" s="427"/>
      <c r="BJ82" s="427"/>
      <c r="BK82" s="427"/>
      <c r="BL82" s="240"/>
      <c r="BM82" s="427"/>
      <c r="CD82" s="236"/>
      <c r="CE82" s="241"/>
      <c r="CF82" s="241"/>
      <c r="CG82" s="241"/>
      <c r="CH82" s="241"/>
      <c r="CI82" s="242"/>
      <c r="CJ82" s="244" t="str">
        <f>IFERROR(TOWER_DATA[[#This Row],[Bottom '[m']]]-TOWER_DATA[[#This Row],[D, top '[m']]], "")</f>
        <v/>
      </c>
      <c r="CK82" s="244"/>
      <c r="CL82" s="239" t="str">
        <f>IFERROR(-(TOWER_DATA[[#This Row],[D, bottom '[m']]]-TOWER_DATA[[#This Row],[D, top '[m']]])/(TOWER_DATA[[#This Row],[Bottom '[m']]]-TOWER_DATA[[#This Row],[Top '[m']]]),"")</f>
        <v/>
      </c>
      <c r="CM82" s="244" t="str">
        <f t="shared" ref="CM82:CM84" si="0">IF(7850/1000*(1/3)*PI()*ABS(CE141-CF141)*((CG141/2)^2+(CG141/2)*(CH141/2)+(CH141/2)^2-(CG141/2-CI141/1000)^2-(CG141/2-CI141/1000)*(CH141/2-CI141/1000)-(CH141/2-CI141/1000)^2)=0,"",7850/1000*(1/3)*PI()*ABS(CE141-CF141)*((CG141/2)^2+(CG141/2)*(CH141/2)+(CH141/2)^2-(CG141/2-CI141/1000)^2-(CG141/2-CI141/1000)*(CH141/2-CI141/1000)-(CH141/2-CI141/1000)^2))</f>
        <v/>
      </c>
      <c r="CN82" s="244" t="str">
        <f>IFERROR((TOWER_DATA[[#This Row],[D, bottom '[m']]]+TOWER_DATA[[#This Row],[D, top '[m']]])/(2*TOWER_DATA[[#This Row],[t '[mm']]]/1000),"")</f>
        <v/>
      </c>
      <c r="CO82" s="244" t="str">
        <f>IFERROR((TOWER_DATA[[#This Row],[D, bottom '[m']]]+#REF!)/(2*#REF!/1000),"")</f>
        <v/>
      </c>
      <c r="CX82" s="240"/>
      <c r="CZ82" s="241"/>
      <c r="DA82" s="241"/>
      <c r="DQ82" s="235"/>
      <c r="DU82" s="242"/>
      <c r="DV82" s="242"/>
      <c r="EA82" s="240"/>
      <c r="EQ82" s="240"/>
    </row>
    <row r="83" spans="1:147" s="239" customFormat="1" ht="18" customHeight="1" outlineLevel="1">
      <c r="A83" s="237"/>
      <c r="B83" s="335"/>
      <c r="C83" s="335"/>
      <c r="D83" s="238"/>
      <c r="E83" s="242"/>
      <c r="F83" s="286"/>
      <c r="G83" s="241"/>
      <c r="H83" s="241"/>
      <c r="I83" s="241"/>
      <c r="J83" s="242"/>
      <c r="K83" s="244" t="str">
        <f>IFERROR(MP_DATA[[#This Row],[Bottom '[m']]]-MP_DATA[[#This Row],[D, top '[m']]], "")</f>
        <v/>
      </c>
      <c r="L83" s="244"/>
      <c r="M83" s="244"/>
      <c r="N83" s="239" t="str">
        <f>IFERROR(-(MP_DATA[[#This Row],[D, bottom '[m']]]-MP_DATA[[#This Row],[D, top '[m']]])/(MP_DATA[[#This Row],[Bottom '[m']]]-MP_DATA[[#This Row],[Top '[m']]]),"")</f>
        <v/>
      </c>
      <c r="O83" s="244" t="str">
        <f>IF(7850/1000*(1/3)*PI()*ABS(F142-G142)*((H142/2)^2+(H142/2)*(I142/2)+(I142/2)^2-(H142/2-J142/1000)^2-(H142/2-J142/1000)*(I142/2-J142/1000)-(I142/2-J142/1000)^2)=0,"",7850/1000*(1/3)*PI()*ABS(F142-G142)*((H142/2)^2+(H142/2)*(I142/2)+(I142/2)^2-(H142/2-J142/1000)^2-(H142/2-J142/1000)*(I142/2-J142/1000)-(I142/2-J142/1000)^2))</f>
        <v/>
      </c>
      <c r="P83" s="244" t="str">
        <f>IFERROR((MP_DATA[[#This Row],[D, bottom '[m']]]+MP_DATA[[#This Row],[D, top '[m']]])/(2*MP_DATA[[#This Row],[t '[mm']]]/1000),"")</f>
        <v/>
      </c>
      <c r="Q83" s="244" t="str">
        <f>IFERROR((MP_DATA[[#This Row],[D, bottom '[m']]]+#REF!)/(2*#REF!/1000),"")</f>
        <v/>
      </c>
      <c r="Z83" s="240"/>
      <c r="AR83" s="236"/>
      <c r="AS83" s="457"/>
      <c r="AT83" s="457"/>
      <c r="AU83" s="457"/>
      <c r="AV83" s="457"/>
      <c r="AW83" s="458"/>
      <c r="AX83" s="459" t="str">
        <f>IFERROR(TP_DATA[[#This Row],[Bottom '[m']]]-TP_DATA[[#This Row],[D, top '[m']]], "")</f>
        <v/>
      </c>
      <c r="AY83" s="427"/>
      <c r="AZ83" s="427"/>
      <c r="BA83" s="427" t="str">
        <f>IFERROR(-(TP_DATA[[#This Row],[D, bottom '[m']]]-TP_DATA[[#This Row],[D, top '[m']]])/(TP_DATA[[#This Row],[Bottom '[m']]]-TP_DATA[[#This Row],[Top '[m']]]),"")</f>
        <v/>
      </c>
      <c r="BB83" s="459" t="str">
        <f>IF(7850/1000*(1/3)*PI()*ABS(AS145-AT145)*((AU145/2)^2+(AU145/2)*(AV145/2)+(AV145/2)^2-(AU145/2-AW145/1000)^2-(AU145/2-AW145/1000)*(AV145/2-AW145/1000)-(AV145/2-AW145/1000)^2)=0,"",7850/1000*(1/3)*PI()*ABS(AS145-AT145)*((AU145/2)^2+(AU145/2)*(AV145/2)+(AV145/2)^2-(AU145/2-AW145/1000)^2-(AU145/2-AW145/1000)*(AV145/2-AW145/1000)-(AV145/2-AW145/1000)^2))</f>
        <v/>
      </c>
      <c r="BC83" s="459" t="str">
        <f>IFERROR((TP_DATA[[#This Row],[D, bottom '[m']]]+TP_DATA[[#This Row],[D, top '[m']]])/(2*TP_DATA[[#This Row],[t '[mm']]]/1000),"")</f>
        <v/>
      </c>
      <c r="BD83" s="459" t="str">
        <f>IFERROR((TP_DATA[[#This Row],[D, bottom '[m']]]+#REF!)/(2*#REF!/1000),"")</f>
        <v/>
      </c>
      <c r="BE83" s="427"/>
      <c r="BF83" s="427"/>
      <c r="BG83" s="427"/>
      <c r="BH83" s="427"/>
      <c r="BI83" s="427"/>
      <c r="BJ83" s="427"/>
      <c r="BK83" s="427"/>
      <c r="BL83" s="240"/>
      <c r="BM83" s="427"/>
      <c r="CD83" s="236"/>
      <c r="CE83" s="241"/>
      <c r="CF83" s="241"/>
      <c r="CG83" s="241"/>
      <c r="CH83" s="241"/>
      <c r="CI83" s="242"/>
      <c r="CJ83" s="244" t="str">
        <f>IFERROR(TOWER_DATA[[#This Row],[Bottom '[m']]]-TOWER_DATA[[#This Row],[D, top '[m']]], "")</f>
        <v/>
      </c>
      <c r="CK83" s="244"/>
      <c r="CL83" s="239" t="str">
        <f>IFERROR(-(TOWER_DATA[[#This Row],[D, bottom '[m']]]-TOWER_DATA[[#This Row],[D, top '[m']]])/(TOWER_DATA[[#This Row],[Bottom '[m']]]-TOWER_DATA[[#This Row],[Top '[m']]]),"")</f>
        <v/>
      </c>
      <c r="CM83" s="244" t="str">
        <f t="shared" si="0"/>
        <v/>
      </c>
      <c r="CN83" s="244" t="str">
        <f>IFERROR((TOWER_DATA[[#This Row],[D, bottom '[m']]]+TOWER_DATA[[#This Row],[D, top '[m']]])/(2*TOWER_DATA[[#This Row],[t '[mm']]]/1000),"")</f>
        <v/>
      </c>
      <c r="CO83" s="244" t="str">
        <f>IFERROR((TOWER_DATA[[#This Row],[D, bottom '[m']]]+#REF!)/(2*#REF!/1000),"")</f>
        <v/>
      </c>
      <c r="CX83" s="240"/>
      <c r="CZ83" s="241"/>
      <c r="DA83" s="241"/>
      <c r="DQ83" s="235"/>
      <c r="DU83" s="242"/>
      <c r="DV83" s="242"/>
      <c r="EA83" s="240"/>
      <c r="EQ83" s="240"/>
    </row>
    <row r="84" spans="1:147" s="239" customFormat="1" ht="18" customHeight="1" outlineLevel="1">
      <c r="A84" s="237"/>
      <c r="B84" s="335"/>
      <c r="C84" s="335"/>
      <c r="D84" s="238"/>
      <c r="E84" s="242"/>
      <c r="F84" s="286"/>
      <c r="G84" s="241"/>
      <c r="H84" s="241"/>
      <c r="I84" s="241"/>
      <c r="J84" s="242"/>
      <c r="K84" s="244" t="str">
        <f>IFERROR(MP_DATA[[#This Row],[Bottom '[m']]]-MP_DATA[[#This Row],[D, top '[m']]], "")</f>
        <v/>
      </c>
      <c r="L84" s="244"/>
      <c r="M84" s="244"/>
      <c r="N84" s="244" t="str">
        <f>IFERROR(-(MP_DATA[[#This Row],[D, bottom '[m']]]-MP_DATA[[#This Row],[D, top '[m']]])/(MP_DATA[[#This Row],[Bottom '[m']]]-MP_DATA[[#This Row],[Top '[m']]]),"")</f>
        <v/>
      </c>
      <c r="O84" s="244" t="str">
        <f>IF(7850/1000*(1/3)*PI()*ABS(F143-G143)*((H143/2)^2+(H143/2)*(I143/2)+(I143/2)^2-(H143/2-J143/1000)^2-(H143/2-J143/1000)*(I143/2-J143/1000)-(I143/2-J143/1000)^2)=0,"",7850/1000*(1/3)*PI()*ABS(F143-G143)*((H143/2)^2+(H143/2)*(I143/2)+(I143/2)^2-(H143/2-J143/1000)^2-(H143/2-J143/1000)*(I143/2-J143/1000)-(I143/2-J143/1000)^2))</f>
        <v/>
      </c>
      <c r="P84" s="244" t="str">
        <f>IFERROR((MP_DATA[[#This Row],[D, bottom '[m']]]+MP_DATA[[#This Row],[D, top '[m']]])/(2*MP_DATA[[#This Row],[t '[mm']]]/1000),"")</f>
        <v/>
      </c>
      <c r="Q84" s="244" t="str">
        <f>IFERROR((MP_DATA[[#This Row],[D, bottom '[m']]]+#REF!)/(2*#REF!/1000),"")</f>
        <v/>
      </c>
      <c r="Z84" s="240"/>
      <c r="AR84" s="236"/>
      <c r="AS84" s="457"/>
      <c r="AT84" s="457"/>
      <c r="AU84" s="457"/>
      <c r="AV84" s="457"/>
      <c r="AW84" s="458"/>
      <c r="AX84" s="459" t="str">
        <f>IFERROR(TP_DATA[[#This Row],[Bottom '[m']]]-TP_DATA[[#This Row],[D, top '[m']]], "")</f>
        <v/>
      </c>
      <c r="AY84" s="427"/>
      <c r="AZ84" s="427"/>
      <c r="BA84" s="459" t="str">
        <f>IFERROR(-(TP_DATA[[#This Row],[D, bottom '[m']]]-TP_DATA[[#This Row],[D, top '[m']]])/(TP_DATA[[#This Row],[Bottom '[m']]]-TP_DATA[[#This Row],[Top '[m']]]),"")</f>
        <v/>
      </c>
      <c r="BB84" s="459" t="str">
        <f>IF(7850/1000*(1/3)*PI()*ABS(AS146-AT146)*((AU146/2)^2+(AU146/2)*(AV146/2)+(AV146/2)^2-(AU146/2-AW146/1000)^2-(AU146/2-AW146/1000)*(AV146/2-AW146/1000)-(AV146/2-AW146/1000)^2)=0,"",7850/1000*(1/3)*PI()*ABS(AS146-AT146)*((AU146/2)^2+(AU146/2)*(AV146/2)+(AV146/2)^2-(AU146/2-AW146/1000)^2-(AU146/2-AW146/1000)*(AV146/2-AW146/1000)-(AV146/2-AW146/1000)^2))</f>
        <v/>
      </c>
      <c r="BC84" s="459" t="str">
        <f>IFERROR((TP_DATA[[#This Row],[D, bottom '[m']]]+TP_DATA[[#This Row],[D, top '[m']]])/(2*TP_DATA[[#This Row],[t '[mm']]]/1000),"")</f>
        <v/>
      </c>
      <c r="BD84" s="459" t="str">
        <f>IFERROR((TP_DATA[[#This Row],[D, bottom '[m']]]+#REF!)/(2*#REF!/1000),"")</f>
        <v/>
      </c>
      <c r="BE84" s="427"/>
      <c r="BF84" s="427"/>
      <c r="BG84" s="427"/>
      <c r="BH84" s="427"/>
      <c r="BI84" s="427"/>
      <c r="BJ84" s="427"/>
      <c r="BK84" s="427"/>
      <c r="BL84" s="240"/>
      <c r="BM84" s="427"/>
      <c r="CD84" s="236"/>
      <c r="CE84" s="241"/>
      <c r="CF84" s="241"/>
      <c r="CG84" s="241"/>
      <c r="CH84" s="241"/>
      <c r="CI84" s="242"/>
      <c r="CJ84" s="244" t="str">
        <f>IFERROR(TOWER_DATA[[#This Row],[Bottom '[m']]]-TOWER_DATA[[#This Row],[D, top '[m']]], "")</f>
        <v/>
      </c>
      <c r="CK84" s="244"/>
      <c r="CL84" s="244" t="str">
        <f>IFERROR(-(TOWER_DATA[[#This Row],[D, bottom '[m']]]-TOWER_DATA[[#This Row],[D, top '[m']]])/(TOWER_DATA[[#This Row],[Bottom '[m']]]-TOWER_DATA[[#This Row],[Top '[m']]]),"")</f>
        <v/>
      </c>
      <c r="CM84" s="244" t="str">
        <f t="shared" si="0"/>
        <v/>
      </c>
      <c r="CN84" s="244" t="str">
        <f>IFERROR((TOWER_DATA[[#This Row],[D, bottom '[m']]]+TOWER_DATA[[#This Row],[D, top '[m']]])/(2*TOWER_DATA[[#This Row],[t '[mm']]]/1000),"")</f>
        <v/>
      </c>
      <c r="CO84" s="244" t="str">
        <f>IFERROR((TOWER_DATA[[#This Row],[D, bottom '[m']]]+#REF!)/(2*#REF!/1000),"")</f>
        <v/>
      </c>
      <c r="CX84" s="240"/>
      <c r="CZ84" s="241"/>
      <c r="DA84" s="241"/>
      <c r="DQ84" s="235"/>
      <c r="DU84" s="242"/>
      <c r="DV84" s="242"/>
      <c r="EA84" s="240"/>
      <c r="EQ84" s="240"/>
    </row>
    <row r="85" spans="1:147" s="239" customFormat="1" ht="18" customHeight="1" outlineLevel="1">
      <c r="A85" s="237"/>
      <c r="B85" s="335"/>
      <c r="C85" s="335"/>
      <c r="D85" s="238"/>
      <c r="E85" s="242"/>
      <c r="F85" s="286"/>
      <c r="G85" s="241"/>
      <c r="H85" s="241"/>
      <c r="I85" s="241"/>
      <c r="J85" s="242"/>
      <c r="Q85" s="244" t="str">
        <f>IFERROR((MP_DATA[[#This Row],[D, bottom '[m']]]+#REF!)/(2*#REF!/1000),"")</f>
        <v/>
      </c>
      <c r="Z85" s="240"/>
      <c r="AR85" s="236"/>
      <c r="AS85" s="457"/>
      <c r="AT85" s="457"/>
      <c r="AU85" s="457"/>
      <c r="AV85" s="457"/>
      <c r="AW85" s="458"/>
      <c r="AX85" s="427"/>
      <c r="AY85" s="427"/>
      <c r="AZ85" s="427"/>
      <c r="BA85" s="427"/>
      <c r="BB85" s="427"/>
      <c r="BC85" s="427"/>
      <c r="BD85" s="459" t="str">
        <f>IFERROR((TP_DATA[[#This Row],[D, bottom '[m']]]+#REF!)/(2*#REF!/1000),"")</f>
        <v/>
      </c>
      <c r="BE85" s="427"/>
      <c r="BF85" s="427"/>
      <c r="BG85" s="427"/>
      <c r="BH85" s="427"/>
      <c r="BI85" s="427"/>
      <c r="BJ85" s="427"/>
      <c r="BK85" s="427"/>
      <c r="BL85" s="240"/>
      <c r="BM85" s="427"/>
      <c r="CD85" s="236"/>
      <c r="CE85" s="241"/>
      <c r="CF85" s="241"/>
      <c r="CG85" s="241"/>
      <c r="CH85" s="241"/>
      <c r="CI85" s="242"/>
      <c r="CO85" s="244" t="str">
        <f>IFERROR((TOWER_DATA[[#This Row],[D, bottom '[m']]]+#REF!)/(2*#REF!/1000),"")</f>
        <v/>
      </c>
      <c r="CX85" s="240"/>
      <c r="CZ85" s="241"/>
      <c r="DA85" s="241"/>
      <c r="DQ85" s="235"/>
      <c r="DU85" s="242"/>
      <c r="DV85" s="242"/>
      <c r="EA85" s="240"/>
      <c r="EQ85" s="240"/>
    </row>
    <row r="86" spans="1:147" s="239" customFormat="1" ht="18" customHeight="1" outlineLevel="1">
      <c r="A86" s="237"/>
      <c r="B86" s="335"/>
      <c r="C86" s="335"/>
      <c r="D86" s="238"/>
      <c r="E86" s="242"/>
      <c r="F86" s="286"/>
      <c r="G86" s="241"/>
      <c r="H86" s="241"/>
      <c r="I86" s="241"/>
      <c r="J86" s="242"/>
      <c r="Q86" s="244" t="str">
        <f>IFERROR((MP_DATA[[#This Row],[D, bottom '[m']]]+#REF!)/(2*#REF!/1000),"")</f>
        <v/>
      </c>
      <c r="Z86" s="240"/>
      <c r="AR86" s="236"/>
      <c r="AS86" s="457"/>
      <c r="AT86" s="457"/>
      <c r="AU86" s="457"/>
      <c r="AV86" s="457"/>
      <c r="AW86" s="458"/>
      <c r="AX86" s="427"/>
      <c r="AY86" s="427"/>
      <c r="AZ86" s="427"/>
      <c r="BA86" s="427"/>
      <c r="BB86" s="427"/>
      <c r="BC86" s="427"/>
      <c r="BD86" s="459" t="str">
        <f>IFERROR((TP_DATA[[#This Row],[D, bottom '[m']]]+#REF!)/(2*#REF!/1000),"")</f>
        <v/>
      </c>
      <c r="BE86" s="427"/>
      <c r="BF86" s="427"/>
      <c r="BG86" s="427"/>
      <c r="BH86" s="427"/>
      <c r="BI86" s="427"/>
      <c r="BJ86" s="427"/>
      <c r="BK86" s="427"/>
      <c r="BL86" s="240"/>
      <c r="BM86" s="427"/>
      <c r="CD86" s="236"/>
      <c r="CE86" s="241"/>
      <c r="CF86" s="241"/>
      <c r="CG86" s="241"/>
      <c r="CH86" s="241"/>
      <c r="CI86" s="242"/>
      <c r="CO86" s="244" t="str">
        <f>IFERROR((TOWER_DATA[[#This Row],[D, bottom '[m']]]+#REF!)/(2*#REF!/1000),"")</f>
        <v/>
      </c>
      <c r="CX86" s="240"/>
      <c r="CZ86" s="241"/>
      <c r="DA86" s="241"/>
      <c r="DQ86" s="235"/>
      <c r="DU86" s="242"/>
      <c r="DV86" s="242"/>
      <c r="EA86" s="240"/>
      <c r="EQ86" s="240"/>
    </row>
    <row r="87" spans="1:147" s="239" customFormat="1" ht="18" customHeight="1" outlineLevel="1">
      <c r="A87" s="237"/>
      <c r="B87" s="335"/>
      <c r="C87" s="335"/>
      <c r="D87" s="238"/>
      <c r="E87" s="242"/>
      <c r="F87" s="286"/>
      <c r="G87" s="241"/>
      <c r="H87" s="241"/>
      <c r="I87" s="241"/>
      <c r="J87" s="242"/>
      <c r="Q87" s="244" t="str">
        <f>IFERROR((MP_DATA[[#This Row],[D, bottom '[m']]]+#REF!)/(2*#REF!/1000),"")</f>
        <v/>
      </c>
      <c r="Z87" s="240"/>
      <c r="AR87" s="236"/>
      <c r="AS87" s="457"/>
      <c r="AT87" s="457"/>
      <c r="AU87" s="457"/>
      <c r="AV87" s="457"/>
      <c r="AW87" s="458"/>
      <c r="AX87" s="427"/>
      <c r="AY87" s="427"/>
      <c r="AZ87" s="427"/>
      <c r="BA87" s="427"/>
      <c r="BB87" s="427"/>
      <c r="BC87" s="427"/>
      <c r="BD87" s="459" t="str">
        <f>IFERROR((TP_DATA[[#This Row],[D, bottom '[m']]]+#REF!)/(2*#REF!/1000),"")</f>
        <v/>
      </c>
      <c r="BE87" s="427"/>
      <c r="BF87" s="427"/>
      <c r="BG87" s="427"/>
      <c r="BH87" s="427"/>
      <c r="BI87" s="427"/>
      <c r="BJ87" s="427"/>
      <c r="BK87" s="427"/>
      <c r="BL87" s="240"/>
      <c r="BM87" s="427"/>
      <c r="CD87" s="236"/>
      <c r="CE87" s="241"/>
      <c r="CF87" s="241"/>
      <c r="CG87" s="241"/>
      <c r="CH87" s="241"/>
      <c r="CI87" s="242"/>
      <c r="CO87" s="244" t="str">
        <f>IFERROR((TOWER_DATA[[#This Row],[D, bottom '[m']]]+#REF!)/(2*#REF!/1000),"")</f>
        <v/>
      </c>
      <c r="CX87" s="240"/>
      <c r="CZ87" s="241"/>
      <c r="DA87" s="241"/>
      <c r="DQ87" s="235"/>
      <c r="DU87" s="242"/>
      <c r="DV87" s="242"/>
      <c r="EA87" s="240"/>
      <c r="EQ87" s="240"/>
    </row>
    <row r="88" spans="1:147" s="239" customFormat="1" ht="18" customHeight="1" outlineLevel="1">
      <c r="A88" s="237"/>
      <c r="B88" s="335"/>
      <c r="C88" s="335"/>
      <c r="D88" s="238"/>
      <c r="E88" s="242"/>
      <c r="F88" s="286"/>
      <c r="G88" s="241"/>
      <c r="H88" s="241"/>
      <c r="I88" s="241"/>
      <c r="J88" s="242"/>
      <c r="Q88" s="244" t="str">
        <f>IFERROR((MP_DATA[[#This Row],[D, bottom '[m']]]+#REF!)/(2*#REF!/1000),"")</f>
        <v/>
      </c>
      <c r="Z88" s="240"/>
      <c r="AR88" s="236"/>
      <c r="AS88" s="457"/>
      <c r="AT88" s="457"/>
      <c r="AU88" s="457"/>
      <c r="AV88" s="457"/>
      <c r="AW88" s="458"/>
      <c r="AX88" s="427"/>
      <c r="AY88" s="427"/>
      <c r="AZ88" s="427"/>
      <c r="BA88" s="427"/>
      <c r="BB88" s="427"/>
      <c r="BC88" s="427"/>
      <c r="BD88" s="459" t="str">
        <f>IFERROR((TP_DATA[[#This Row],[D, bottom '[m']]]+#REF!)/(2*#REF!/1000),"")</f>
        <v/>
      </c>
      <c r="BE88" s="427"/>
      <c r="BF88" s="427"/>
      <c r="BG88" s="427"/>
      <c r="BH88" s="427"/>
      <c r="BI88" s="427"/>
      <c r="BJ88" s="427"/>
      <c r="BK88" s="427"/>
      <c r="BL88" s="240"/>
      <c r="BM88" s="427"/>
      <c r="CD88" s="236"/>
      <c r="CE88" s="241"/>
      <c r="CF88" s="241"/>
      <c r="CG88" s="241"/>
      <c r="CH88" s="241"/>
      <c r="CI88" s="242"/>
      <c r="CO88" s="244" t="str">
        <f>IFERROR((TOWER_DATA[[#This Row],[D, bottom '[m']]]+#REF!)/(2*#REF!/1000),"")</f>
        <v/>
      </c>
      <c r="CX88" s="240"/>
      <c r="CZ88" s="241"/>
      <c r="DA88" s="241"/>
      <c r="DQ88" s="235"/>
      <c r="DU88" s="242"/>
      <c r="DV88" s="242"/>
      <c r="DY88" s="239" t="str">
        <f>IF(7850/1000*(1/3)*PI()*ABS(DR88-DT88)*((DU88/2)^2+(DU88/2)*(DV88/2)+(DV88/2)^2-(DU88/2-DX88/1000)^2-(DU88/2-DX88/1000)*(DV88/2-DX88/1000)-(DV88/2-DX88/1000)^2)=0,"",7850/1000*(1/3)*PI()*ABS(DR88-DT88)*((DU88/2)^2+(DU88/2)*(DV88/2)+(DV88/2)^2-(DU88/2-DX88/1000)^2-(DU88/2-DX88/1000)*(DV88/2-DX88/1000)-(DV88/2-DX88/1000)^2))</f>
        <v/>
      </c>
      <c r="EA88" s="240"/>
      <c r="EQ88" s="240"/>
    </row>
    <row r="89" spans="1:147" s="239" customFormat="1" ht="18" customHeight="1" outlineLevel="1">
      <c r="A89" s="237"/>
      <c r="B89" s="335"/>
      <c r="C89" s="335"/>
      <c r="D89" s="238"/>
      <c r="E89" s="242"/>
      <c r="F89" s="286"/>
      <c r="G89" s="241"/>
      <c r="H89" s="241"/>
      <c r="I89" s="241"/>
      <c r="J89" s="242"/>
      <c r="Q89" s="244" t="str">
        <f>IFERROR((MP_DATA[[#This Row],[D, bottom '[m']]]+#REF!)/(2*#REF!/1000),"")</f>
        <v/>
      </c>
      <c r="Z89" s="240"/>
      <c r="AR89" s="236"/>
      <c r="AS89" s="457"/>
      <c r="AT89" s="457"/>
      <c r="AU89" s="457"/>
      <c r="AV89" s="457"/>
      <c r="AW89" s="458"/>
      <c r="AX89" s="427"/>
      <c r="AY89" s="427"/>
      <c r="AZ89" s="427"/>
      <c r="BA89" s="427"/>
      <c r="BB89" s="427"/>
      <c r="BC89" s="427"/>
      <c r="BD89" s="459" t="str">
        <f>IFERROR((TP_DATA[[#This Row],[D, bottom '[m']]]+#REF!)/(2*#REF!/1000),"")</f>
        <v/>
      </c>
      <c r="BE89" s="427"/>
      <c r="BF89" s="427"/>
      <c r="BG89" s="427"/>
      <c r="BH89" s="427"/>
      <c r="BI89" s="427"/>
      <c r="BJ89" s="427"/>
      <c r="BK89" s="427"/>
      <c r="BL89" s="240"/>
      <c r="BM89" s="427"/>
      <c r="CD89" s="236"/>
      <c r="CE89" s="241"/>
      <c r="CF89" s="241"/>
      <c r="CG89" s="241"/>
      <c r="CH89" s="241"/>
      <c r="CI89" s="242"/>
      <c r="CO89" s="244" t="str">
        <f>IFERROR((TOWER_DATA[[#This Row],[D, bottom '[m']]]+#REF!)/(2*#REF!/1000),"")</f>
        <v/>
      </c>
      <c r="CX89" s="240"/>
      <c r="CZ89" s="241"/>
      <c r="DA89" s="241"/>
      <c r="DQ89" s="235"/>
      <c r="DU89" s="242"/>
      <c r="DV89" s="242"/>
      <c r="DY89" s="239" t="str">
        <f>IF(7850/1000*(1/3)*PI()*ABS(DR89-DT89)*((DU89/2)^2+(DU89/2)*(DV89/2)+(DV89/2)^2-(DU89/2-DX89/1000)^2-(DU89/2-DX89/1000)*(DV89/2-DX89/1000)-(DV89/2-DX89/1000)^2)=0,"",7850/1000*(1/3)*PI()*ABS(DR89-DT89)*((DU89/2)^2+(DU89/2)*(DV89/2)+(DV89/2)^2-(DU89/2-DX89/1000)^2-(DU89/2-DX89/1000)*(DV89/2-DX89/1000)-(DV89/2-DX89/1000)^2))</f>
        <v/>
      </c>
      <c r="EA89" s="240"/>
      <c r="EQ89" s="240"/>
    </row>
    <row r="90" spans="1:147" s="239" customFormat="1" ht="18" customHeight="1" outlineLevel="1">
      <c r="A90" s="237"/>
      <c r="B90" s="335"/>
      <c r="C90" s="335"/>
      <c r="D90" s="238"/>
      <c r="E90" s="242"/>
      <c r="F90" s="286"/>
      <c r="G90" s="241"/>
      <c r="H90" s="241"/>
      <c r="I90" s="241"/>
      <c r="J90" s="242"/>
      <c r="Q90" s="244" t="str">
        <f>IFERROR((MP_DATA[[#This Row],[D, bottom '[m']]]+#REF!)/(2*#REF!/1000),"")</f>
        <v/>
      </c>
      <c r="Z90" s="240"/>
      <c r="AR90" s="236"/>
      <c r="AS90" s="457"/>
      <c r="AT90" s="457"/>
      <c r="AU90" s="457"/>
      <c r="AV90" s="457"/>
      <c r="AW90" s="458"/>
      <c r="AX90" s="427"/>
      <c r="AY90" s="427"/>
      <c r="AZ90" s="427"/>
      <c r="BA90" s="427"/>
      <c r="BB90" s="427"/>
      <c r="BC90" s="427"/>
      <c r="BD90" s="459" t="str">
        <f>IFERROR((TP_DATA[[#This Row],[D, bottom '[m']]]+#REF!)/(2*#REF!/1000),"")</f>
        <v/>
      </c>
      <c r="BE90" s="427"/>
      <c r="BF90" s="427"/>
      <c r="BG90" s="427"/>
      <c r="BH90" s="427"/>
      <c r="BI90" s="427"/>
      <c r="BJ90" s="427"/>
      <c r="BK90" s="427"/>
      <c r="BL90" s="240"/>
      <c r="BM90" s="427"/>
      <c r="CD90" s="236"/>
      <c r="CE90" s="241"/>
      <c r="CF90" s="241"/>
      <c r="CG90" s="241"/>
      <c r="CH90" s="241"/>
      <c r="CI90" s="242"/>
      <c r="CO90" s="244" t="str">
        <f>IFERROR((TOWER_DATA[[#This Row],[D, bottom '[m']]]+#REF!)/(2*#REF!/1000),"")</f>
        <v/>
      </c>
      <c r="CX90" s="240"/>
      <c r="CZ90" s="241"/>
      <c r="DA90" s="241"/>
      <c r="DQ90" s="235"/>
      <c r="DU90" s="242"/>
      <c r="DV90" s="242"/>
      <c r="DY90" s="239" t="str">
        <f>IF(7850/1000*(1/3)*PI()*ABS(DR90-DT90)*((DU90/2)^2+(DU90/2)*(DV90/2)+(DV90/2)^2-(DU90/2-DX90/1000)^2-(DU90/2-DX90/1000)*(DV90/2-DX90/1000)-(DV90/2-DX90/1000)^2)=0,"",7850/1000*(1/3)*PI()*ABS(DR90-DT90)*((DU90/2)^2+(DU90/2)*(DV90/2)+(DV90/2)^2-(DU90/2-DX90/1000)^2-(DU90/2-DX90/1000)*(DV90/2-DX90/1000)-(DV90/2-DX90/1000)^2))</f>
        <v/>
      </c>
      <c r="EA90" s="240"/>
      <c r="EQ90" s="240"/>
    </row>
    <row r="91" spans="1:147" s="239" customFormat="1" ht="18" customHeight="1" outlineLevel="1">
      <c r="A91" s="237"/>
      <c r="B91" s="335"/>
      <c r="C91" s="335"/>
      <c r="D91" s="238"/>
      <c r="E91" s="242"/>
      <c r="F91" s="286"/>
      <c r="G91" s="241"/>
      <c r="H91" s="241"/>
      <c r="I91" s="241"/>
      <c r="J91" s="242"/>
      <c r="Q91" s="244" t="str">
        <f>IFERROR((MP_DATA[[#This Row],[D, bottom '[m']]]+#REF!)/(2*#REF!/1000),"")</f>
        <v/>
      </c>
      <c r="Z91" s="240"/>
      <c r="AR91" s="236"/>
      <c r="AS91" s="457"/>
      <c r="AT91" s="457"/>
      <c r="AU91" s="457"/>
      <c r="AV91" s="457"/>
      <c r="AW91" s="458"/>
      <c r="AX91" s="427"/>
      <c r="AY91" s="427"/>
      <c r="AZ91" s="427"/>
      <c r="BA91" s="427"/>
      <c r="BB91" s="427"/>
      <c r="BC91" s="427"/>
      <c r="BD91" s="459" t="str">
        <f>IFERROR((TP_DATA[[#This Row],[D, bottom '[m']]]+#REF!)/(2*#REF!/1000),"")</f>
        <v/>
      </c>
      <c r="BE91" s="427"/>
      <c r="BF91" s="427"/>
      <c r="BG91" s="427"/>
      <c r="BH91" s="427"/>
      <c r="BI91" s="427"/>
      <c r="BJ91" s="427"/>
      <c r="BK91" s="427"/>
      <c r="BL91" s="240"/>
      <c r="BM91" s="427"/>
      <c r="CD91" s="236"/>
      <c r="CE91" s="241"/>
      <c r="CF91" s="241"/>
      <c r="CG91" s="241"/>
      <c r="CH91" s="241"/>
      <c r="CI91" s="242"/>
      <c r="CO91" s="244" t="str">
        <f>IFERROR((TOWER_DATA[[#This Row],[D, bottom '[m']]]+#REF!)/(2*#REF!/1000),"")</f>
        <v/>
      </c>
      <c r="CX91" s="240"/>
      <c r="CZ91" s="241"/>
      <c r="DA91" s="241"/>
      <c r="DQ91" s="235"/>
      <c r="DU91" s="242"/>
      <c r="DV91" s="242"/>
      <c r="DY91" s="239" t="str">
        <f t="shared" ref="DY91:DY110" si="1">IF(7850/1000*(1/3)*PI()*ABS(DR91-DT91)*((DU91/2)^2+(DU91/2)*(DV91/2)+(DV91/2)^2-(DU91/2-DX91/1000)^2-(DU91/2-DX91/1000)*(DV91/2-DX91/1000)-(DV91/2-DX91/1000)^2)=0,"",7850/1000*(1/3)*PI()*ABS(DR91-DT91)*((DU91/2)^2+(DU91/2)*(DV91/2)+(DV91/2)^2-(DU91/2-DX91/1000)^2-(DU91/2-DX91/1000)*(DV91/2-DX91/1000)-(DV91/2-DX91/1000)^2))</f>
        <v/>
      </c>
      <c r="EA91" s="240"/>
      <c r="EQ91" s="240"/>
    </row>
    <row r="92" spans="1:147" s="239" customFormat="1" ht="18" customHeight="1" outlineLevel="1">
      <c r="A92" s="237"/>
      <c r="B92" s="335"/>
      <c r="C92" s="335"/>
      <c r="D92" s="238"/>
      <c r="E92" s="242"/>
      <c r="F92" s="286"/>
      <c r="G92" s="241"/>
      <c r="H92" s="241"/>
      <c r="I92" s="241"/>
      <c r="J92" s="242"/>
      <c r="Q92" s="244" t="str">
        <f>IFERROR((MP_DATA[[#This Row],[D, bottom '[m']]]+#REF!)/(2*#REF!/1000),"")</f>
        <v/>
      </c>
      <c r="Z92" s="240"/>
      <c r="AR92" s="236"/>
      <c r="AS92" s="457"/>
      <c r="AT92" s="457"/>
      <c r="AU92" s="457"/>
      <c r="AV92" s="457"/>
      <c r="AW92" s="458"/>
      <c r="AX92" s="427"/>
      <c r="AY92" s="427"/>
      <c r="AZ92" s="427"/>
      <c r="BA92" s="427"/>
      <c r="BB92" s="427"/>
      <c r="BC92" s="427"/>
      <c r="BD92" s="459" t="str">
        <f>IFERROR((TP_DATA[[#This Row],[D, bottom '[m']]]+#REF!)/(2*#REF!/1000),"")</f>
        <v/>
      </c>
      <c r="BE92" s="427"/>
      <c r="BF92" s="427"/>
      <c r="BG92" s="427"/>
      <c r="BH92" s="427"/>
      <c r="BI92" s="427"/>
      <c r="BJ92" s="427"/>
      <c r="BK92" s="427"/>
      <c r="BL92" s="240"/>
      <c r="BM92" s="427"/>
      <c r="CD92" s="236"/>
      <c r="CE92" s="241"/>
      <c r="CF92" s="241"/>
      <c r="CG92" s="241"/>
      <c r="CH92" s="241"/>
      <c r="CI92" s="242"/>
      <c r="CO92" s="244" t="str">
        <f>IFERROR((TOWER_DATA[[#This Row],[D, bottom '[m']]]+#REF!)/(2*#REF!/1000),"")</f>
        <v/>
      </c>
      <c r="CX92" s="240"/>
      <c r="CZ92" s="241"/>
      <c r="DA92" s="241"/>
      <c r="DQ92" s="235"/>
      <c r="DU92" s="242"/>
      <c r="DV92" s="242"/>
      <c r="DY92" s="239" t="str">
        <f t="shared" si="1"/>
        <v/>
      </c>
      <c r="EA92" s="240"/>
      <c r="EQ92" s="240"/>
    </row>
    <row r="93" spans="1:147" s="239" customFormat="1" ht="18" customHeight="1" outlineLevel="1">
      <c r="A93" s="237"/>
      <c r="B93" s="335"/>
      <c r="C93" s="335"/>
      <c r="D93" s="238"/>
      <c r="E93" s="242"/>
      <c r="F93" s="286"/>
      <c r="G93" s="241"/>
      <c r="H93" s="241"/>
      <c r="I93" s="241"/>
      <c r="J93" s="242"/>
      <c r="Q93" s="244" t="str">
        <f>IFERROR((MP_DATA[[#This Row],[D, bottom '[m']]]+#REF!)/(2*#REF!/1000),"")</f>
        <v/>
      </c>
      <c r="Z93" s="240"/>
      <c r="AR93" s="236"/>
      <c r="AS93" s="457"/>
      <c r="AT93" s="457"/>
      <c r="AU93" s="457"/>
      <c r="AV93" s="457"/>
      <c r="AW93" s="458"/>
      <c r="AX93" s="427"/>
      <c r="AY93" s="427"/>
      <c r="AZ93" s="427"/>
      <c r="BA93" s="427"/>
      <c r="BB93" s="427"/>
      <c r="BC93" s="427"/>
      <c r="BD93" s="459" t="str">
        <f>IFERROR((TP_DATA[[#This Row],[D, bottom '[m']]]+#REF!)/(2*#REF!/1000),"")</f>
        <v/>
      </c>
      <c r="BE93" s="427"/>
      <c r="BF93" s="427"/>
      <c r="BG93" s="427"/>
      <c r="BH93" s="427"/>
      <c r="BI93" s="427"/>
      <c r="BJ93" s="427"/>
      <c r="BK93" s="427"/>
      <c r="BL93" s="240"/>
      <c r="BM93" s="427"/>
      <c r="CD93" s="236"/>
      <c r="CE93" s="241"/>
      <c r="CF93" s="241"/>
      <c r="CG93" s="241"/>
      <c r="CH93" s="241"/>
      <c r="CI93" s="242"/>
      <c r="CO93" s="244" t="str">
        <f>IFERROR((TOWER_DATA[[#This Row],[D, bottom '[m']]]+#REF!)/(2*#REF!/1000),"")</f>
        <v/>
      </c>
      <c r="CX93" s="240"/>
      <c r="CZ93" s="241"/>
      <c r="DA93" s="241"/>
      <c r="DQ93" s="235"/>
      <c r="DU93" s="242"/>
      <c r="DV93" s="242"/>
      <c r="DY93" s="239" t="str">
        <f t="shared" si="1"/>
        <v/>
      </c>
      <c r="EA93" s="240"/>
      <c r="EQ93" s="240"/>
    </row>
    <row r="94" spans="1:147" s="239" customFormat="1" ht="18" customHeight="1" outlineLevel="1">
      <c r="A94" s="237"/>
      <c r="B94" s="335"/>
      <c r="C94" s="335"/>
      <c r="D94" s="238"/>
      <c r="E94" s="242"/>
      <c r="F94" s="286"/>
      <c r="G94" s="241"/>
      <c r="H94" s="241"/>
      <c r="I94" s="241"/>
      <c r="J94" s="242"/>
      <c r="Q94" s="244" t="str">
        <f>IFERROR((MP_DATA[[#This Row],[D, bottom '[m']]]+#REF!)/(2*#REF!/1000),"")</f>
        <v/>
      </c>
      <c r="Z94" s="240"/>
      <c r="AR94" s="236"/>
      <c r="AS94" s="457"/>
      <c r="AT94" s="457"/>
      <c r="AU94" s="457"/>
      <c r="AV94" s="457"/>
      <c r="AW94" s="458"/>
      <c r="AX94" s="427"/>
      <c r="AY94" s="427"/>
      <c r="AZ94" s="427"/>
      <c r="BA94" s="427"/>
      <c r="BB94" s="427"/>
      <c r="BC94" s="427"/>
      <c r="BD94" s="459" t="str">
        <f>IFERROR((TP_DATA[[#This Row],[D, bottom '[m']]]+#REF!)/(2*#REF!/1000),"")</f>
        <v/>
      </c>
      <c r="BE94" s="427"/>
      <c r="BF94" s="427"/>
      <c r="BG94" s="427"/>
      <c r="BH94" s="427"/>
      <c r="BI94" s="427"/>
      <c r="BJ94" s="427"/>
      <c r="BK94" s="427"/>
      <c r="BL94" s="240"/>
      <c r="BM94" s="427"/>
      <c r="CD94" s="236"/>
      <c r="CE94" s="241"/>
      <c r="CF94" s="241"/>
      <c r="CG94" s="241"/>
      <c r="CH94" s="241"/>
      <c r="CI94" s="242"/>
      <c r="CO94" s="244" t="str">
        <f>IFERROR((TOWER_DATA[[#This Row],[D, bottom '[m']]]+#REF!)/(2*#REF!/1000),"")</f>
        <v/>
      </c>
      <c r="CX94" s="240"/>
      <c r="CZ94" s="241"/>
      <c r="DA94" s="241"/>
      <c r="DQ94" s="235"/>
      <c r="DU94" s="242"/>
      <c r="DV94" s="242"/>
      <c r="DY94" s="239" t="str">
        <f t="shared" si="1"/>
        <v/>
      </c>
      <c r="EA94" s="240"/>
      <c r="EQ94" s="240"/>
    </row>
    <row r="95" spans="1:147" s="239" customFormat="1" ht="18" customHeight="1" outlineLevel="1">
      <c r="A95" s="237"/>
      <c r="B95" s="335"/>
      <c r="C95" s="335"/>
      <c r="D95" s="238"/>
      <c r="E95" s="242"/>
      <c r="F95" s="286"/>
      <c r="G95" s="241"/>
      <c r="H95" s="241"/>
      <c r="I95" s="241"/>
      <c r="J95" s="242"/>
      <c r="Q95" s="244" t="str">
        <f>IFERROR((MP_DATA[[#This Row],[D, bottom '[m']]]+#REF!)/(2*#REF!/1000),"")</f>
        <v/>
      </c>
      <c r="Z95" s="240"/>
      <c r="AR95" s="236"/>
      <c r="AS95" s="457"/>
      <c r="AT95" s="457"/>
      <c r="AU95" s="457"/>
      <c r="AV95" s="457"/>
      <c r="AW95" s="458"/>
      <c r="AX95" s="427"/>
      <c r="AY95" s="427"/>
      <c r="AZ95" s="427"/>
      <c r="BA95" s="427"/>
      <c r="BB95" s="427"/>
      <c r="BC95" s="427"/>
      <c r="BD95" s="459" t="str">
        <f>IFERROR((TP_DATA[[#This Row],[D, bottom '[m']]]+#REF!)/(2*#REF!/1000),"")</f>
        <v/>
      </c>
      <c r="BE95" s="427"/>
      <c r="BF95" s="427"/>
      <c r="BG95" s="427"/>
      <c r="BH95" s="427"/>
      <c r="BI95" s="427"/>
      <c r="BJ95" s="427"/>
      <c r="BK95" s="427"/>
      <c r="BL95" s="240"/>
      <c r="BM95" s="427"/>
      <c r="CD95" s="236"/>
      <c r="CE95" s="241"/>
      <c r="CF95" s="241"/>
      <c r="CG95" s="241"/>
      <c r="CH95" s="241"/>
      <c r="CI95" s="242"/>
      <c r="CO95" s="244" t="str">
        <f>IFERROR((TOWER_DATA[[#This Row],[D, bottom '[m']]]+#REF!)/(2*#REF!/1000),"")</f>
        <v/>
      </c>
      <c r="CX95" s="240"/>
      <c r="CZ95" s="241"/>
      <c r="DA95" s="241"/>
      <c r="DQ95" s="235"/>
      <c r="DU95" s="242"/>
      <c r="DV95" s="242"/>
      <c r="DY95" s="239" t="str">
        <f t="shared" si="1"/>
        <v/>
      </c>
      <c r="EA95" s="240"/>
      <c r="EQ95" s="240"/>
    </row>
    <row r="96" spans="1:147" s="239" customFormat="1" ht="18" customHeight="1" outlineLevel="1">
      <c r="A96" s="237"/>
      <c r="B96" s="335"/>
      <c r="C96" s="335"/>
      <c r="D96" s="238"/>
      <c r="E96" s="242"/>
      <c r="F96" s="286"/>
      <c r="G96" s="241"/>
      <c r="H96" s="241"/>
      <c r="I96" s="241"/>
      <c r="J96" s="242"/>
      <c r="Q96" s="244" t="str">
        <f>IFERROR((MP_DATA[[#This Row],[D, bottom '[m']]]+#REF!)/(2*#REF!/1000),"")</f>
        <v/>
      </c>
      <c r="Z96" s="240"/>
      <c r="AR96" s="236"/>
      <c r="AS96" s="457"/>
      <c r="AT96" s="457"/>
      <c r="AU96" s="457"/>
      <c r="AV96" s="457"/>
      <c r="AW96" s="458"/>
      <c r="AX96" s="427"/>
      <c r="AY96" s="427"/>
      <c r="AZ96" s="427"/>
      <c r="BA96" s="427"/>
      <c r="BB96" s="427"/>
      <c r="BC96" s="427"/>
      <c r="BD96" s="459" t="str">
        <f>IFERROR((TP_DATA[[#This Row],[D, bottom '[m']]]+#REF!)/(2*#REF!/1000),"")</f>
        <v/>
      </c>
      <c r="BE96" s="427"/>
      <c r="BF96" s="427"/>
      <c r="BG96" s="427"/>
      <c r="BH96" s="427"/>
      <c r="BI96" s="427"/>
      <c r="BJ96" s="427"/>
      <c r="BK96" s="427"/>
      <c r="BL96" s="240"/>
      <c r="BM96" s="427"/>
      <c r="CD96" s="236"/>
      <c r="CE96" s="241"/>
      <c r="CF96" s="241"/>
      <c r="CG96" s="241"/>
      <c r="CH96" s="241"/>
      <c r="CI96" s="242"/>
      <c r="CO96" s="244" t="str">
        <f>IFERROR((TOWER_DATA[[#This Row],[D, bottom '[m']]]+#REF!)/(2*#REF!/1000),"")</f>
        <v/>
      </c>
      <c r="CX96" s="240"/>
      <c r="CZ96" s="241"/>
      <c r="DA96" s="241"/>
      <c r="DQ96" s="235"/>
      <c r="DU96" s="242"/>
      <c r="DV96" s="242"/>
      <c r="DY96" s="239" t="str">
        <f t="shared" si="1"/>
        <v/>
      </c>
      <c r="EA96" s="240"/>
      <c r="EQ96" s="240"/>
    </row>
    <row r="97" spans="1:147" s="239" customFormat="1" ht="18" customHeight="1" outlineLevel="1">
      <c r="A97" s="237"/>
      <c r="B97" s="335"/>
      <c r="C97" s="335"/>
      <c r="D97" s="238"/>
      <c r="E97" s="242"/>
      <c r="F97" s="286"/>
      <c r="G97" s="241"/>
      <c r="H97" s="241"/>
      <c r="I97" s="241"/>
      <c r="J97" s="242"/>
      <c r="Q97" s="244" t="str">
        <f>IFERROR((MP_DATA[[#This Row],[D, bottom '[m']]]+#REF!)/(2*#REF!/1000),"")</f>
        <v/>
      </c>
      <c r="Z97" s="240"/>
      <c r="AR97" s="236"/>
      <c r="AS97" s="457"/>
      <c r="AT97" s="457"/>
      <c r="AU97" s="457"/>
      <c r="AV97" s="457"/>
      <c r="AW97" s="458"/>
      <c r="AX97" s="427"/>
      <c r="AY97" s="427"/>
      <c r="AZ97" s="427"/>
      <c r="BA97" s="427"/>
      <c r="BB97" s="427"/>
      <c r="BC97" s="427"/>
      <c r="BD97" s="459" t="str">
        <f>IFERROR((TP_DATA[[#This Row],[D, bottom '[m']]]+#REF!)/(2*#REF!/1000),"")</f>
        <v/>
      </c>
      <c r="BE97" s="427"/>
      <c r="BF97" s="427"/>
      <c r="BG97" s="427"/>
      <c r="BH97" s="427"/>
      <c r="BI97" s="427"/>
      <c r="BJ97" s="427"/>
      <c r="BK97" s="427"/>
      <c r="BL97" s="240"/>
      <c r="BM97" s="427"/>
      <c r="CD97" s="236"/>
      <c r="CE97" s="241"/>
      <c r="CF97" s="241"/>
      <c r="CG97" s="241"/>
      <c r="CH97" s="241"/>
      <c r="CI97" s="242"/>
      <c r="CO97" s="244" t="str">
        <f>IFERROR((TOWER_DATA[[#This Row],[D, bottom '[m']]]+#REF!)/(2*#REF!/1000),"")</f>
        <v/>
      </c>
      <c r="CX97" s="240"/>
      <c r="CZ97" s="241"/>
      <c r="DA97" s="241"/>
      <c r="DQ97" s="235"/>
      <c r="DU97" s="242"/>
      <c r="DV97" s="242"/>
      <c r="DY97" s="239" t="str">
        <f t="shared" si="1"/>
        <v/>
      </c>
      <c r="EA97" s="240"/>
      <c r="EQ97" s="240"/>
    </row>
    <row r="98" spans="1:147" s="239" customFormat="1" ht="18" customHeight="1" outlineLevel="1">
      <c r="A98" s="237"/>
      <c r="B98" s="335"/>
      <c r="C98" s="335"/>
      <c r="D98" s="238"/>
      <c r="E98" s="242"/>
      <c r="F98" s="286"/>
      <c r="G98" s="241"/>
      <c r="H98" s="241"/>
      <c r="I98" s="241"/>
      <c r="J98" s="242"/>
      <c r="Q98" s="244" t="str">
        <f>IFERROR((MP_DATA[[#This Row],[D, bottom '[m']]]+#REF!)/(2*#REF!/1000),"")</f>
        <v/>
      </c>
      <c r="Z98" s="240"/>
      <c r="AR98" s="236"/>
      <c r="AS98" s="457"/>
      <c r="AT98" s="457"/>
      <c r="AU98" s="457"/>
      <c r="AV98" s="457"/>
      <c r="AW98" s="458"/>
      <c r="AX98" s="427"/>
      <c r="AY98" s="427"/>
      <c r="AZ98" s="427"/>
      <c r="BA98" s="427"/>
      <c r="BB98" s="427"/>
      <c r="BC98" s="427"/>
      <c r="BD98" s="459" t="str">
        <f>IFERROR((TP_DATA[[#This Row],[D, bottom '[m']]]+#REF!)/(2*#REF!/1000),"")</f>
        <v/>
      </c>
      <c r="BE98" s="427"/>
      <c r="BF98" s="427"/>
      <c r="BG98" s="427"/>
      <c r="BH98" s="427"/>
      <c r="BI98" s="427"/>
      <c r="BJ98" s="427"/>
      <c r="BK98" s="427"/>
      <c r="BL98" s="240"/>
      <c r="BM98" s="427"/>
      <c r="CD98" s="236"/>
      <c r="CE98" s="241"/>
      <c r="CF98" s="241"/>
      <c r="CG98" s="241"/>
      <c r="CH98" s="241"/>
      <c r="CI98" s="242"/>
      <c r="CO98" s="244" t="str">
        <f>IFERROR((TOWER_DATA[[#This Row],[D, bottom '[m']]]+#REF!)/(2*#REF!/1000),"")</f>
        <v/>
      </c>
      <c r="CX98" s="240"/>
      <c r="CZ98" s="241"/>
      <c r="DA98" s="241"/>
      <c r="DQ98" s="235"/>
      <c r="DU98" s="242"/>
      <c r="DV98" s="242"/>
      <c r="DY98" s="239" t="str">
        <f t="shared" si="1"/>
        <v/>
      </c>
      <c r="EA98" s="240"/>
      <c r="EQ98" s="240"/>
    </row>
    <row r="99" spans="1:147" s="239" customFormat="1" ht="18" customHeight="1" outlineLevel="1">
      <c r="A99" s="237"/>
      <c r="B99" s="335"/>
      <c r="C99" s="335"/>
      <c r="D99" s="238"/>
      <c r="E99" s="242"/>
      <c r="F99" s="286"/>
      <c r="G99" s="241"/>
      <c r="H99" s="241"/>
      <c r="I99" s="241"/>
      <c r="J99" s="242"/>
      <c r="Q99" s="244" t="str">
        <f>IFERROR((MP_DATA[[#This Row],[D, bottom '[m']]]+#REF!)/(2*#REF!/1000),"")</f>
        <v/>
      </c>
      <c r="Z99" s="240"/>
      <c r="AR99" s="236"/>
      <c r="AS99" s="457"/>
      <c r="AT99" s="457"/>
      <c r="AU99" s="457"/>
      <c r="AV99" s="457"/>
      <c r="AW99" s="458"/>
      <c r="AX99" s="427"/>
      <c r="AY99" s="427"/>
      <c r="AZ99" s="427"/>
      <c r="BA99" s="427"/>
      <c r="BB99" s="427"/>
      <c r="BC99" s="427"/>
      <c r="BD99" s="459" t="str">
        <f>IFERROR((TP_DATA[[#This Row],[D, bottom '[m']]]+#REF!)/(2*#REF!/1000),"")</f>
        <v/>
      </c>
      <c r="BE99" s="427"/>
      <c r="BF99" s="427"/>
      <c r="BG99" s="427"/>
      <c r="BH99" s="427"/>
      <c r="BI99" s="427"/>
      <c r="BJ99" s="427"/>
      <c r="BK99" s="427"/>
      <c r="BL99" s="240"/>
      <c r="BM99" s="427"/>
      <c r="CD99" s="236"/>
      <c r="CE99" s="241"/>
      <c r="CF99" s="241"/>
      <c r="CG99" s="241"/>
      <c r="CH99" s="241"/>
      <c r="CI99" s="242"/>
      <c r="CO99" s="244" t="str">
        <f>IFERROR((TOWER_DATA[[#This Row],[D, bottom '[m']]]+#REF!)/(2*#REF!/1000),"")</f>
        <v/>
      </c>
      <c r="CX99" s="240"/>
      <c r="CZ99" s="241"/>
      <c r="DA99" s="241"/>
      <c r="DQ99" s="235"/>
      <c r="DU99" s="242"/>
      <c r="DV99" s="242"/>
      <c r="DY99" s="239" t="str">
        <f t="shared" si="1"/>
        <v/>
      </c>
      <c r="EA99" s="240"/>
      <c r="EQ99" s="240"/>
    </row>
    <row r="100" spans="1:147" s="239" customFormat="1" ht="18" customHeight="1" outlineLevel="1">
      <c r="A100" s="237"/>
      <c r="B100" s="335"/>
      <c r="C100" s="335"/>
      <c r="D100" s="238"/>
      <c r="E100" s="242"/>
      <c r="F100" s="286"/>
      <c r="G100" s="241"/>
      <c r="H100" s="241"/>
      <c r="I100" s="241"/>
      <c r="J100" s="242"/>
      <c r="Q100" s="244" t="str">
        <f>IFERROR((MP_DATA[[#This Row],[D, bottom '[m']]]+#REF!)/(2*#REF!/1000),"")</f>
        <v/>
      </c>
      <c r="Z100" s="240"/>
      <c r="AR100" s="236"/>
      <c r="AS100" s="457"/>
      <c r="AT100" s="457"/>
      <c r="AU100" s="457"/>
      <c r="AV100" s="457"/>
      <c r="AW100" s="458"/>
      <c r="AX100" s="427"/>
      <c r="AY100" s="427"/>
      <c r="AZ100" s="427"/>
      <c r="BA100" s="427"/>
      <c r="BB100" s="427"/>
      <c r="BC100" s="427"/>
      <c r="BD100" s="459" t="str">
        <f>IFERROR((TP_DATA[[#This Row],[D, bottom '[m']]]+#REF!)/(2*#REF!/1000),"")</f>
        <v/>
      </c>
      <c r="BE100" s="427"/>
      <c r="BF100" s="427"/>
      <c r="BG100" s="427"/>
      <c r="BH100" s="427"/>
      <c r="BI100" s="427"/>
      <c r="BJ100" s="427"/>
      <c r="BK100" s="427"/>
      <c r="BL100" s="240"/>
      <c r="BM100" s="427"/>
      <c r="CD100" s="236"/>
      <c r="CE100" s="241"/>
      <c r="CF100" s="241"/>
      <c r="CG100" s="241"/>
      <c r="CH100" s="241"/>
      <c r="CI100" s="242"/>
      <c r="CO100" s="244" t="str">
        <f>IFERROR((TOWER_DATA[[#This Row],[D, bottom '[m']]]+#REF!)/(2*#REF!/1000),"")</f>
        <v/>
      </c>
      <c r="CX100" s="240"/>
      <c r="CZ100" s="241"/>
      <c r="DA100" s="241"/>
      <c r="DQ100" s="235"/>
      <c r="DU100" s="242"/>
      <c r="DV100" s="242"/>
      <c r="DY100" s="239" t="str">
        <f t="shared" si="1"/>
        <v/>
      </c>
      <c r="EA100" s="240"/>
      <c r="EQ100" s="240"/>
    </row>
    <row r="101" spans="1:147" s="239" customFormat="1" ht="18" customHeight="1" outlineLevel="1">
      <c r="A101" s="237"/>
      <c r="B101" s="335"/>
      <c r="C101" s="335"/>
      <c r="D101" s="238"/>
      <c r="E101" s="242"/>
      <c r="F101" s="286"/>
      <c r="G101" s="241"/>
      <c r="H101" s="241"/>
      <c r="I101" s="241"/>
      <c r="J101" s="242"/>
      <c r="Q101" s="244" t="str">
        <f>IFERROR((MP_DATA[[#This Row],[D, bottom '[m']]]+#REF!)/(2*#REF!/1000),"")</f>
        <v/>
      </c>
      <c r="Z101" s="240"/>
      <c r="AR101" s="236"/>
      <c r="AS101" s="457"/>
      <c r="AT101" s="457"/>
      <c r="AU101" s="457"/>
      <c r="AV101" s="457"/>
      <c r="AW101" s="458"/>
      <c r="AX101" s="427"/>
      <c r="AY101" s="427"/>
      <c r="AZ101" s="427"/>
      <c r="BA101" s="427"/>
      <c r="BB101" s="427"/>
      <c r="BC101" s="427"/>
      <c r="BD101" s="459" t="str">
        <f>IFERROR((TP_DATA[[#This Row],[D, bottom '[m']]]+#REF!)/(2*#REF!/1000),"")</f>
        <v/>
      </c>
      <c r="BE101" s="427"/>
      <c r="BF101" s="427"/>
      <c r="BG101" s="427"/>
      <c r="BH101" s="427"/>
      <c r="BI101" s="427"/>
      <c r="BJ101" s="427"/>
      <c r="BK101" s="427"/>
      <c r="BL101" s="240"/>
      <c r="BM101" s="427"/>
      <c r="CD101" s="236"/>
      <c r="CE101" s="241"/>
      <c r="CF101" s="241"/>
      <c r="CG101" s="241"/>
      <c r="CH101" s="241"/>
      <c r="CI101" s="242"/>
      <c r="CO101" s="244" t="str">
        <f>IFERROR((TOWER_DATA[[#This Row],[D, bottom '[m']]]+#REF!)/(2*#REF!/1000),"")</f>
        <v/>
      </c>
      <c r="CX101" s="240"/>
      <c r="CZ101" s="241"/>
      <c r="DA101" s="241"/>
      <c r="DQ101" s="235"/>
      <c r="DU101" s="242"/>
      <c r="DV101" s="242"/>
      <c r="DY101" s="239" t="str">
        <f t="shared" si="1"/>
        <v/>
      </c>
      <c r="EA101" s="240"/>
      <c r="EQ101" s="240"/>
    </row>
    <row r="102" spans="1:147" s="239" customFormat="1" ht="18" customHeight="1" outlineLevel="1">
      <c r="A102" s="237"/>
      <c r="B102" s="335"/>
      <c r="C102" s="335"/>
      <c r="D102" s="238"/>
      <c r="E102" s="242"/>
      <c r="F102" s="286"/>
      <c r="G102" s="241"/>
      <c r="H102" s="241"/>
      <c r="I102" s="241"/>
      <c r="J102" s="242"/>
      <c r="Q102" s="244" t="str">
        <f>IFERROR((MP_DATA[[#This Row],[D, bottom '[m']]]+#REF!)/(2*#REF!/1000),"")</f>
        <v/>
      </c>
      <c r="Z102" s="240"/>
      <c r="AR102" s="236"/>
      <c r="AS102" s="457"/>
      <c r="AT102" s="457"/>
      <c r="AU102" s="457"/>
      <c r="AV102" s="457"/>
      <c r="AW102" s="458"/>
      <c r="AX102" s="427"/>
      <c r="AY102" s="427"/>
      <c r="AZ102" s="427"/>
      <c r="BA102" s="427"/>
      <c r="BB102" s="427"/>
      <c r="BC102" s="427"/>
      <c r="BD102" s="459" t="str">
        <f>IFERROR((TP_DATA[[#This Row],[D, bottom '[m']]]+#REF!)/(2*#REF!/1000),"")</f>
        <v/>
      </c>
      <c r="BE102" s="427"/>
      <c r="BF102" s="427"/>
      <c r="BG102" s="427"/>
      <c r="BH102" s="427"/>
      <c r="BI102" s="427"/>
      <c r="BJ102" s="427"/>
      <c r="BK102" s="427"/>
      <c r="BL102" s="240"/>
      <c r="BM102" s="427"/>
      <c r="CD102" s="236"/>
      <c r="CE102" s="241"/>
      <c r="CF102" s="241"/>
      <c r="CG102" s="241"/>
      <c r="CH102" s="241"/>
      <c r="CI102" s="242"/>
      <c r="CO102" s="244" t="str">
        <f>IFERROR((TOWER_DATA[[#This Row],[D, bottom '[m']]]+#REF!)/(2*#REF!/1000),"")</f>
        <v/>
      </c>
      <c r="CX102" s="240"/>
      <c r="CZ102" s="241"/>
      <c r="DA102" s="241"/>
      <c r="DQ102" s="235"/>
      <c r="DU102" s="242"/>
      <c r="DV102" s="242"/>
      <c r="DY102" s="239" t="str">
        <f t="shared" si="1"/>
        <v/>
      </c>
      <c r="EA102" s="240"/>
      <c r="EQ102" s="240"/>
    </row>
    <row r="103" spans="1:147" s="239" customFormat="1" ht="18" customHeight="1" outlineLevel="1">
      <c r="A103" s="237"/>
      <c r="B103" s="335"/>
      <c r="C103" s="335"/>
      <c r="D103" s="238"/>
      <c r="E103" s="242"/>
      <c r="F103" s="286"/>
      <c r="G103" s="241"/>
      <c r="H103" s="241"/>
      <c r="I103" s="241"/>
      <c r="J103" s="242"/>
      <c r="Q103" s="244" t="str">
        <f>IFERROR((MP_DATA[[#This Row],[D, bottom '[m']]]+#REF!)/(2*#REF!/1000),"")</f>
        <v/>
      </c>
      <c r="Z103" s="240"/>
      <c r="AR103" s="236"/>
      <c r="AS103" s="457"/>
      <c r="AT103" s="457"/>
      <c r="AU103" s="457"/>
      <c r="AV103" s="457"/>
      <c r="AW103" s="458"/>
      <c r="AX103" s="427"/>
      <c r="AY103" s="427"/>
      <c r="AZ103" s="427"/>
      <c r="BA103" s="427"/>
      <c r="BB103" s="427"/>
      <c r="BC103" s="427"/>
      <c r="BD103" s="459" t="str">
        <f>IFERROR((TP_DATA[[#This Row],[D, bottom '[m']]]+#REF!)/(2*#REF!/1000),"")</f>
        <v/>
      </c>
      <c r="BE103" s="427"/>
      <c r="BF103" s="427"/>
      <c r="BG103" s="427"/>
      <c r="BH103" s="427"/>
      <c r="BI103" s="427"/>
      <c r="BJ103" s="427"/>
      <c r="BK103" s="427"/>
      <c r="BL103" s="240"/>
      <c r="BM103" s="427"/>
      <c r="CD103" s="236"/>
      <c r="CE103" s="241"/>
      <c r="CF103" s="241"/>
      <c r="CG103" s="241"/>
      <c r="CH103" s="241"/>
      <c r="CI103" s="242"/>
      <c r="CO103" s="244" t="str">
        <f>IFERROR((TOWER_DATA[[#This Row],[D, bottom '[m']]]+#REF!)/(2*#REF!/1000),"")</f>
        <v/>
      </c>
      <c r="CX103" s="240"/>
      <c r="CZ103" s="241"/>
      <c r="DA103" s="241"/>
      <c r="DQ103" s="235"/>
      <c r="DU103" s="242"/>
      <c r="DV103" s="242"/>
      <c r="DY103" s="239" t="str">
        <f t="shared" si="1"/>
        <v/>
      </c>
      <c r="EA103" s="240"/>
      <c r="EQ103" s="240"/>
    </row>
    <row r="104" spans="1:147" s="239" customFormat="1" ht="18" customHeight="1" outlineLevel="1">
      <c r="A104" s="237"/>
      <c r="B104" s="335"/>
      <c r="C104" s="335"/>
      <c r="D104" s="238"/>
      <c r="E104" s="242"/>
      <c r="F104" s="241"/>
      <c r="G104" s="241"/>
      <c r="H104" s="241"/>
      <c r="I104" s="241"/>
      <c r="J104" s="242"/>
      <c r="Q104" s="244" t="str">
        <f>IFERROR((MP_DATA[[#This Row],[D, bottom '[m']]]+#REF!)/(2*#REF!/1000),"")</f>
        <v/>
      </c>
      <c r="Z104" s="240"/>
      <c r="AR104" s="236"/>
      <c r="AS104" s="457"/>
      <c r="AT104" s="457"/>
      <c r="AU104" s="457"/>
      <c r="AV104" s="457"/>
      <c r="AW104" s="458"/>
      <c r="AX104" s="427"/>
      <c r="AY104" s="427"/>
      <c r="AZ104" s="427"/>
      <c r="BA104" s="427"/>
      <c r="BB104" s="427"/>
      <c r="BC104" s="427"/>
      <c r="BD104" s="459" t="str">
        <f>IFERROR((TP_DATA[[#This Row],[D, bottom '[m']]]+#REF!)/(2*#REF!/1000),"")</f>
        <v/>
      </c>
      <c r="BE104" s="427"/>
      <c r="BF104" s="427"/>
      <c r="BG104" s="427"/>
      <c r="BH104" s="427"/>
      <c r="BI104" s="427"/>
      <c r="BJ104" s="427"/>
      <c r="BK104" s="427"/>
      <c r="BL104" s="240"/>
      <c r="BM104" s="427"/>
      <c r="CD104" s="236"/>
      <c r="CE104" s="241"/>
      <c r="CF104" s="241"/>
      <c r="CG104" s="241"/>
      <c r="CH104" s="241"/>
      <c r="CI104" s="242"/>
      <c r="CO104" s="244" t="str">
        <f>IFERROR((TOWER_DATA[[#This Row],[D, bottom '[m']]]+#REF!)/(2*#REF!/1000),"")</f>
        <v/>
      </c>
      <c r="CX104" s="240"/>
      <c r="CZ104" s="241"/>
      <c r="DA104" s="241"/>
      <c r="DQ104" s="235"/>
      <c r="DU104" s="242"/>
      <c r="DV104" s="242"/>
      <c r="DY104" s="239" t="str">
        <f t="shared" si="1"/>
        <v/>
      </c>
      <c r="EA104" s="240"/>
      <c r="EQ104" s="240"/>
    </row>
    <row r="105" spans="1:147" s="239" customFormat="1" ht="18" customHeight="1" outlineLevel="1">
      <c r="A105" s="237"/>
      <c r="B105" s="335"/>
      <c r="C105" s="335"/>
      <c r="D105" s="238"/>
      <c r="E105" s="242"/>
      <c r="F105" s="241"/>
      <c r="G105" s="241"/>
      <c r="H105" s="241"/>
      <c r="I105" s="241"/>
      <c r="J105" s="242"/>
      <c r="Q105" s="244" t="str">
        <f>IFERROR((MP_DATA[[#This Row],[D, bottom '[m']]]+#REF!)/(2*#REF!/1000),"")</f>
        <v/>
      </c>
      <c r="Z105" s="240"/>
      <c r="AR105" s="236"/>
      <c r="AS105" s="457"/>
      <c r="AT105" s="457"/>
      <c r="AU105" s="457"/>
      <c r="AV105" s="457"/>
      <c r="AW105" s="458"/>
      <c r="AX105" s="427"/>
      <c r="AY105" s="427"/>
      <c r="AZ105" s="427"/>
      <c r="BA105" s="427"/>
      <c r="BB105" s="427"/>
      <c r="BC105" s="427"/>
      <c r="BD105" s="459" t="str">
        <f>IFERROR((TP_DATA[[#This Row],[D, bottom '[m']]]+#REF!)/(2*#REF!/1000),"")</f>
        <v/>
      </c>
      <c r="BE105" s="427"/>
      <c r="BF105" s="427"/>
      <c r="BG105" s="427"/>
      <c r="BH105" s="427"/>
      <c r="BI105" s="427"/>
      <c r="BJ105" s="427"/>
      <c r="BK105" s="427"/>
      <c r="BL105" s="240"/>
      <c r="BM105" s="427"/>
      <c r="CD105" s="236"/>
      <c r="CE105" s="241"/>
      <c r="CF105" s="241"/>
      <c r="CG105" s="241"/>
      <c r="CH105" s="241"/>
      <c r="CI105" s="242"/>
      <c r="CO105" s="244" t="str">
        <f>IFERROR((TOWER_DATA[[#This Row],[D, bottom '[m']]]+#REF!)/(2*#REF!/1000),"")</f>
        <v/>
      </c>
      <c r="CX105" s="240"/>
      <c r="CZ105" s="241"/>
      <c r="DA105" s="241"/>
      <c r="DQ105" s="235"/>
      <c r="DU105" s="242"/>
      <c r="DV105" s="242"/>
      <c r="DY105" s="239" t="str">
        <f t="shared" si="1"/>
        <v/>
      </c>
      <c r="EA105" s="240"/>
      <c r="EQ105" s="240"/>
    </row>
    <row r="106" spans="1:147" s="239" customFormat="1" ht="18" customHeight="1" outlineLevel="1">
      <c r="A106" s="237"/>
      <c r="B106" s="335"/>
      <c r="C106" s="335"/>
      <c r="D106" s="238"/>
      <c r="E106" s="242"/>
      <c r="F106" s="241"/>
      <c r="G106" s="241"/>
      <c r="H106" s="241"/>
      <c r="I106" s="241"/>
      <c r="J106" s="242"/>
      <c r="Q106" s="244" t="str">
        <f>IFERROR((MP_DATA[[#This Row],[D, bottom '[m']]]+#REF!)/(2*#REF!/1000),"")</f>
        <v/>
      </c>
      <c r="Z106" s="240"/>
      <c r="AR106" s="236"/>
      <c r="AS106" s="457"/>
      <c r="AT106" s="457"/>
      <c r="AU106" s="457"/>
      <c r="AV106" s="457"/>
      <c r="AW106" s="458"/>
      <c r="AX106" s="427"/>
      <c r="AY106" s="427"/>
      <c r="AZ106" s="427"/>
      <c r="BA106" s="427"/>
      <c r="BB106" s="427"/>
      <c r="BC106" s="427"/>
      <c r="BD106" s="459" t="str">
        <f>IFERROR((TP_DATA[[#This Row],[D, bottom '[m']]]+#REF!)/(2*#REF!/1000),"")</f>
        <v/>
      </c>
      <c r="BE106" s="427"/>
      <c r="BF106" s="427"/>
      <c r="BG106" s="427"/>
      <c r="BH106" s="427"/>
      <c r="BI106" s="427"/>
      <c r="BJ106" s="427"/>
      <c r="BK106" s="427"/>
      <c r="BL106" s="240"/>
      <c r="BM106" s="427"/>
      <c r="CD106" s="236"/>
      <c r="CE106" s="241"/>
      <c r="CF106" s="241"/>
      <c r="CG106" s="241"/>
      <c r="CH106" s="241"/>
      <c r="CI106" s="242"/>
      <c r="CO106" s="244" t="str">
        <f>IFERROR((TOWER_DATA[[#This Row],[D, bottom '[m']]]+#REF!)/(2*#REF!/1000),"")</f>
        <v/>
      </c>
      <c r="CX106" s="240"/>
      <c r="CZ106" s="241"/>
      <c r="DA106" s="241"/>
      <c r="DQ106" s="235"/>
      <c r="DU106" s="242"/>
      <c r="DV106" s="242"/>
      <c r="DY106" s="239" t="str">
        <f t="shared" si="1"/>
        <v/>
      </c>
      <c r="EA106" s="240"/>
      <c r="EQ106" s="240"/>
    </row>
    <row r="107" spans="1:147" s="239" customFormat="1" ht="18" customHeight="1" outlineLevel="1">
      <c r="A107" s="237"/>
      <c r="B107" s="335"/>
      <c r="C107" s="335"/>
      <c r="D107" s="238"/>
      <c r="E107" s="242"/>
      <c r="F107" s="241"/>
      <c r="G107" s="241"/>
      <c r="H107" s="241"/>
      <c r="I107" s="241"/>
      <c r="J107" s="242"/>
      <c r="Q107" s="239" t="str">
        <f>IFERROR((MP_DATA[[#This Row],[D, bottom '[m']]]+#REF!)/(2*#REF!/1000),"")</f>
        <v/>
      </c>
      <c r="Z107" s="240"/>
      <c r="AR107" s="236"/>
      <c r="AS107" s="457"/>
      <c r="AT107" s="457"/>
      <c r="AU107" s="457"/>
      <c r="AV107" s="457"/>
      <c r="AW107" s="458"/>
      <c r="AX107" s="427"/>
      <c r="AY107" s="427"/>
      <c r="AZ107" s="427"/>
      <c r="BA107" s="427"/>
      <c r="BB107" s="427"/>
      <c r="BC107" s="427"/>
      <c r="BD107" s="427" t="str">
        <f>IFERROR((TP_DATA[[#This Row],[D, bottom '[m']]]+#REF!)/(2*#REF!/1000),"")</f>
        <v/>
      </c>
      <c r="BE107" s="427"/>
      <c r="BF107" s="427"/>
      <c r="BG107" s="427"/>
      <c r="BH107" s="427"/>
      <c r="BI107" s="427"/>
      <c r="BJ107" s="427"/>
      <c r="BK107" s="427"/>
      <c r="BL107" s="240"/>
      <c r="BM107" s="427"/>
      <c r="CD107" s="236"/>
      <c r="CE107" s="241"/>
      <c r="CF107" s="241"/>
      <c r="CG107" s="241"/>
      <c r="CH107" s="241"/>
      <c r="CI107" s="242"/>
      <c r="CO107" s="239" t="str">
        <f>IFERROR((TOWER_DATA[[#This Row],[D, bottom '[m']]]+#REF!)/(2*#REF!/1000),"")</f>
        <v/>
      </c>
      <c r="CX107" s="240"/>
      <c r="CZ107" s="241"/>
      <c r="DA107" s="241"/>
      <c r="DQ107" s="235"/>
      <c r="DU107" s="242"/>
      <c r="DV107" s="242"/>
      <c r="DY107" s="239" t="str">
        <f t="shared" si="1"/>
        <v/>
      </c>
      <c r="EA107" s="240"/>
      <c r="EQ107" s="240"/>
    </row>
    <row r="108" spans="1:147" s="239" customFormat="1" ht="18" customHeight="1" outlineLevel="1">
      <c r="A108" s="237"/>
      <c r="B108" s="335"/>
      <c r="C108" s="335"/>
      <c r="D108" s="238"/>
      <c r="E108" s="242"/>
      <c r="F108" s="241"/>
      <c r="G108" s="241"/>
      <c r="H108" s="241"/>
      <c r="I108" s="241"/>
      <c r="J108" s="242"/>
      <c r="Q108" s="239" t="str">
        <f>IFERROR((MP_DATA[[#This Row],[D, bottom '[m']]]+#REF!)/(2*#REF!/1000),"")</f>
        <v/>
      </c>
      <c r="Z108" s="240"/>
      <c r="AR108" s="236"/>
      <c r="AS108" s="457"/>
      <c r="AT108" s="457"/>
      <c r="AU108" s="457"/>
      <c r="AV108" s="457"/>
      <c r="AW108" s="458"/>
      <c r="AX108" s="427"/>
      <c r="AY108" s="427"/>
      <c r="AZ108" s="427"/>
      <c r="BA108" s="427"/>
      <c r="BB108" s="427"/>
      <c r="BC108" s="427"/>
      <c r="BD108" s="427" t="str">
        <f>IFERROR((TP_DATA[[#This Row],[D, bottom '[m']]]+#REF!)/(2*#REF!/1000),"")</f>
        <v/>
      </c>
      <c r="BE108" s="427"/>
      <c r="BF108" s="427"/>
      <c r="BG108" s="427"/>
      <c r="BH108" s="427"/>
      <c r="BI108" s="427"/>
      <c r="BJ108" s="427"/>
      <c r="BK108" s="427"/>
      <c r="BL108" s="240"/>
      <c r="BM108" s="427"/>
      <c r="CD108" s="236"/>
      <c r="CE108" s="241"/>
      <c r="CF108" s="241"/>
      <c r="CG108" s="241"/>
      <c r="CH108" s="241"/>
      <c r="CI108" s="242"/>
      <c r="CO108" s="239" t="str">
        <f>IFERROR((TOWER_DATA[[#This Row],[D, bottom '[m']]]+#REF!)/(2*#REF!/1000),"")</f>
        <v/>
      </c>
      <c r="CX108" s="240"/>
      <c r="CZ108" s="241"/>
      <c r="DA108" s="241"/>
      <c r="DQ108" s="235"/>
      <c r="DU108" s="242"/>
      <c r="DV108" s="242"/>
      <c r="DY108" s="239" t="str">
        <f t="shared" si="1"/>
        <v/>
      </c>
      <c r="EA108" s="240"/>
      <c r="EQ108" s="240"/>
    </row>
    <row r="109" spans="1:147" s="239" customFormat="1" ht="18" customHeight="1" outlineLevel="1">
      <c r="A109" s="237"/>
      <c r="B109" s="335"/>
      <c r="C109" s="335"/>
      <c r="D109" s="238"/>
      <c r="E109" s="242"/>
      <c r="F109" s="241"/>
      <c r="G109" s="241"/>
      <c r="H109" s="241"/>
      <c r="I109" s="241"/>
      <c r="J109" s="242"/>
      <c r="K109" s="244" t="str">
        <f>IFERROR(MP_DATA[[#This Row],[Bottom '[m']]]-MP_DATA[[#This Row],[D, top '[m']]], "")</f>
        <v/>
      </c>
      <c r="L109" s="244"/>
      <c r="M109" s="244"/>
      <c r="N109" s="239" t="str">
        <f>IFERROR(-(MP_DATA[[#This Row],[D, bottom '[m']]]-MP_DATA[[#This Row],[D, top '[m']]])/(MP_DATA[[#This Row],[Bottom '[m']]]-MP_DATA[[#This Row],[Top '[m']]]),"")</f>
        <v/>
      </c>
      <c r="O109" s="244" t="str">
        <f>IF(7850/1000*(1/3)*PI()*ABS(F168-G168)*((H168/2)^2+(H168/2)*(I168/2)+(I168/2)^2-(H168/2-J168/1000)^2-(H168/2-J168/1000)*(I168/2-J168/1000)-(I168/2-J168/1000)^2)=0,"",7850/1000*(1/3)*PI()*ABS(F168-G168)*((H168/2)^2+(H168/2)*(I168/2)+(I168/2)^2-(H168/2-J168/1000)^2-(H168/2-J168/1000)*(I168/2-J168/1000)-(I168/2-J168/1000)^2))</f>
        <v/>
      </c>
      <c r="P109" s="244" t="str">
        <f>IFERROR((MP_DATA[[#This Row],[D, bottom '[m']]]+MP_DATA[[#This Row],[D, top '[m']]])/(2*MP_DATA[[#This Row],[t '[mm']]]/1000),"")</f>
        <v/>
      </c>
      <c r="Q109" s="239" t="str">
        <f>IFERROR((MP_DATA[[#This Row],[D, bottom '[m']]]+#REF!)/(2*#REF!/1000),"")</f>
        <v/>
      </c>
      <c r="Z109" s="240"/>
      <c r="AR109" s="236"/>
      <c r="AS109" s="457"/>
      <c r="AT109" s="457"/>
      <c r="AU109" s="457"/>
      <c r="AV109" s="457"/>
      <c r="AW109" s="458"/>
      <c r="AX109" s="459" t="str">
        <f>IFERROR(TP_DATA[[#This Row],[Bottom '[m']]]-TP_DATA[[#This Row],[D, top '[m']]], "")</f>
        <v/>
      </c>
      <c r="AY109" s="427"/>
      <c r="AZ109" s="427"/>
      <c r="BA109" s="427" t="str">
        <f>IFERROR(-(TP_DATA[[#This Row],[D, bottom '[m']]]-TP_DATA[[#This Row],[D, top '[m']]])/(TP_DATA[[#This Row],[Bottom '[m']]]-TP_DATA[[#This Row],[Top '[m']]]),"")</f>
        <v/>
      </c>
      <c r="BB109" s="459" t="str">
        <f>IF(7850/1000*(1/3)*PI()*ABS(AS171-AT171)*((AU171/2)^2+(AU171/2)*(AV171/2)+(AV171/2)^2-(AU171/2-AW171/1000)^2-(AU171/2-AW171/1000)*(AV171/2-AW171/1000)-(AV171/2-AW171/1000)^2)=0,"",7850/1000*(1/3)*PI()*ABS(AS171-AT171)*((AU171/2)^2+(AU171/2)*(AV171/2)+(AV171/2)^2-(AU171/2-AW171/1000)^2-(AU171/2-AW171/1000)*(AV171/2-AW171/1000)-(AV171/2-AW171/1000)^2))</f>
        <v/>
      </c>
      <c r="BC109" s="459" t="str">
        <f>IFERROR((TP_DATA[[#This Row],[D, bottom '[m']]]+TP_DATA[[#This Row],[D, top '[m']]])/(2*TP_DATA[[#This Row],[t '[mm']]]/1000),"")</f>
        <v/>
      </c>
      <c r="BD109" s="427" t="str">
        <f>IFERROR((TP_DATA[[#This Row],[D, bottom '[m']]]+#REF!)/(2*#REF!/1000),"")</f>
        <v/>
      </c>
      <c r="BE109" s="427"/>
      <c r="BF109" s="427"/>
      <c r="BG109" s="427"/>
      <c r="BH109" s="427"/>
      <c r="BI109" s="427"/>
      <c r="BJ109" s="427"/>
      <c r="BK109" s="427"/>
      <c r="BL109" s="240"/>
      <c r="BM109" s="427"/>
      <c r="CD109" s="236"/>
      <c r="CE109" s="241"/>
      <c r="CF109" s="241"/>
      <c r="CG109" s="241"/>
      <c r="CH109" s="241"/>
      <c r="CI109" s="242"/>
      <c r="CJ109" s="244" t="str">
        <f>IFERROR(TOWER_DATA[[#This Row],[Bottom '[m']]]-TOWER_DATA[[#This Row],[D, top '[m']]], "")</f>
        <v/>
      </c>
      <c r="CK109" s="244"/>
      <c r="CL109" s="239" t="str">
        <f>IFERROR(-(TOWER_DATA[[#This Row],[D, bottom '[m']]]-TOWER_DATA[[#This Row],[D, top '[m']]])/(TOWER_DATA[[#This Row],[Bottom '[m']]]-TOWER_DATA[[#This Row],[Top '[m']]]),"")</f>
        <v/>
      </c>
      <c r="CM109" s="244" t="str">
        <f t="shared" ref="CM109" si="2">IF(7850/1000*(1/3)*PI()*ABS(CE168-CF168)*((CG168/2)^2+(CG168/2)*(CH168/2)+(CH168/2)^2-(CG168/2-CI168/1000)^2-(CG168/2-CI168/1000)*(CH168/2-CI168/1000)-(CH168/2-CI168/1000)^2)=0,"",7850/1000*(1/3)*PI()*ABS(CE168-CF168)*((CG168/2)^2+(CG168/2)*(CH168/2)+(CH168/2)^2-(CG168/2-CI168/1000)^2-(CG168/2-CI168/1000)*(CH168/2-CI168/1000)-(CH168/2-CI168/1000)^2))</f>
        <v/>
      </c>
      <c r="CN109" s="244" t="str">
        <f>IFERROR((TOWER_DATA[[#This Row],[D, bottom '[m']]]+TOWER_DATA[[#This Row],[D, top '[m']]])/(2*TOWER_DATA[[#This Row],[t '[mm']]]/1000),"")</f>
        <v/>
      </c>
      <c r="CO109" s="239" t="str">
        <f>IFERROR((TOWER_DATA[[#This Row],[D, bottom '[m']]]+#REF!)/(2*#REF!/1000),"")</f>
        <v/>
      </c>
      <c r="CX109" s="240"/>
      <c r="DQ109" s="235"/>
      <c r="DU109" s="242"/>
      <c r="DV109" s="242"/>
      <c r="DY109" s="239" t="str">
        <f t="shared" si="1"/>
        <v/>
      </c>
      <c r="EA109" s="240"/>
      <c r="EQ109" s="240"/>
    </row>
    <row r="110" spans="1:147"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70" t="str">
        <f>IFERROR((MP_DATA[[#This Row],[D, bottom '[m']]]+MP_DATA[[#This Row],[D, top '[m']]])/(2*MP_DATA[[#This Row],[t '[mm']]]/1000),"")</f>
        <v/>
      </c>
      <c r="Q110" t="str">
        <f>IFERROR((MP_DATA[[#This Row],[D, bottom '[m']]]+#REF!)/(2*#REF!/1000),"")</f>
        <v/>
      </c>
      <c r="AX110" s="460" t="str">
        <f>IFERROR(TP_DATA[[#This Row],[Bottom '[m']]]-TP_DATA[[#This Row],[D, top '[m']]], "")</f>
        <v/>
      </c>
      <c r="BA110" s="460" t="str">
        <f>IFERROR(-(TP_DATA[[#This Row],[D, bottom '[m']]]-TP_DATA[[#This Row],[D, top '[m']]])/(TP_DATA[[#This Row],[Bottom '[m']]]-TP_DATA[[#This Row],[Top '[m']]]),"")</f>
        <v/>
      </c>
      <c r="BB110" s="460" t="str">
        <f>IF(7850/1000*(1/3)*PI()*ABS(AS172-AT172)*((AU172/2)^2+(AU172/2)*(AV172/2)+(AV172/2)^2-(AU172/2-AW172/1000)^2-(AU172/2-AW172/1000)*(AV172/2-AW172/1000)-(AV172/2-AW172/1000)^2)=0,"",7850/1000*(1/3)*PI()*ABS(AS172-AT172)*((AU172/2)^2+(AU172/2)*(AV172/2)+(AV172/2)^2-(AU172/2-AW172/1000)^2-(AU172/2-AW172/1000)*(AV172/2-AW172/1000)-(AV172/2-AW172/1000)^2))</f>
        <v/>
      </c>
      <c r="BC110" s="460" t="str">
        <f>IFERROR((TP_DATA[[#This Row],[D, bottom '[m']]]+TP_DATA[[#This Row],[D, top '[m']]])/(2*TP_DATA[[#This Row],[t '[mm']]]/1000),"")</f>
        <v/>
      </c>
      <c r="BD110" s="425" t="str">
        <f>IFERROR((TP_DATA[[#This Row],[D, bottom '[m']]]+#REF!)/(2*#REF!/1000),"")</f>
        <v/>
      </c>
      <c r="BK110" s="425"/>
      <c r="BM110" s="425"/>
      <c r="CJ110" s="52" t="str">
        <f>IFERROR(TOWER_DATA[[#This Row],[Bottom '[m']]]-TOWER_DATA[[#This Row],[D, top '[m']]], "")</f>
        <v/>
      </c>
      <c r="CK110" s="52"/>
      <c r="CL110" s="52" t="str">
        <f>IFERROR(-(TOWER_DATA[[#This Row],[D, bottom '[m']]]-TOWER_DATA[[#This Row],[D, top '[m']]])/(TOWER_DATA[[#This Row],[Bottom '[m']]]-TOWER_DATA[[#This Row],[Top '[m']]]),"")</f>
        <v/>
      </c>
      <c r="CM110" s="52"/>
      <c r="CN110" s="52" t="str">
        <f>IFERROR((TOWER_DATA[[#This Row],[D, bottom '[m']]]+TOWER_DATA[[#This Row],[D, top '[m']]])/(2*TOWER_DATA[[#This Row],[t '[mm']]]/1000),"")</f>
        <v/>
      </c>
      <c r="CO110" t="str">
        <f>IFERROR((TOWER_DATA[[#This Row],[D, bottom '[m']]]+#REF!)/(2*#REF!/1000),"")</f>
        <v/>
      </c>
      <c r="DY110" t="str">
        <f t="shared" si="1"/>
        <v/>
      </c>
    </row>
    <row r="111" spans="1:147" ht="18" customHeight="1">
      <c r="E111" s="85" t="s">
        <v>220</v>
      </c>
      <c r="F111"/>
      <c r="G111"/>
      <c r="H111"/>
      <c r="I111"/>
      <c r="J111"/>
      <c r="K111" s="69" t="s">
        <v>137</v>
      </c>
      <c r="L111" s="69"/>
      <c r="M111" s="69"/>
      <c r="P111"/>
      <c r="Q111" t="str">
        <f>IFERROR((MP_DATA[[#This Row],[D, bottom '[m']]]+#REF!)/(2*#REF!/1000),"")</f>
        <v/>
      </c>
      <c r="R111" s="85" t="s">
        <v>195</v>
      </c>
      <c r="AR111" s="233" t="s">
        <v>143</v>
      </c>
      <c r="AS111" s="425"/>
      <c r="AT111" s="425"/>
      <c r="AU111" s="425"/>
      <c r="AV111" s="425"/>
      <c r="AW111" s="425"/>
      <c r="AX111" s="461" t="s">
        <v>137</v>
      </c>
      <c r="BA111" s="425"/>
      <c r="BB111" s="425" t="str">
        <f>IFERROR((TP_DATA[[#This Row],[D, bottom '[m']]]+#REF!)/(2*#REF!/1000),"")</f>
        <v/>
      </c>
      <c r="BC111" s="462" t="s">
        <v>196</v>
      </c>
      <c r="BK111" s="425"/>
      <c r="BM111" s="425"/>
      <c r="CD111" s="83" t="s">
        <v>143</v>
      </c>
      <c r="CE111"/>
      <c r="CF111"/>
      <c r="CG111"/>
      <c r="CH111"/>
      <c r="CI111"/>
      <c r="CJ111" s="203" t="s">
        <v>137</v>
      </c>
      <c r="CK111" s="203"/>
      <c r="CN111" s="49"/>
      <c r="CO111" t="str">
        <f>IFERROR((TOWER_DATA[[#This Row],[D, bottom '[m']]]+#REF!)/(2*#REF!/1000),"")</f>
        <v/>
      </c>
      <c r="CP111" s="85" t="s">
        <v>197</v>
      </c>
      <c r="DQ111" s="150" t="s">
        <v>55</v>
      </c>
      <c r="DR111" s="149" t="s">
        <v>98</v>
      </c>
      <c r="DS111" s="149" t="s">
        <v>99</v>
      </c>
      <c r="DT111" s="156" t="s">
        <v>110</v>
      </c>
      <c r="DU111" s="156" t="s">
        <v>115</v>
      </c>
      <c r="DV111" s="149" t="s">
        <v>116</v>
      </c>
      <c r="DW111" s="149" t="s">
        <v>120</v>
      </c>
      <c r="DX111" s="149" t="s">
        <v>121</v>
      </c>
      <c r="DY111" s="149" t="s">
        <v>19</v>
      </c>
    </row>
    <row r="112" spans="1:147" ht="18" customHeight="1">
      <c r="E112" s="49" t="s">
        <v>1</v>
      </c>
      <c r="F112" s="49" t="s">
        <v>69</v>
      </c>
      <c r="G112" s="49" t="s">
        <v>68</v>
      </c>
      <c r="H112" s="49" t="s">
        <v>59</v>
      </c>
      <c r="I112" s="49" t="s">
        <v>60</v>
      </c>
      <c r="J112" s="49" t="s">
        <v>61</v>
      </c>
      <c r="K112" s="178" t="s">
        <v>144</v>
      </c>
      <c r="L112" s="178" t="s">
        <v>133</v>
      </c>
      <c r="M112" s="178" t="s">
        <v>64</v>
      </c>
      <c r="N112" s="181" t="s">
        <v>134</v>
      </c>
      <c r="Q112" t="str">
        <f>IFERROR((MP_DATA[[#This Row],[D, bottom '[m']]]+#REF!)/(2*#REF!/1000),"")</f>
        <v/>
      </c>
      <c r="R112" s="86" t="s">
        <v>132</v>
      </c>
      <c r="S112" s="49" t="s">
        <v>69</v>
      </c>
      <c r="T112" s="49" t="s">
        <v>68</v>
      </c>
      <c r="U112" s="49" t="s">
        <v>66</v>
      </c>
      <c r="V112" s="49" t="s">
        <v>124</v>
      </c>
      <c r="W112" s="49" t="s">
        <v>125</v>
      </c>
      <c r="X112" s="49" t="s">
        <v>126</v>
      </c>
      <c r="Y112" s="49" t="s">
        <v>128</v>
      </c>
      <c r="Z112" s="87" t="s">
        <v>127</v>
      </c>
      <c r="AQ112" s="49"/>
      <c r="AR112" s="77" t="s">
        <v>1</v>
      </c>
      <c r="AS112" s="426" t="s">
        <v>69</v>
      </c>
      <c r="AT112" s="426" t="s">
        <v>68</v>
      </c>
      <c r="AU112" s="426" t="s">
        <v>59</v>
      </c>
      <c r="AV112" s="426" t="s">
        <v>60</v>
      </c>
      <c r="AW112" s="426" t="s">
        <v>61</v>
      </c>
      <c r="AX112" s="93" t="s">
        <v>144</v>
      </c>
      <c r="AY112" s="178" t="s">
        <v>133</v>
      </c>
      <c r="AZ112" s="178" t="s">
        <v>64</v>
      </c>
      <c r="BA112" s="181" t="s">
        <v>134</v>
      </c>
      <c r="BB112" s="425" t="str">
        <f>IFERROR((TP_DATA[[#This Row],[D, bottom '[m']]]+#REF!)/(2*#REF!/1000),"")</f>
        <v/>
      </c>
      <c r="BC112" s="463" t="s">
        <v>132</v>
      </c>
      <c r="BD112" s="426" t="s">
        <v>69</v>
      </c>
      <c r="BE112" s="426" t="s">
        <v>68</v>
      </c>
      <c r="BF112" s="426" t="s">
        <v>66</v>
      </c>
      <c r="BG112" s="426" t="s">
        <v>124</v>
      </c>
      <c r="BH112" s="426" t="s">
        <v>125</v>
      </c>
      <c r="BI112" s="426" t="s">
        <v>126</v>
      </c>
      <c r="BJ112" s="426" t="s">
        <v>128</v>
      </c>
      <c r="BK112" s="426" t="s">
        <v>127</v>
      </c>
      <c r="BM112" s="425"/>
      <c r="CC112" s="49"/>
      <c r="CD112" s="77" t="s">
        <v>1</v>
      </c>
      <c r="CE112" s="49" t="s">
        <v>69</v>
      </c>
      <c r="CF112" s="49" t="s">
        <v>68</v>
      </c>
      <c r="CG112" s="49" t="s">
        <v>59</v>
      </c>
      <c r="CH112" s="49" t="s">
        <v>60</v>
      </c>
      <c r="CI112" s="49" t="s">
        <v>61</v>
      </c>
      <c r="CJ112" s="93" t="s">
        <v>144</v>
      </c>
      <c r="CK112" s="178"/>
      <c r="CL112" s="178" t="s">
        <v>133</v>
      </c>
      <c r="CM112" s="178" t="s">
        <v>64</v>
      </c>
      <c r="CN112" s="181" t="s">
        <v>134</v>
      </c>
      <c r="CO112" t="str">
        <f>IFERROR((TOWER_DATA[[#This Row],[D, bottom '[m']]]+#REF!)/(2*#REF!/1000),"")</f>
        <v/>
      </c>
      <c r="CP112" s="86" t="s">
        <v>132</v>
      </c>
      <c r="CQ112" s="49" t="s">
        <v>69</v>
      </c>
      <c r="CR112" s="49" t="s">
        <v>68</v>
      </c>
      <c r="CS112" s="49" t="s">
        <v>66</v>
      </c>
      <c r="CT112" s="49" t="s">
        <v>124</v>
      </c>
      <c r="CU112" s="49" t="s">
        <v>125</v>
      </c>
      <c r="CV112" s="49" t="s">
        <v>126</v>
      </c>
      <c r="CW112" s="49" t="s">
        <v>128</v>
      </c>
      <c r="CX112" s="87" t="s">
        <v>127</v>
      </c>
      <c r="DQ112" s="251" t="s">
        <v>349</v>
      </c>
      <c r="DR112" s="123">
        <v>15.5</v>
      </c>
      <c r="DS112" s="123">
        <v>236</v>
      </c>
      <c r="DT112" s="50">
        <v>818495</v>
      </c>
      <c r="DU112" s="50">
        <v>175850000</v>
      </c>
      <c r="DV112" s="50">
        <v>315280000</v>
      </c>
      <c r="DW112" s="51">
        <v>5.17</v>
      </c>
      <c r="DX112" s="51">
        <v>4.6100000000000003</v>
      </c>
      <c r="DY112" s="179" t="s">
        <v>350</v>
      </c>
      <c r="DZ112" s="51"/>
    </row>
    <row r="113" spans="1:130" ht="18" customHeight="1" thickBot="1">
      <c r="A113" s="207"/>
      <c r="B113" s="82"/>
      <c r="C113" s="82"/>
      <c r="D113" s="219"/>
      <c r="E113" s="393"/>
      <c r="F113" s="391"/>
      <c r="G113" s="391"/>
      <c r="H113" s="391"/>
      <c r="I113" s="391"/>
      <c r="J113" s="392"/>
      <c r="K113" s="51">
        <f>IFERROR(MP_DATA[[#This Row],[Top '[m']]]-MP_DATA[[#This Row],[Bottom '[m']]], "")</f>
        <v>0</v>
      </c>
      <c r="L113" s="173" t="str">
        <f>IFERROR(-(MP_DATA[[#This Row],[D, bottom '[m']]]-MP_DATA[[#This Row],[D, top '[m']]])/(MP_DATA[[#This Row],[Bottom '[m']]]-MP_DATA[[#This Row],[Top '[m']]]),"")</f>
        <v/>
      </c>
      <c r="M113" s="123" t="str">
        <f>IF(7850/1000*(1/3)*PI()*ABS(F113-G113)*((H113/2)^2+(H113/2)*(I113/2)+(I113/2)^2-(H113/2-J113/1000)^2-(H113/2-J113/1000)*(I113/2-J113/1000)-(I113/2-J113/1000)^2)=0,"",7850/1000*(1/3)*PI()*ABS(F113-G113)*((H113/2)^2+(H113/2)*(I113/2)+(I113/2)^2-(H113/2-J113/1000)^2-(H113/2-J113/1000)*(I113/2-J113/1000)-(I113/2-J113/1000)^2))</f>
        <v/>
      </c>
      <c r="N113" s="187" t="str">
        <f>IFERROR((MP_DATA[[#This Row],[D, bottom '[m']]]+MP_DATA[[#This Row],[D, top '[m']]])/(2*MP_DATA[[#This Row],[t '[mm']]]/1000),"")</f>
        <v/>
      </c>
      <c r="R113" s="394"/>
      <c r="S113" s="396"/>
      <c r="T113" s="396"/>
      <c r="U113" s="397"/>
      <c r="V113" s="398"/>
      <c r="W113" s="398"/>
      <c r="X113" s="398"/>
      <c r="Y113" s="398"/>
      <c r="Z113" s="398"/>
      <c r="AQ113" s="49"/>
      <c r="AR113" s="89"/>
      <c r="AS113" s="407"/>
      <c r="AT113" s="407"/>
      <c r="AU113" s="407"/>
      <c r="AV113" s="407"/>
      <c r="AW113" s="408"/>
      <c r="AX113" s="197">
        <f>IFERROR(TP_DATA[[#This Row],[Top '[m']]]-TP_DATA[[#This Row],[Bottom '[m']]], "")</f>
        <v>0</v>
      </c>
      <c r="AY113" s="183" t="str">
        <f>IFERROR(-(TP_DATA[[#This Row],[D, bottom '[m']]]-TP_DATA[[#This Row],[D, top '[m']]])/(TP_DATA[[#This Row],[Bottom '[m']]]-TP_DATA[[#This Row],[Top '[m']]]),"")</f>
        <v/>
      </c>
      <c r="AZ113" s="464" t="str">
        <f>IF(7850/1000*(1/3)*PI()*ABS(AS113-AT113)*((AU113/2)^2+(AU113/2)*(AV113/2)+(AV113/2)^2-(AU113/2-AW113/1000)^2-(AU113/2-AW113/1000)*(AV113/2-AW113/1000)-(AV113/2-AW113/1000)^2)=0,"",7850/1000*(1/3)*PI()*ABS(AS113-AT113)*((AU113/2)^2+(AU113/2)*(AV113/2)+(AV113/2)^2-(AU113/2-AW113/1000)^2-(AU113/2-AW113/1000)*(AV113/2-AW113/1000)-(AV113/2-AW113/1000)^2))</f>
        <v/>
      </c>
      <c r="BA113" s="185" t="str">
        <f>IFERROR((TP_DATA[[#This Row],[D, bottom '[m']]]+TP_DATA[[#This Row],[D, top '[m']]])/(2*TP_DATA[[#This Row],[t '[mm']]]/1000),"")</f>
        <v/>
      </c>
      <c r="BC113" s="465"/>
      <c r="BD113" s="434"/>
      <c r="BE113" s="434"/>
      <c r="BF113" s="451"/>
      <c r="BG113" s="426"/>
      <c r="BH113" s="426"/>
      <c r="BI113" s="426"/>
      <c r="BJ113" s="426"/>
      <c r="BK113" s="426"/>
      <c r="BM113" s="425"/>
      <c r="CC113" s="49"/>
      <c r="CD113" s="89"/>
      <c r="CE113" s="90"/>
      <c r="CF113" s="90"/>
      <c r="CG113" s="90"/>
      <c r="CH113" s="90"/>
      <c r="CI113" s="91"/>
      <c r="CJ113" s="182">
        <f>IFERROR(TOWER_DATA[[#This Row],[Top '[m']]]-TOWER_DATA[[#This Row],[Bottom '[m']]], "")</f>
        <v>0</v>
      </c>
      <c r="CK113" s="197"/>
      <c r="CL113" s="183" t="str">
        <f>IFERROR(-(TOWER_DATA[[#This Row],[D, bottom '[m']]]-TOWER_DATA[[#This Row],[D, top '[m']]])/(TOWER_DATA[[#This Row],[Bottom '[m']]]-TOWER_DATA[[#This Row],[Top '[m']]]),"")</f>
        <v/>
      </c>
      <c r="CM113" s="184" t="str">
        <f t="shared" ref="CM113:CM176" si="3">IF(7850/1000*(1/3)*PI()*ABS(CE113-CF113)*((CG113/2)^2+(CG113/2)*(CH113/2)+(CH113/2)^2-(CG113/2-CI113/1000)^2-(CG113/2-CI113/1000)*(CH113/2-CI113/1000)-(CH113/2-CI113/1000)^2)=0,"",7850/1000*(1/3)*PI()*ABS(CE113-CF113)*((CG113/2)^2+(CG113/2)*(CH113/2)+(CH113/2)^2-(CG113/2-CI113/1000)^2-(CG113/2-CI113/1000)*(CH113/2-CI113/1000)-(CH113/2-CI113/1000)^2))</f>
        <v/>
      </c>
      <c r="CN113" s="185" t="str">
        <f>IFERROR((TOWER_DATA[[#This Row],[D, bottom '[m']]]+TOWER_DATA[[#This Row],[D, top '[m']]])/(2*TOWER_DATA[[#This Row],[t '[mm']]]/1000),"")</f>
        <v/>
      </c>
      <c r="CP113" s="49" t="s">
        <v>402</v>
      </c>
      <c r="CQ113" s="49">
        <v>161.34</v>
      </c>
      <c r="CR113" s="49">
        <v>161.34</v>
      </c>
      <c r="CS113" s="49">
        <v>6061</v>
      </c>
      <c r="CT113" s="49"/>
      <c r="CU113" s="49"/>
      <c r="CV113" s="49"/>
      <c r="CW113" s="49"/>
      <c r="CX113" s="87"/>
      <c r="DQ113" s="251" t="s">
        <v>351</v>
      </c>
      <c r="DR113" s="123">
        <v>15</v>
      </c>
      <c r="DS113" s="123">
        <v>236</v>
      </c>
      <c r="DT113" s="50">
        <v>828950</v>
      </c>
      <c r="DU113" s="50">
        <v>205000000</v>
      </c>
      <c r="DV113" s="50">
        <v>369000000</v>
      </c>
      <c r="DW113" s="51">
        <v>4.2</v>
      </c>
      <c r="DX113" s="51">
        <v>3.26</v>
      </c>
      <c r="DY113" s="179" t="s">
        <v>352</v>
      </c>
      <c r="DZ113" s="51"/>
    </row>
    <row r="114" spans="1:130" ht="18" customHeight="1">
      <c r="A114" s="57"/>
      <c r="E114" s="393"/>
      <c r="F114" s="391"/>
      <c r="G114" s="391"/>
      <c r="H114" s="391"/>
      <c r="I114" s="391"/>
      <c r="J114" s="392"/>
      <c r="K114" s="51" t="str">
        <f>IFERROR(MP_DATA[[#This Row],[Top '[m']]]-MP_DATA[[#This Row],[Bottom '[m']]], "")</f>
        <v/>
      </c>
      <c r="L114" s="173" t="str">
        <f>IFERROR(-(MP_DATA[[#This Row],[D, bottom '[m']]]-MP_DATA[[#This Row],[D, top '[m']]])/(MP_DATA[[#This Row],[Bottom '[m']]]-MP_DATA[[#This Row],[Top '[m']]]),"")</f>
        <v/>
      </c>
      <c r="M114" s="123" t="str">
        <f>IF(7850/1000*(1/3)*PI()*ABS(F114-G114)*((H114/2)^2+(H114/2)*(I114/2)+(I114/2)^2-(H114/2-J114/1000)^2-(H114/2-J114/1000)*(I114/2-J114/1000)-(I114/2-J114/1000)^2)=0,"",7850/1000*(1/3)*PI()*ABS(F114-G114)*((H114/2)^2+(H114/2)*(I114/2)+(I114/2)^2-(H114/2-J114/1000)^2-(H114/2-J114/1000)*(I114/2-J114/1000)-(I114/2-J114/1000)^2))</f>
        <v/>
      </c>
      <c r="N114" s="187" t="str">
        <f>IFERROR((MP_DATA[[#This Row],[D, bottom '[m']]]+MP_DATA[[#This Row],[D, top '[m']]])/(2*MP_DATA[[#This Row],[t '[mm']]]/1000),"")</f>
        <v/>
      </c>
      <c r="R114" s="394"/>
      <c r="S114" s="396"/>
      <c r="T114" s="396"/>
      <c r="U114" s="397"/>
      <c r="V114" s="398"/>
      <c r="W114" s="398"/>
      <c r="X114" s="398"/>
      <c r="Y114" s="398"/>
      <c r="Z114" s="398"/>
      <c r="AQ114" s="49"/>
      <c r="AR114" s="89"/>
      <c r="AS114" s="407"/>
      <c r="AT114" s="407"/>
      <c r="AU114" s="407"/>
      <c r="AV114" s="407"/>
      <c r="AW114" s="408"/>
      <c r="AX114" s="434" t="str">
        <f>IFERROR(TP_DATA[[#This Row],[Top '[m']]]-TP_DATA[[#This Row],[Bottom '[m']]], "")</f>
        <v/>
      </c>
      <c r="AY114" s="466" t="str">
        <f>IFERROR(-(TP_DATA[[#This Row],[D, bottom '[m']]]-TP_DATA[[#This Row],[D, top '[m']]])/(TP_DATA[[#This Row],[Bottom '[m']]]-TP_DATA[[#This Row],[Top '[m']]]),"")</f>
        <v/>
      </c>
      <c r="AZ114" s="464" t="str">
        <f t="shared" ref="AZ114:AZ136" si="4">IF(7850/1000*(1/3)*PI()*ABS(AS114-AT114)*((AU114/2)^2+(AU114/2)*(AV114/2)+(AV114/2)^2-(AU114/2-AW114/1000)^2-(AU114/2-AW114/1000)*(AV114/2-AW114/1000)-(AV114/2-AW114/1000)^2)=0,"",7850/1000*(1/3)*PI()*ABS(AS114-AT114)*((AU114/2)^2+(AU114/2)*(AV114/2)+(AV114/2)^2-(AU114/2-AW114/1000)^2-(AU114/2-AW114/1000)*(AV114/2-AW114/1000)-(AV114/2-AW114/1000)^2))</f>
        <v/>
      </c>
      <c r="BA114" s="187" t="str">
        <f>IFERROR((TP_DATA[[#This Row],[D, bottom '[m']]]+TP_DATA[[#This Row],[D, top '[m']]])/(2*TP_DATA[[#This Row],[t '[mm']]]/1000),"")</f>
        <v/>
      </c>
      <c r="BC114" s="465"/>
      <c r="BD114" s="434"/>
      <c r="BE114" s="434"/>
      <c r="BF114" s="451"/>
      <c r="BG114" s="426"/>
      <c r="BH114" s="426"/>
      <c r="BI114" s="426"/>
      <c r="BJ114" s="426"/>
      <c r="BK114" s="426"/>
      <c r="BM114" s="425"/>
      <c r="CC114" s="49"/>
      <c r="CD114" s="89"/>
      <c r="CE114" s="90"/>
      <c r="CF114" s="90"/>
      <c r="CG114" s="90"/>
      <c r="CH114" s="90"/>
      <c r="CI114" s="91"/>
      <c r="CJ114" s="186" t="str">
        <f>IFERROR(TOWER_DATA[[#This Row],[Top '[m']]]-TOWER_DATA[[#This Row],[Bottom '[m']]], "")</f>
        <v/>
      </c>
      <c r="CK114" s="51"/>
      <c r="CL114" s="173" t="str">
        <f>IFERROR(-(TOWER_DATA[[#This Row],[D, bottom '[m']]]-TOWER_DATA[[#This Row],[D, top '[m']]])/(TOWER_DATA[[#This Row],[Bottom '[m']]]-TOWER_DATA[[#This Row],[Top '[m']]]),"")</f>
        <v/>
      </c>
      <c r="CM114" s="123" t="str">
        <f t="shared" si="3"/>
        <v/>
      </c>
      <c r="CN114" s="187" t="str">
        <f>IFERROR((TOWER_DATA[[#This Row],[D, bottom '[m']]]+TOWER_DATA[[#This Row],[D, top '[m']]])/(2*TOWER_DATA[[#This Row],[t '[mm']]]/1000),"")</f>
        <v/>
      </c>
      <c r="CP114" s="49" t="s">
        <v>403</v>
      </c>
      <c r="CQ114" s="49">
        <v>160.22999999999999</v>
      </c>
      <c r="CR114" s="49">
        <v>160.22999999999999</v>
      </c>
      <c r="CS114" s="49">
        <v>1428</v>
      </c>
      <c r="CT114" s="49"/>
      <c r="CU114" s="49"/>
      <c r="CV114" s="49"/>
      <c r="CW114" s="49"/>
      <c r="CX114" s="87"/>
      <c r="DQ114" s="251" t="s">
        <v>353</v>
      </c>
      <c r="DR114" s="123">
        <v>21.5</v>
      </c>
      <c r="DS114" s="123">
        <v>276</v>
      </c>
      <c r="DT114" s="50">
        <v>1394251</v>
      </c>
      <c r="DU114" s="50">
        <v>382420000</v>
      </c>
      <c r="DV114" s="50">
        <v>639730000</v>
      </c>
      <c r="DW114" s="51">
        <v>6.46</v>
      </c>
      <c r="DX114" s="51">
        <v>5.74</v>
      </c>
      <c r="DY114" s="179" t="s">
        <v>354</v>
      </c>
      <c r="DZ114" s="51"/>
    </row>
    <row r="115" spans="1:130" ht="18" customHeight="1">
      <c r="A115" s="222" t="s">
        <v>182</v>
      </c>
      <c r="E115" s="393"/>
      <c r="F115" s="391"/>
      <c r="G115" s="391"/>
      <c r="H115" s="391"/>
      <c r="I115" s="391"/>
      <c r="J115" s="392"/>
      <c r="K115" s="51" t="str">
        <f>IFERROR(MP_DATA[[#This Row],[Top '[m']]]-MP_DATA[[#This Row],[Bottom '[m']]], "")</f>
        <v/>
      </c>
      <c r="L115" s="173" t="str">
        <f>IFERROR(-(MP_DATA[[#This Row],[D, bottom '[m']]]-MP_DATA[[#This Row],[D, top '[m']]])/(MP_DATA[[#This Row],[Bottom '[m']]]-MP_DATA[[#This Row],[Top '[m']]]),"")</f>
        <v/>
      </c>
      <c r="M115" s="123" t="str">
        <f>IF(7850/1000*(1/3)*PI()*ABS(F115-G115)*((H115/2)^2+(H115/2)*(I115/2)+(I115/2)^2-(H115/2-J115/1000)^2-(H115/2-J115/1000)*(I115/2-J115/1000)-(I115/2-J115/1000)^2)=0,"",7850/1000*(1/3)*PI()*ABS(F115-G115)*((H115/2)^2+(H115/2)*(I115/2)+(I115/2)^2-(H115/2-J115/1000)^2-(H115/2-J115/1000)*(I115/2-J115/1000)-(I115/2-J115/1000)^2))</f>
        <v/>
      </c>
      <c r="N115" s="187" t="str">
        <f>IFERROR((MP_DATA[[#This Row],[D, bottom '[m']]]+MP_DATA[[#This Row],[D, top '[m']]])/(2*MP_DATA[[#This Row],[t '[mm']]]/1000),"")</f>
        <v/>
      </c>
      <c r="R115" s="394"/>
      <c r="S115" s="396"/>
      <c r="T115" s="396"/>
      <c r="U115" s="397"/>
      <c r="V115" s="398"/>
      <c r="W115" s="398"/>
      <c r="X115" s="398"/>
      <c r="Y115" s="398"/>
      <c r="Z115" s="399"/>
      <c r="AQ115" s="49"/>
      <c r="AR115" s="89"/>
      <c r="AS115" s="407"/>
      <c r="AT115" s="407"/>
      <c r="AU115" s="407"/>
      <c r="AV115" s="407"/>
      <c r="AW115" s="408"/>
      <c r="AX115" s="434" t="str">
        <f>IFERROR(TP_DATA[[#This Row],[Top '[m']]]-TP_DATA[[#This Row],[Bottom '[m']]], "")</f>
        <v/>
      </c>
      <c r="AY115" s="466" t="str">
        <f>IFERROR(-(TP_DATA[[#This Row],[D, bottom '[m']]]-TP_DATA[[#This Row],[D, top '[m']]])/(TP_DATA[[#This Row],[Bottom '[m']]]-TP_DATA[[#This Row],[Top '[m']]]),"")</f>
        <v/>
      </c>
      <c r="AZ115" s="464" t="str">
        <f t="shared" si="4"/>
        <v/>
      </c>
      <c r="BA115" s="187" t="str">
        <f>IFERROR((TP_DATA[[#This Row],[D, bottom '[m']]]+TP_DATA[[#This Row],[D, top '[m']]])/(2*TP_DATA[[#This Row],[t '[mm']]]/1000),"")</f>
        <v/>
      </c>
      <c r="BC115" s="465"/>
      <c r="BD115" s="434"/>
      <c r="BE115" s="434"/>
      <c r="BF115" s="451"/>
      <c r="BG115" s="426"/>
      <c r="BH115" s="426"/>
      <c r="BI115" s="426"/>
      <c r="BJ115" s="426"/>
      <c r="BK115" s="426"/>
      <c r="BM115" s="425"/>
      <c r="CC115" s="49"/>
      <c r="CD115" s="89"/>
      <c r="CE115" s="90"/>
      <c r="CF115" s="90"/>
      <c r="CG115" s="90"/>
      <c r="CH115" s="90"/>
      <c r="CI115" s="91"/>
      <c r="CJ115" s="186" t="str">
        <f>IFERROR(TOWER_DATA[[#This Row],[Top '[m']]]-TOWER_DATA[[#This Row],[Bottom '[m']]], "")</f>
        <v/>
      </c>
      <c r="CK115" s="51"/>
      <c r="CL115" s="173" t="str">
        <f>IFERROR(-(TOWER_DATA[[#This Row],[D, bottom '[m']]]-TOWER_DATA[[#This Row],[D, top '[m']]])/(TOWER_DATA[[#This Row],[Bottom '[m']]]-TOWER_DATA[[#This Row],[Top '[m']]]),"")</f>
        <v/>
      </c>
      <c r="CM115" s="123" t="str">
        <f t="shared" si="3"/>
        <v/>
      </c>
      <c r="CN115" s="187" t="str">
        <f>IFERROR((TOWER_DATA[[#This Row],[D, bottom '[m']]]+TOWER_DATA[[#This Row],[D, top '[m']]])/(2*TOWER_DATA[[#This Row],[t '[mm']]]/1000),"")</f>
        <v/>
      </c>
      <c r="CP115" s="49" t="s">
        <v>404</v>
      </c>
      <c r="CQ115" s="49">
        <v>159.51</v>
      </c>
      <c r="CR115" s="49">
        <v>159.51</v>
      </c>
      <c r="CS115" s="49">
        <v>12008</v>
      </c>
      <c r="CT115" s="49"/>
      <c r="CU115" s="49"/>
      <c r="CV115" s="49"/>
      <c r="CW115" s="49"/>
      <c r="CX115" s="87"/>
      <c r="DQ115" s="251" t="s">
        <v>371</v>
      </c>
      <c r="DR115" s="123">
        <v>15.5</v>
      </c>
      <c r="DS115" s="123">
        <v>236</v>
      </c>
      <c r="DT115" s="50">
        <v>819000</v>
      </c>
      <c r="DU115" s="50">
        <v>179900000</v>
      </c>
      <c r="DV115" s="50">
        <v>323200000</v>
      </c>
      <c r="DW115" s="51">
        <v>5.17</v>
      </c>
      <c r="DX115" s="51">
        <v>4.62</v>
      </c>
      <c r="DY115" s="179" t="s">
        <v>372</v>
      </c>
      <c r="DZ115" s="51"/>
    </row>
    <row r="116" spans="1:130" ht="18" customHeight="1">
      <c r="A116" s="218" t="s">
        <v>171</v>
      </c>
      <c r="E116" s="393"/>
      <c r="F116" s="391"/>
      <c r="G116" s="391"/>
      <c r="H116" s="391"/>
      <c r="I116" s="391"/>
      <c r="J116" s="392"/>
      <c r="K116" s="51" t="str">
        <f>IFERROR(MP_DATA[[#This Row],[Top '[m']]]-MP_DATA[[#This Row],[Bottom '[m']]], "")</f>
        <v/>
      </c>
      <c r="L116" s="173" t="str">
        <f>IFERROR(-(MP_DATA[[#This Row],[D, bottom '[m']]]-MP_DATA[[#This Row],[D, top '[m']]])/(MP_DATA[[#This Row],[Bottom '[m']]]-MP_DATA[[#This Row],[Top '[m']]]),"")</f>
        <v/>
      </c>
      <c r="M116" s="123" t="str">
        <f>IF(7850/1000*(1/3)*PI()*ABS(F116-G116)*((H116/2)^2+(H116/2)*(I116/2)+(I116/2)^2-(H116/2-J116/1000)^2-(H116/2-J116/1000)*(I116/2-J116/1000)-(I116/2-J116/1000)^2)=0,"",7850/1000*(1/3)*PI()*ABS(F116-G116)*((H116/2)^2+(H116/2)*(I116/2)+(I116/2)^2-(H116/2-J116/1000)^2-(H116/2-J116/1000)*(I116/2-J116/1000)-(I116/2-J116/1000)^2))</f>
        <v/>
      </c>
      <c r="N116" s="187" t="str">
        <f>IFERROR((MP_DATA[[#This Row],[D, bottom '[m']]]+MP_DATA[[#This Row],[D, top '[m']]])/(2*MP_DATA[[#This Row],[t '[mm']]]/1000),"")</f>
        <v/>
      </c>
      <c r="R116" s="394"/>
      <c r="S116" s="396"/>
      <c r="T116" s="396"/>
      <c r="U116" s="397"/>
      <c r="V116" s="398"/>
      <c r="W116" s="398"/>
      <c r="X116" s="398"/>
      <c r="Y116" s="398"/>
      <c r="Z116" s="399"/>
      <c r="AQ116" s="49"/>
      <c r="AR116" s="89"/>
      <c r="AS116" s="407"/>
      <c r="AT116" s="407"/>
      <c r="AU116" s="407"/>
      <c r="AV116" s="407"/>
      <c r="AW116" s="408"/>
      <c r="AX116" s="434" t="str">
        <f>IFERROR(TP_DATA[[#This Row],[Top '[m']]]-TP_DATA[[#This Row],[Bottom '[m']]], "")</f>
        <v/>
      </c>
      <c r="AY116" s="466" t="str">
        <f>IFERROR(-(TP_DATA[[#This Row],[D, bottom '[m']]]-TP_DATA[[#This Row],[D, top '[m']]])/(TP_DATA[[#This Row],[Bottom '[m']]]-TP_DATA[[#This Row],[Top '[m']]]),"")</f>
        <v/>
      </c>
      <c r="AZ116" s="464" t="str">
        <f t="shared" si="4"/>
        <v/>
      </c>
      <c r="BA116" s="187" t="str">
        <f>IFERROR((TP_DATA[[#This Row],[D, bottom '[m']]]+TP_DATA[[#This Row],[D, top '[m']]])/(2*TP_DATA[[#This Row],[t '[mm']]]/1000),"")</f>
        <v/>
      </c>
      <c r="BC116" s="465"/>
      <c r="BD116" s="434"/>
      <c r="BE116" s="434"/>
      <c r="BF116" s="451"/>
      <c r="BG116" s="426"/>
      <c r="BH116" s="426"/>
      <c r="BI116" s="426"/>
      <c r="BJ116" s="426"/>
      <c r="BK116" s="426"/>
      <c r="BM116" s="425"/>
      <c r="CC116" s="49"/>
      <c r="CD116" s="89"/>
      <c r="CE116" s="90"/>
      <c r="CF116" s="90"/>
      <c r="CG116" s="90"/>
      <c r="CH116" s="90"/>
      <c r="CI116" s="91"/>
      <c r="CJ116" s="186" t="str">
        <f>IFERROR(TOWER_DATA[[#This Row],[Top '[m']]]-TOWER_DATA[[#This Row],[Bottom '[m']]], "")</f>
        <v/>
      </c>
      <c r="CK116" s="51"/>
      <c r="CL116" s="173" t="str">
        <f>IFERROR(-(TOWER_DATA[[#This Row],[D, bottom '[m']]]-TOWER_DATA[[#This Row],[D, top '[m']]])/(TOWER_DATA[[#This Row],[Bottom '[m']]]-TOWER_DATA[[#This Row],[Top '[m']]]),"")</f>
        <v/>
      </c>
      <c r="CM116" s="123" t="str">
        <f t="shared" si="3"/>
        <v/>
      </c>
      <c r="CN116" s="187" t="str">
        <f>IFERROR((TOWER_DATA[[#This Row],[D, bottom '[m']]]+TOWER_DATA[[#This Row],[D, top '[m']]])/(2*TOWER_DATA[[#This Row],[t '[mm']]]/1000),"")</f>
        <v/>
      </c>
      <c r="CP116" s="49" t="s">
        <v>405</v>
      </c>
      <c r="CQ116" s="49">
        <v>159.16</v>
      </c>
      <c r="CR116" s="49">
        <v>159.16</v>
      </c>
      <c r="CS116" s="49">
        <v>17996</v>
      </c>
      <c r="CT116" s="49"/>
      <c r="CU116" s="49"/>
      <c r="CV116" s="49"/>
      <c r="CW116" s="49"/>
      <c r="CX116" s="87"/>
      <c r="DQ116" s="251"/>
      <c r="DR116" s="123"/>
      <c r="DS116" s="123"/>
      <c r="DT116" s="50"/>
      <c r="DU116" s="50"/>
      <c r="DV116" s="50"/>
      <c r="DW116" s="51"/>
      <c r="DX116" s="51"/>
      <c r="DY116" s="179"/>
      <c r="DZ116" s="51"/>
    </row>
    <row r="117" spans="1:130" ht="18" customHeight="1">
      <c r="E117" s="393"/>
      <c r="F117" s="391"/>
      <c r="G117" s="391"/>
      <c r="H117" s="391"/>
      <c r="I117" s="391"/>
      <c r="J117" s="392"/>
      <c r="K117" s="51" t="str">
        <f>IFERROR(MP_DATA[[#This Row],[Top '[m']]]-MP_DATA[[#This Row],[Bottom '[m']]], "")</f>
        <v/>
      </c>
      <c r="L117" s="173" t="str">
        <f>IFERROR(-(MP_DATA[[#This Row],[D, bottom '[m']]]-MP_DATA[[#This Row],[D, top '[m']]])/(MP_DATA[[#This Row],[Bottom '[m']]]-MP_DATA[[#This Row],[Top '[m']]]),"")</f>
        <v/>
      </c>
      <c r="M117" s="123" t="str">
        <f>IF(7850/1000*(1/3)*PI()*ABS(F117-G117)*((H117/2)^2+(H117/2)*(I117/2)+(I117/2)^2-(H117/2-J117/1000)^2-(H117/2-J117/1000)*(I117/2-J117/1000)-(I117/2-J117/1000)^2)=0,"",7850/1000*(1/3)*PI()*ABS(F117-G117)*((H117/2)^2+(H117/2)*(I117/2)+(I117/2)^2-(H117/2-J117/1000)^2-(H117/2-J117/1000)*(I117/2-J117/1000)-(I117/2-J117/1000)^2))</f>
        <v/>
      </c>
      <c r="N117" s="187" t="str">
        <f>IFERROR((MP_DATA[[#This Row],[D, bottom '[m']]]+MP_DATA[[#This Row],[D, top '[m']]])/(2*MP_DATA[[#This Row],[t '[mm']]]/1000),"")</f>
        <v/>
      </c>
      <c r="R117" s="395"/>
      <c r="S117" s="396"/>
      <c r="T117" s="396"/>
      <c r="U117" s="397"/>
      <c r="V117" s="398"/>
      <c r="W117" s="398"/>
      <c r="X117" s="398"/>
      <c r="Y117" s="398"/>
      <c r="Z117" s="399"/>
      <c r="AQ117" s="49"/>
      <c r="AR117" s="89"/>
      <c r="AS117" s="407"/>
      <c r="AT117" s="407"/>
      <c r="AU117" s="407"/>
      <c r="AV117" s="407"/>
      <c r="AW117" s="408"/>
      <c r="AX117" s="186" t="str">
        <f>IFERROR(TP_DATA[[#This Row],[Top '[m']]]-TP_DATA[[#This Row],[Bottom '[m']]], "")</f>
        <v/>
      </c>
      <c r="AY117" s="466"/>
      <c r="AZ117" s="464" t="str">
        <f t="shared" si="4"/>
        <v/>
      </c>
      <c r="BA117" s="187"/>
      <c r="BC117" s="465"/>
      <c r="BD117" s="434"/>
      <c r="BE117" s="434"/>
      <c r="BF117" s="451"/>
      <c r="BG117" s="426"/>
      <c r="BH117" s="426"/>
      <c r="BI117" s="426"/>
      <c r="BJ117" s="426"/>
      <c r="BK117" s="426"/>
      <c r="BM117" s="425"/>
      <c r="CC117" s="49"/>
      <c r="CD117" s="89"/>
      <c r="CE117" s="90"/>
      <c r="CF117" s="90"/>
      <c r="CG117" s="90"/>
      <c r="CH117" s="90"/>
      <c r="CI117" s="91"/>
      <c r="CJ117" s="186" t="str">
        <f>IFERROR(TOWER_DATA[[#This Row],[Top '[m']]]-TOWER_DATA[[#This Row],[Bottom '[m']]], "")</f>
        <v/>
      </c>
      <c r="CK117" s="51"/>
      <c r="CL117" s="173" t="str">
        <f>IFERROR(-(TOWER_DATA[[#This Row],[D, bottom '[m']]]-TOWER_DATA[[#This Row],[D, top '[m']]])/(TOWER_DATA[[#This Row],[Bottom '[m']]]-TOWER_DATA[[#This Row],[Top '[m']]]),"")</f>
        <v/>
      </c>
      <c r="CM117" s="123" t="str">
        <f t="shared" si="3"/>
        <v/>
      </c>
      <c r="CN117" s="187" t="str">
        <f>IFERROR((TOWER_DATA[[#This Row],[D, bottom '[m']]]+TOWER_DATA[[#This Row],[D, top '[m']]])/(2*TOWER_DATA[[#This Row],[t '[mm']]]/1000),"")</f>
        <v/>
      </c>
      <c r="CP117" s="49" t="s">
        <v>404</v>
      </c>
      <c r="CQ117" s="49">
        <v>155.87</v>
      </c>
      <c r="CR117" s="49">
        <v>155.87</v>
      </c>
      <c r="CS117" s="49">
        <v>12209</v>
      </c>
      <c r="CT117" s="49"/>
      <c r="CU117" s="49"/>
      <c r="CV117" s="49"/>
      <c r="CW117" s="49"/>
      <c r="CX117" s="87"/>
      <c r="DQ117" s="95"/>
      <c r="DR117" s="123"/>
      <c r="DS117" s="123"/>
      <c r="DT117" s="50"/>
      <c r="DU117" s="50"/>
      <c r="DV117" s="50"/>
      <c r="DW117" s="51"/>
      <c r="DX117" s="51"/>
      <c r="DY117" s="53"/>
      <c r="DZ117" s="51"/>
    </row>
    <row r="118" spans="1:130" ht="18" customHeight="1">
      <c r="E118" s="393"/>
      <c r="F118" s="391"/>
      <c r="G118" s="391"/>
      <c r="H118" s="391"/>
      <c r="I118" s="391"/>
      <c r="J118" s="392"/>
      <c r="K118" s="51" t="str">
        <f>IFERROR(MP_DATA[[#This Row],[Top '[m']]]-MP_DATA[[#This Row],[Bottom '[m']]], "")</f>
        <v/>
      </c>
      <c r="L118" s="173" t="str">
        <f>IFERROR(-(MP_DATA[[#This Row],[D, bottom '[m']]]-MP_DATA[[#This Row],[D, top '[m']]])/(MP_DATA[[#This Row],[Bottom '[m']]]-MP_DATA[[#This Row],[Top '[m']]]),"")</f>
        <v/>
      </c>
      <c r="M118" s="123" t="str">
        <f>IF(7850/1000*(1/3)*PI()*ABS(F118-G118)*((H118/2)^2+(H118/2)*(I118/2)+(I118/2)^2-(H118/2-J118/1000)^2-(H118/2-J118/1000)*(I118/2-J118/1000)-(I118/2-J118/1000)^2)=0,"",7850/1000*(1/3)*PI()*ABS(F118-G118)*((H118/2)^2+(H118/2)*(I118/2)+(I118/2)^2-(H118/2-J118/1000)^2-(H118/2-J118/1000)*(I118/2-J118/1000)-(I118/2-J118/1000)^2))</f>
        <v/>
      </c>
      <c r="N118" s="187" t="str">
        <f>IFERROR((MP_DATA[[#This Row],[D, bottom '[m']]]+MP_DATA[[#This Row],[D, top '[m']]])/(2*MP_DATA[[#This Row],[t '[mm']]]/1000),"")</f>
        <v/>
      </c>
      <c r="R118" s="53"/>
      <c r="S118" s="123"/>
      <c r="T118" s="123"/>
      <c r="U118" s="50"/>
      <c r="V118" s="49"/>
      <c r="W118" s="49"/>
      <c r="X118" s="49"/>
      <c r="Y118" s="49"/>
      <c r="Z118" s="87"/>
      <c r="AQ118" s="49"/>
      <c r="AR118" s="89"/>
      <c r="AS118" s="407"/>
      <c r="AT118" s="407"/>
      <c r="AU118" s="407"/>
      <c r="AV118" s="407"/>
      <c r="AW118" s="408"/>
      <c r="AX118" s="186" t="str">
        <f>IFERROR(TP_DATA[[#This Row],[Top '[m']]]-TP_DATA[[#This Row],[Bottom '[m']]], "")</f>
        <v/>
      </c>
      <c r="AY118" s="466"/>
      <c r="AZ118" s="464" t="str">
        <f t="shared" si="4"/>
        <v/>
      </c>
      <c r="BA118" s="187"/>
      <c r="BC118" s="465"/>
      <c r="BD118" s="434"/>
      <c r="BE118" s="434"/>
      <c r="BF118" s="451"/>
      <c r="BG118" s="426"/>
      <c r="BH118" s="426"/>
      <c r="BI118" s="426"/>
      <c r="BJ118" s="426"/>
      <c r="BK118" s="426"/>
      <c r="BM118" s="425"/>
      <c r="CC118" s="49"/>
      <c r="CD118" s="89"/>
      <c r="CE118" s="90"/>
      <c r="CF118" s="90"/>
      <c r="CG118" s="90"/>
      <c r="CH118" s="90"/>
      <c r="CI118" s="91"/>
      <c r="CJ118" s="186" t="str">
        <f>IFERROR(TOWER_DATA[[#This Row],[Top '[m']]]-TOWER_DATA[[#This Row],[Bottom '[m']]], "")</f>
        <v/>
      </c>
      <c r="CK118" s="51"/>
      <c r="CL118" s="173" t="str">
        <f>IFERROR(-(TOWER_DATA[[#This Row],[D, bottom '[m']]]-TOWER_DATA[[#This Row],[D, top '[m']]])/(TOWER_DATA[[#This Row],[Bottom '[m']]]-TOWER_DATA[[#This Row],[Top '[m']]]),"")</f>
        <v/>
      </c>
      <c r="CM118" s="123" t="str">
        <f t="shared" si="3"/>
        <v/>
      </c>
      <c r="CN118" s="187" t="str">
        <f>IFERROR((TOWER_DATA[[#This Row],[D, bottom '[m']]]+TOWER_DATA[[#This Row],[D, top '[m']]])/(2*TOWER_DATA[[#This Row],[t '[mm']]]/1000),"")</f>
        <v/>
      </c>
      <c r="CP118" s="49" t="s">
        <v>405</v>
      </c>
      <c r="CQ118" s="49">
        <v>155.52000000000001</v>
      </c>
      <c r="CR118" s="49">
        <v>155.52000000000001</v>
      </c>
      <c r="CS118" s="49">
        <v>17996</v>
      </c>
      <c r="CT118" s="49"/>
      <c r="CU118" s="49"/>
      <c r="CV118" s="49"/>
      <c r="CW118" s="49"/>
      <c r="CX118" s="87"/>
      <c r="DQ118" s="95"/>
      <c r="DR118" s="123"/>
      <c r="DS118" s="123"/>
      <c r="DT118" s="50"/>
      <c r="DU118" s="50"/>
      <c r="DV118" s="50"/>
      <c r="DW118" s="51"/>
      <c r="DX118" s="51"/>
      <c r="DY118" s="53"/>
      <c r="DZ118" s="49"/>
    </row>
    <row r="119" spans="1:130" ht="18" customHeight="1">
      <c r="E119" s="393"/>
      <c r="F119" s="391"/>
      <c r="G119" s="391"/>
      <c r="H119" s="391"/>
      <c r="I119" s="391"/>
      <c r="J119" s="392"/>
      <c r="K119" s="51" t="str">
        <f>IFERROR(MP_DATA[[#This Row],[Top '[m']]]-MP_DATA[[#This Row],[Bottom '[m']]], "")</f>
        <v/>
      </c>
      <c r="L119" s="173" t="str">
        <f>IFERROR(-(MP_DATA[[#This Row],[D, bottom '[m']]]-MP_DATA[[#This Row],[D, top '[m']]])/(MP_DATA[[#This Row],[Bottom '[m']]]-MP_DATA[[#This Row],[Top '[m']]]),"")</f>
        <v/>
      </c>
      <c r="M119" s="123" t="str">
        <f>IF(7850/1000*(1/3)*PI()*ABS(F119-G119)*((H119/2)^2+(H119/2)*(I119/2)+(I119/2)^2-(H119/2-J119/1000)^2-(H119/2-J119/1000)*(I119/2-J119/1000)-(I119/2-J119/1000)^2)=0,"",7850/1000*(1/3)*PI()*ABS(F119-G119)*((H119/2)^2+(H119/2)*(I119/2)+(I119/2)^2-(H119/2-J119/1000)^2-(H119/2-J119/1000)*(I119/2-J119/1000)-(I119/2-J119/1000)^2))</f>
        <v/>
      </c>
      <c r="N119" s="187" t="str">
        <f>IFERROR((MP_DATA[[#This Row],[D, bottom '[m']]]+MP_DATA[[#This Row],[D, top '[m']]])/(2*MP_DATA[[#This Row],[t '[mm']]]/1000),"")</f>
        <v/>
      </c>
      <c r="R119" s="409"/>
      <c r="S119" s="123"/>
      <c r="T119" s="123"/>
      <c r="U119" s="50"/>
      <c r="V119" s="49"/>
      <c r="W119" s="49"/>
      <c r="X119" s="49"/>
      <c r="Y119" s="49"/>
      <c r="Z119" s="87"/>
      <c r="AR119" s="89"/>
      <c r="AS119" s="407"/>
      <c r="AT119" s="407"/>
      <c r="AV119" s="407"/>
      <c r="AW119" s="408"/>
      <c r="AX119" s="186" t="str">
        <f>IFERROR(TP_DATA[[#This Row],[Top '[m']]]-TP_DATA[[#This Row],[Bottom '[m']]], "")</f>
        <v/>
      </c>
      <c r="AY119" s="466"/>
      <c r="AZ119" s="464" t="str">
        <f t="shared" si="4"/>
        <v/>
      </c>
      <c r="BA119" s="187"/>
      <c r="BB119" s="434"/>
      <c r="BC119" s="434"/>
      <c r="BD119" s="434"/>
      <c r="BE119" s="434"/>
      <c r="BF119" s="434"/>
      <c r="BG119" s="434"/>
      <c r="BH119" s="434"/>
      <c r="BI119" s="434"/>
      <c r="BJ119" s="426"/>
      <c r="BK119" s="426"/>
      <c r="BM119" s="425"/>
      <c r="CD119" s="89"/>
      <c r="CE119" s="90"/>
      <c r="CF119" s="90"/>
      <c r="CG119" s="90"/>
      <c r="CH119" s="90"/>
      <c r="CI119" s="91"/>
      <c r="CJ119" s="186" t="str">
        <f>IFERROR(TOWER_DATA[[#This Row],[Top '[m']]]-TOWER_DATA[[#This Row],[Bottom '[m']]], "")</f>
        <v/>
      </c>
      <c r="CK119" s="51"/>
      <c r="CL119" s="173" t="str">
        <f>IFERROR(-(TOWER_DATA[[#This Row],[D, bottom '[m']]]-TOWER_DATA[[#This Row],[D, top '[m']]])/(TOWER_DATA[[#This Row],[Bottom '[m']]]-TOWER_DATA[[#This Row],[Top '[m']]]),"")</f>
        <v/>
      </c>
      <c r="CM119" s="123" t="str">
        <f t="shared" si="3"/>
        <v/>
      </c>
      <c r="CN119" s="187" t="str">
        <f>IFERROR((TOWER_DATA[[#This Row],[D, bottom '[m']]]+TOWER_DATA[[#This Row],[D, top '[m']]])/(2*TOWER_DATA[[#This Row],[t '[mm']]]/1000),"")</f>
        <v/>
      </c>
      <c r="CP119" s="49" t="s">
        <v>406</v>
      </c>
      <c r="CQ119" s="49">
        <v>153.22</v>
      </c>
      <c r="CR119" s="49">
        <v>153.22</v>
      </c>
      <c r="CS119" s="49">
        <v>1440</v>
      </c>
      <c r="CT119" s="49"/>
      <c r="CU119" s="49"/>
      <c r="CV119" s="49"/>
      <c r="CW119" s="49"/>
      <c r="CX119" s="87"/>
      <c r="DQ119" s="95"/>
      <c r="DR119" s="123"/>
      <c r="DS119" s="123"/>
      <c r="DT119" s="50"/>
      <c r="DU119" s="50"/>
      <c r="DV119" s="50"/>
      <c r="DW119" s="51"/>
      <c r="DX119" s="51"/>
      <c r="DY119" s="53"/>
      <c r="DZ119" s="49"/>
    </row>
    <row r="120" spans="1:130" ht="18" customHeight="1">
      <c r="E120" s="393"/>
      <c r="F120" s="391"/>
      <c r="G120" s="391"/>
      <c r="H120" s="391"/>
      <c r="I120" s="391"/>
      <c r="J120" s="392"/>
      <c r="K120" s="51" t="str">
        <f>IFERROR(MP_DATA[[#This Row],[Top '[m']]]-MP_DATA[[#This Row],[Bottom '[m']]], "")</f>
        <v/>
      </c>
      <c r="L120" s="173" t="str">
        <f>IFERROR(-(MP_DATA[[#This Row],[D, bottom '[m']]]-MP_DATA[[#This Row],[D, top '[m']]])/(MP_DATA[[#This Row],[Bottom '[m']]]-MP_DATA[[#This Row],[Top '[m']]]),"")</f>
        <v/>
      </c>
      <c r="M120" s="123" t="str">
        <f>IF(7850/1000*(1/3)*PI()*ABS(F120-G120)*((H120/2)^2+(H120/2)*(I120/2)+(I120/2)^2-(H120/2-J120/1000)^2-(H120/2-J120/1000)*(I120/2-J120/1000)-(I120/2-J120/1000)^2)=0,"",7850/1000*(1/3)*PI()*ABS(F120-G120)*((H120/2)^2+(H120/2)*(I120/2)+(I120/2)^2-(H120/2-J120/1000)^2-(H120/2-J120/1000)*(I120/2-J120/1000)-(I120/2-J120/1000)^2))</f>
        <v/>
      </c>
      <c r="N120" s="187" t="str">
        <f>IFERROR((MP_DATA[[#This Row],[D, bottom '[m']]]+MP_DATA[[#This Row],[D, top '[m']]])/(2*MP_DATA[[#This Row],[t '[mm']]]/1000),"")</f>
        <v/>
      </c>
      <c r="R120" s="409"/>
      <c r="S120" s="123"/>
      <c r="T120" s="123"/>
      <c r="U120" s="50"/>
      <c r="V120" s="49"/>
      <c r="W120" s="49"/>
      <c r="X120" s="49"/>
      <c r="Y120" s="49"/>
      <c r="Z120" s="87"/>
      <c r="AR120" s="89"/>
      <c r="AS120" s="407"/>
      <c r="AT120" s="407"/>
      <c r="AU120" s="407"/>
      <c r="AV120" s="407"/>
      <c r="AW120" s="408"/>
      <c r="AX120" s="186" t="str">
        <f>IFERROR(TP_DATA[[#This Row],[Top '[m']]]-TP_DATA[[#This Row],[Bottom '[m']]], "")</f>
        <v/>
      </c>
      <c r="AY120" s="466"/>
      <c r="AZ120" s="464" t="str">
        <f t="shared" si="4"/>
        <v/>
      </c>
      <c r="BA120" s="187"/>
      <c r="BB120" s="434"/>
      <c r="BC120" s="434"/>
      <c r="BD120" s="434"/>
      <c r="BE120" s="434"/>
      <c r="BF120" s="434"/>
      <c r="BG120" s="434"/>
      <c r="BH120" s="434"/>
      <c r="BI120" s="434"/>
      <c r="BJ120" s="426"/>
      <c r="BK120" s="426"/>
      <c r="BM120" s="425"/>
      <c r="CD120" s="89"/>
      <c r="CE120" s="90"/>
      <c r="CF120" s="90"/>
      <c r="CG120" s="90"/>
      <c r="CH120" s="90"/>
      <c r="CI120" s="91"/>
      <c r="CJ120" s="186" t="str">
        <f>IFERROR(TOWER_DATA[[#This Row],[Top '[m']]]-TOWER_DATA[[#This Row],[Bottom '[m']]], "")</f>
        <v/>
      </c>
      <c r="CK120" s="51"/>
      <c r="CL120" s="173" t="str">
        <f>IFERROR(-(TOWER_DATA[[#This Row],[D, bottom '[m']]]-TOWER_DATA[[#This Row],[D, top '[m']]])/(TOWER_DATA[[#This Row],[Bottom '[m']]]-TOWER_DATA[[#This Row],[Top '[m']]]),"")</f>
        <v/>
      </c>
      <c r="CM120" s="123" t="str">
        <f t="shared" si="3"/>
        <v/>
      </c>
      <c r="CN120" s="187" t="str">
        <f>IFERROR((TOWER_DATA[[#This Row],[D, bottom '[m']]]+TOWER_DATA[[#This Row],[D, top '[m']]])/(2*TOWER_DATA[[#This Row],[t '[mm']]]/1000),"")</f>
        <v/>
      </c>
      <c r="CP120" s="49" t="s">
        <v>407</v>
      </c>
      <c r="CQ120" s="49">
        <v>152.37</v>
      </c>
      <c r="CR120" s="49">
        <v>152.37</v>
      </c>
      <c r="CS120" s="49">
        <v>2836</v>
      </c>
      <c r="CT120" s="49"/>
      <c r="CU120" s="49"/>
      <c r="CV120" s="49"/>
      <c r="CW120" s="49"/>
      <c r="CX120" s="87"/>
      <c r="DQ120" s="95"/>
      <c r="DR120" s="123"/>
      <c r="DS120" s="123"/>
      <c r="DT120" s="50"/>
      <c r="DU120" s="50"/>
      <c r="DV120" s="50"/>
      <c r="DW120" s="51"/>
      <c r="DX120" s="51"/>
      <c r="DY120" s="53"/>
      <c r="DZ120" s="49"/>
    </row>
    <row r="121" spans="1:130" ht="18" customHeight="1">
      <c r="E121" s="393"/>
      <c r="F121" s="391"/>
      <c r="G121" s="391"/>
      <c r="H121" s="391"/>
      <c r="I121" s="391"/>
      <c r="J121" s="392"/>
      <c r="K121" s="51" t="str">
        <f>IFERROR(MP_DATA[[#This Row],[Top '[m']]]-MP_DATA[[#This Row],[Bottom '[m']]], "")</f>
        <v/>
      </c>
      <c r="L121" s="173" t="str">
        <f>IFERROR(-(MP_DATA[[#This Row],[D, bottom '[m']]]-MP_DATA[[#This Row],[D, top '[m']]])/(MP_DATA[[#This Row],[Bottom '[m']]]-MP_DATA[[#This Row],[Top '[m']]]),"")</f>
        <v/>
      </c>
      <c r="M121" s="123" t="str">
        <f>IF(7850/1000*(1/3)*PI()*ABS(F121-G121)*((H121/2)^2+(H121/2)*(I121/2)+(I121/2)^2-(H121/2-J121/1000)^2-(H121/2-J121/1000)*(I121/2-J121/1000)-(I121/2-J121/1000)^2)=0,"",7850/1000*(1/3)*PI()*ABS(F121-G121)*((H121/2)^2+(H121/2)*(I121/2)+(I121/2)^2-(H121/2-J121/1000)^2-(H121/2-J121/1000)*(I121/2-J121/1000)-(I121/2-J121/1000)^2))</f>
        <v/>
      </c>
      <c r="N121" s="187" t="str">
        <f>IFERROR((MP_DATA[[#This Row],[D, bottom '[m']]]+MP_DATA[[#This Row],[D, top '[m']]])/(2*MP_DATA[[#This Row],[t '[mm']]]/1000),"")</f>
        <v/>
      </c>
      <c r="R121" s="409"/>
      <c r="S121" s="123"/>
      <c r="T121" s="123"/>
      <c r="U121" s="50"/>
      <c r="V121" s="49"/>
      <c r="W121" s="49"/>
      <c r="X121" s="49"/>
      <c r="Y121" s="49"/>
      <c r="Z121" s="87"/>
      <c r="AR121" s="89"/>
      <c r="AS121" s="407"/>
      <c r="AT121" s="407"/>
      <c r="AU121" s="407"/>
      <c r="AV121" s="407"/>
      <c r="AW121" s="408"/>
      <c r="AX121" s="186" t="str">
        <f>IFERROR(TP_DATA[[#This Row],[Top '[m']]]-TP_DATA[[#This Row],[Bottom '[m']]], "")</f>
        <v/>
      </c>
      <c r="AY121" s="466"/>
      <c r="AZ121" s="464" t="str">
        <f t="shared" si="4"/>
        <v/>
      </c>
      <c r="BA121" s="187"/>
      <c r="BB121" s="434"/>
      <c r="BC121" s="434"/>
      <c r="BD121" s="434"/>
      <c r="BE121" s="434"/>
      <c r="BF121" s="434"/>
      <c r="BG121" s="434"/>
      <c r="BH121" s="434"/>
      <c r="BI121" s="434"/>
      <c r="BJ121" s="426"/>
      <c r="BK121" s="426"/>
      <c r="BM121" s="425"/>
      <c r="CD121" s="89"/>
      <c r="CE121" s="90"/>
      <c r="CF121" s="90"/>
      <c r="CG121" s="90"/>
      <c r="CH121" s="90"/>
      <c r="CI121" s="91"/>
      <c r="CJ121" s="186" t="str">
        <f>IFERROR(TOWER_DATA[[#This Row],[Top '[m']]]-TOWER_DATA[[#This Row],[Bottom '[m']]], "")</f>
        <v/>
      </c>
      <c r="CK121" s="51"/>
      <c r="CL121" s="173" t="str">
        <f>IFERROR(-(TOWER_DATA[[#This Row],[D, bottom '[m']]]-TOWER_DATA[[#This Row],[D, top '[m']]])/(TOWER_DATA[[#This Row],[Bottom '[m']]]-TOWER_DATA[[#This Row],[Top '[m']]]),"")</f>
        <v/>
      </c>
      <c r="CM121" s="123" t="str">
        <f t="shared" si="3"/>
        <v/>
      </c>
      <c r="CN121" s="187" t="str">
        <f>IFERROR((TOWER_DATA[[#This Row],[D, bottom '[m']]]+TOWER_DATA[[#This Row],[D, top '[m']]])/(2*TOWER_DATA[[#This Row],[t '[mm']]]/1000),"")</f>
        <v/>
      </c>
      <c r="CP121" s="49" t="s">
        <v>408</v>
      </c>
      <c r="CQ121" s="49">
        <v>152.37</v>
      </c>
      <c r="CR121" s="49">
        <v>152.37</v>
      </c>
      <c r="CS121" s="49">
        <v>773</v>
      </c>
      <c r="CT121" s="49"/>
      <c r="CU121" s="49"/>
      <c r="CV121" s="49"/>
      <c r="CW121" s="49"/>
      <c r="CX121" s="87"/>
      <c r="DQ121" s="95"/>
      <c r="DR121" s="123"/>
      <c r="DS121" s="123"/>
      <c r="DT121" s="50"/>
      <c r="DU121" s="50"/>
      <c r="DV121" s="50"/>
      <c r="DW121" s="51"/>
      <c r="DX121" s="51"/>
      <c r="DY121" s="53"/>
      <c r="DZ121" s="49"/>
    </row>
    <row r="122" spans="1:130" ht="18" customHeight="1">
      <c r="E122" s="393"/>
      <c r="F122" s="391"/>
      <c r="G122" s="391"/>
      <c r="H122" s="391"/>
      <c r="I122" s="391"/>
      <c r="J122" s="392"/>
      <c r="K122" s="51" t="str">
        <f>IFERROR(MP_DATA[[#This Row],[Top '[m']]]-MP_DATA[[#This Row],[Bottom '[m']]], "")</f>
        <v/>
      </c>
      <c r="L122" s="173" t="str">
        <f>IFERROR(-(MP_DATA[[#This Row],[D, bottom '[m']]]-MP_DATA[[#This Row],[D, top '[m']]])/(MP_DATA[[#This Row],[Bottom '[m']]]-MP_DATA[[#This Row],[Top '[m']]]),"")</f>
        <v/>
      </c>
      <c r="M122" s="123" t="str">
        <f>IF(7850/1000*(1/3)*PI()*ABS(F122-G122)*((H122/2)^2+(H122/2)*(I122/2)+(I122/2)^2-(H122/2-J122/1000)^2-(H122/2-J122/1000)*(I122/2-J122/1000)-(I122/2-J122/1000)^2)=0,"",7850/1000*(1/3)*PI()*ABS(F122-G122)*((H122/2)^2+(H122/2)*(I122/2)+(I122/2)^2-(H122/2-J122/1000)^2-(H122/2-J122/1000)*(I122/2-J122/1000)-(I122/2-J122/1000)^2))</f>
        <v/>
      </c>
      <c r="N122" s="187" t="str">
        <f>IFERROR((MP_DATA[[#This Row],[D, bottom '[m']]]+MP_DATA[[#This Row],[D, top '[m']]])/(2*MP_DATA[[#This Row],[t '[mm']]]/1000),"")</f>
        <v/>
      </c>
      <c r="R122" s="409"/>
      <c r="S122" s="223"/>
      <c r="T122" s="223"/>
      <c r="U122" s="224"/>
      <c r="V122" s="171"/>
      <c r="W122" s="171"/>
      <c r="X122" s="171"/>
      <c r="Y122" s="171"/>
      <c r="Z122" s="250"/>
      <c r="AR122" s="89"/>
      <c r="AS122" s="407"/>
      <c r="AT122" s="407"/>
      <c r="AU122" s="407"/>
      <c r="AV122" s="407"/>
      <c r="AW122" s="408"/>
      <c r="AX122" s="186" t="str">
        <f>IFERROR(TP_DATA[[#This Row],[Top '[m']]]-TP_DATA[[#This Row],[Bottom '[m']]], "")</f>
        <v/>
      </c>
      <c r="AY122" s="466" t="str">
        <f>IFERROR(-(TP_DATA[[#This Row],[D, bottom '[m']]]-TP_DATA[[#This Row],[D, top '[m']]])/(TP_DATA[[#This Row],[Bottom '[m']]]-TP_DATA[[#This Row],[Top '[m']]]),"")</f>
        <v/>
      </c>
      <c r="AZ122" s="464" t="str">
        <f t="shared" si="4"/>
        <v/>
      </c>
      <c r="BA122" s="187" t="str">
        <f>IFERROR((TP_DATA[[#This Row],[D, bottom '[m']]]+TP_DATA[[#This Row],[D, top '[m']]])/(2*TP_DATA[[#This Row],[t '[mm']]]/1000),"")</f>
        <v/>
      </c>
      <c r="BB122" s="434"/>
      <c r="BC122" s="434"/>
      <c r="BD122" s="434"/>
      <c r="BE122" s="434"/>
      <c r="BF122" s="434"/>
      <c r="BG122" s="434"/>
      <c r="BH122" s="434"/>
      <c r="BI122" s="434"/>
      <c r="BJ122" s="426"/>
      <c r="BK122" s="426"/>
      <c r="BM122" s="425"/>
      <c r="CD122" s="89"/>
      <c r="CE122" s="90"/>
      <c r="CF122" s="90"/>
      <c r="CG122" s="90"/>
      <c r="CH122" s="90"/>
      <c r="CI122" s="91"/>
      <c r="CJ122" s="186" t="str">
        <f>IFERROR(TOWER_DATA[[#This Row],[Top '[m']]]-TOWER_DATA[[#This Row],[Bottom '[m']]], "")</f>
        <v/>
      </c>
      <c r="CK122" s="51"/>
      <c r="CL122" s="173" t="str">
        <f>IFERROR(-(TOWER_DATA[[#This Row],[D, bottom '[m']]]-TOWER_DATA[[#This Row],[D, top '[m']]])/(TOWER_DATA[[#This Row],[Bottom '[m']]]-TOWER_DATA[[#This Row],[Top '[m']]]),"")</f>
        <v/>
      </c>
      <c r="CM122" s="123" t="str">
        <f t="shared" si="3"/>
        <v/>
      </c>
      <c r="CN122" s="187" t="str">
        <f>IFERROR((TOWER_DATA[[#This Row],[D, bottom '[m']]]+TOWER_DATA[[#This Row],[D, top '[m']]])/(2*TOWER_DATA[[#This Row],[t '[mm']]]/1000),"")</f>
        <v/>
      </c>
      <c r="CP122" s="49" t="s">
        <v>409</v>
      </c>
      <c r="CQ122" s="49">
        <v>152.37</v>
      </c>
      <c r="CR122" s="49">
        <v>152.37</v>
      </c>
      <c r="CS122" s="49">
        <v>2104</v>
      </c>
      <c r="CT122" s="49"/>
      <c r="CU122" s="49"/>
      <c r="CV122" s="49"/>
      <c r="CW122" s="49"/>
      <c r="CX122" s="87"/>
      <c r="DQ122" s="226"/>
      <c r="DR122" s="223"/>
      <c r="DS122" s="223"/>
      <c r="DT122" s="224"/>
      <c r="DU122" s="224"/>
      <c r="DV122" s="224"/>
      <c r="DW122" s="225"/>
      <c r="DX122" s="225"/>
      <c r="DY122" s="249"/>
      <c r="DZ122" s="49"/>
    </row>
    <row r="123" spans="1:130" ht="18" customHeight="1">
      <c r="E123" s="393"/>
      <c r="F123" s="391"/>
      <c r="G123" s="391"/>
      <c r="H123" s="391"/>
      <c r="I123" s="391"/>
      <c r="J123" s="392"/>
      <c r="K123" s="51" t="str">
        <f>IFERROR(MP_DATA[[#This Row],[Top '[m']]]-MP_DATA[[#This Row],[Bottom '[m']]], "")</f>
        <v/>
      </c>
      <c r="L123" s="173" t="str">
        <f>IFERROR(-(MP_DATA[[#This Row],[D, bottom '[m']]]-MP_DATA[[#This Row],[D, top '[m']]])/(MP_DATA[[#This Row],[Bottom '[m']]]-MP_DATA[[#This Row],[Top '[m']]]),"")</f>
        <v/>
      </c>
      <c r="M123" s="123" t="str">
        <f>IF(7850/1000*(1/3)*PI()*ABS(F123-G123)*((H123/2)^2+(H123/2)*(I123/2)+(I123/2)^2-(H123/2-J123/1000)^2-(H123/2-J123/1000)*(I123/2-J123/1000)-(I123/2-J123/1000)^2)=0,"",7850/1000*(1/3)*PI()*ABS(F123-G123)*((H123/2)^2+(H123/2)*(I123/2)+(I123/2)^2-(H123/2-J123/1000)^2-(H123/2-J123/1000)*(I123/2-J123/1000)-(I123/2-J123/1000)^2))</f>
        <v/>
      </c>
      <c r="N123" s="187" t="str">
        <f>IFERROR((MP_DATA[[#This Row],[D, bottom '[m']]]+MP_DATA[[#This Row],[D, top '[m']]])/(2*MP_DATA[[#This Row],[t '[mm']]]/1000),"")</f>
        <v/>
      </c>
      <c r="R123" s="409"/>
      <c r="S123" s="223"/>
      <c r="T123" s="223"/>
      <c r="U123" s="224"/>
      <c r="V123" s="171"/>
      <c r="W123" s="171"/>
      <c r="X123" s="171"/>
      <c r="Y123" s="171"/>
      <c r="Z123" s="250"/>
      <c r="AR123" s="89"/>
      <c r="AS123" s="407"/>
      <c r="AT123" s="407"/>
      <c r="AU123" s="407"/>
      <c r="AV123" s="407"/>
      <c r="AW123" s="408"/>
      <c r="AX123" s="186" t="str">
        <f>IFERROR(TP_DATA[[#This Row],[Top '[m']]]-TP_DATA[[#This Row],[Bottom '[m']]], "")</f>
        <v/>
      </c>
      <c r="AY123" s="466" t="str">
        <f>IFERROR(-(TP_DATA[[#This Row],[D, bottom '[m']]]-TP_DATA[[#This Row],[D, top '[m']]])/(TP_DATA[[#This Row],[Bottom '[m']]]-TP_DATA[[#This Row],[Top '[m']]]),"")</f>
        <v/>
      </c>
      <c r="AZ123" s="464" t="str">
        <f t="shared" si="4"/>
        <v/>
      </c>
      <c r="BA123" s="187" t="str">
        <f>IFERROR((TP_DATA[[#This Row],[D, bottom '[m']]]+TP_DATA[[#This Row],[D, top '[m']]])/(2*TP_DATA[[#This Row],[t '[mm']]]/1000),"")</f>
        <v/>
      </c>
      <c r="BB123" s="434"/>
      <c r="BC123" s="434"/>
      <c r="BD123" s="434"/>
      <c r="BE123" s="434"/>
      <c r="BF123" s="434"/>
      <c r="BG123" s="434"/>
      <c r="BH123" s="434"/>
      <c r="BI123" s="434"/>
      <c r="BJ123" s="426"/>
      <c r="BK123" s="426"/>
      <c r="BM123" s="425"/>
      <c r="CD123" s="89"/>
      <c r="CE123" s="90"/>
      <c r="CF123" s="90"/>
      <c r="CG123" s="90"/>
      <c r="CH123" s="90"/>
      <c r="CI123" s="91"/>
      <c r="CJ123" s="186" t="str">
        <f>IFERROR(TOWER_DATA[[#This Row],[Top '[m']]]-TOWER_DATA[[#This Row],[Bottom '[m']]], "")</f>
        <v/>
      </c>
      <c r="CK123" s="51"/>
      <c r="CL123" s="173" t="str">
        <f>IFERROR(-(TOWER_DATA[[#This Row],[D, bottom '[m']]]-TOWER_DATA[[#This Row],[D, top '[m']]])/(TOWER_DATA[[#This Row],[Bottom '[m']]]-TOWER_DATA[[#This Row],[Top '[m']]]),"")</f>
        <v/>
      </c>
      <c r="CM123" s="123" t="str">
        <f t="shared" si="3"/>
        <v/>
      </c>
      <c r="CN123" s="187" t="str">
        <f>IFERROR((TOWER_DATA[[#This Row],[D, bottom '[m']]]+TOWER_DATA[[#This Row],[D, top '[m']]])/(2*TOWER_DATA[[#This Row],[t '[mm']]]/1000),"")</f>
        <v/>
      </c>
      <c r="CP123" s="49" t="s">
        <v>410</v>
      </c>
      <c r="CQ123" s="49">
        <v>152.22999999999999</v>
      </c>
      <c r="CR123" s="49">
        <v>152.22999999999999</v>
      </c>
      <c r="CS123" s="49">
        <v>910</v>
      </c>
      <c r="CT123" s="49"/>
      <c r="CU123" s="49"/>
      <c r="CV123" s="49"/>
      <c r="CW123" s="49"/>
      <c r="CX123" s="87"/>
      <c r="DQ123" s="226"/>
      <c r="DR123" s="223"/>
      <c r="DS123" s="223"/>
      <c r="DT123" s="224"/>
      <c r="DU123" s="224"/>
      <c r="DV123" s="224"/>
      <c r="DW123" s="225"/>
      <c r="DX123" s="225"/>
      <c r="DY123" s="347"/>
      <c r="DZ123" s="49"/>
    </row>
    <row r="124" spans="1:130" ht="18" customHeight="1">
      <c r="E124" s="393"/>
      <c r="F124" s="391"/>
      <c r="G124" s="391"/>
      <c r="H124" s="391"/>
      <c r="I124" s="391"/>
      <c r="J124" s="392"/>
      <c r="K124" s="51" t="str">
        <f>IFERROR(MP_DATA[[#This Row],[Top '[m']]]-MP_DATA[[#This Row],[Bottom '[m']]], "")</f>
        <v/>
      </c>
      <c r="L124" s="173" t="str">
        <f>IFERROR(-(MP_DATA[[#This Row],[D, bottom '[m']]]-MP_DATA[[#This Row],[D, top '[m']]])/(MP_DATA[[#This Row],[Bottom '[m']]]-MP_DATA[[#This Row],[Top '[m']]]),"")</f>
        <v/>
      </c>
      <c r="M124" s="123" t="str">
        <f>IF(7850/1000*(1/3)*PI()*ABS(F124-G124)*((H124/2)^2+(H124/2)*(I124/2)+(I124/2)^2-(H124/2-J124/1000)^2-(H124/2-J124/1000)*(I124/2-J124/1000)-(I124/2-J124/1000)^2)=0,"",7850/1000*(1/3)*PI()*ABS(F124-G124)*((H124/2)^2+(H124/2)*(I124/2)+(I124/2)^2-(H124/2-J124/1000)^2-(H124/2-J124/1000)*(I124/2-J124/1000)-(I124/2-J124/1000)^2))</f>
        <v/>
      </c>
      <c r="N124" s="187" t="str">
        <f>IFERROR((MP_DATA[[#This Row],[D, bottom '[m']]]+MP_DATA[[#This Row],[D, top '[m']]])/(2*MP_DATA[[#This Row],[t '[mm']]]/1000),"")</f>
        <v/>
      </c>
      <c r="R124" s="249"/>
      <c r="S124" s="223"/>
      <c r="T124" s="223"/>
      <c r="U124" s="224"/>
      <c r="V124" s="171"/>
      <c r="W124" s="171"/>
      <c r="X124" s="171"/>
      <c r="Y124" s="171"/>
      <c r="Z124" s="250"/>
      <c r="AR124" s="89"/>
      <c r="AS124" s="407"/>
      <c r="AT124" s="407"/>
      <c r="AU124" s="407"/>
      <c r="AV124" s="407"/>
      <c r="AW124" s="408"/>
      <c r="AX124" s="186" t="str">
        <f>IFERROR(TP_DATA[[#This Row],[Top '[m']]]-TP_DATA[[#This Row],[Bottom '[m']]], "")</f>
        <v/>
      </c>
      <c r="AY124" s="466" t="str">
        <f>IFERROR(-(TP_DATA[[#This Row],[D, bottom '[m']]]-TP_DATA[[#This Row],[D, top '[m']]])/(TP_DATA[[#This Row],[Bottom '[m']]]-TP_DATA[[#This Row],[Top '[m']]]),"")</f>
        <v/>
      </c>
      <c r="AZ124" s="464" t="str">
        <f t="shared" si="4"/>
        <v/>
      </c>
      <c r="BA124" s="187" t="str">
        <f>IFERROR((TP_DATA[[#This Row],[D, bottom '[m']]]+TP_DATA[[#This Row],[D, top '[m']]])/(2*TP_DATA[[#This Row],[t '[mm']]]/1000),"")</f>
        <v/>
      </c>
      <c r="BB124" s="434"/>
      <c r="BC124" s="434"/>
      <c r="BD124" s="434"/>
      <c r="BE124" s="434"/>
      <c r="BF124" s="434"/>
      <c r="BG124" s="434"/>
      <c r="BH124" s="434"/>
      <c r="BI124" s="434"/>
      <c r="BJ124" s="426"/>
      <c r="BK124" s="426"/>
      <c r="BM124" s="425"/>
      <c r="CD124" s="89"/>
      <c r="CE124" s="90"/>
      <c r="CF124" s="90"/>
      <c r="CG124" s="90"/>
      <c r="CH124" s="90"/>
      <c r="CI124" s="91"/>
      <c r="CJ124" s="186" t="str">
        <f>IFERROR(TOWER_DATA[[#This Row],[Top '[m']]]-TOWER_DATA[[#This Row],[Bottom '[m']]], "")</f>
        <v/>
      </c>
      <c r="CK124" s="51"/>
      <c r="CL124" s="173" t="str">
        <f>IFERROR(-(TOWER_DATA[[#This Row],[D, bottom '[m']]]-TOWER_DATA[[#This Row],[D, top '[m']]])/(TOWER_DATA[[#This Row],[Bottom '[m']]]-TOWER_DATA[[#This Row],[Top '[m']]]),"")</f>
        <v/>
      </c>
      <c r="CM124" s="123" t="str">
        <f t="shared" si="3"/>
        <v/>
      </c>
      <c r="CN124" s="187" t="str">
        <f>IFERROR((TOWER_DATA[[#This Row],[D, bottom '[m']]]+TOWER_DATA[[#This Row],[D, top '[m']]])/(2*TOWER_DATA[[#This Row],[t '[mm']]]/1000),"")</f>
        <v/>
      </c>
      <c r="CP124" s="49" t="s">
        <v>411</v>
      </c>
      <c r="CQ124" s="49">
        <v>151.08000000000001</v>
      </c>
      <c r="CR124" s="49">
        <v>151.08000000000001</v>
      </c>
      <c r="CS124" s="49">
        <v>5000</v>
      </c>
      <c r="CT124" s="49"/>
      <c r="CU124" s="49"/>
      <c r="CV124" s="49"/>
      <c r="CW124" s="49"/>
      <c r="CX124" s="87"/>
      <c r="DQ124" s="226"/>
      <c r="DR124" s="223"/>
      <c r="DS124" s="223"/>
      <c r="DT124" s="224"/>
      <c r="DU124" s="224"/>
      <c r="DV124" s="224"/>
      <c r="DW124" s="225"/>
      <c r="DX124" s="225"/>
      <c r="DY124" s="347"/>
      <c r="DZ124" s="52"/>
    </row>
    <row r="125" spans="1:130" ht="18" customHeight="1">
      <c r="E125" s="393"/>
      <c r="F125" s="391"/>
      <c r="G125" s="391"/>
      <c r="H125" s="391"/>
      <c r="I125" s="391"/>
      <c r="J125" s="392"/>
      <c r="K125" s="51" t="str">
        <f>IFERROR(MP_DATA[[#This Row],[Top '[m']]]-MP_DATA[[#This Row],[Bottom '[m']]], "")</f>
        <v/>
      </c>
      <c r="L125" s="173" t="str">
        <f>IFERROR(-(MP_DATA[[#This Row],[D, bottom '[m']]]-MP_DATA[[#This Row],[D, top '[m']]])/(MP_DATA[[#This Row],[Bottom '[m']]]-MP_DATA[[#This Row],[Top '[m']]]),"")</f>
        <v/>
      </c>
      <c r="M125" s="123" t="str">
        <f>IF(7850/1000*(1/3)*PI()*ABS(F125-G125)*((H125/2)^2+(H125/2)*(I125/2)+(I125/2)^2-(H125/2-J125/1000)^2-(H125/2-J125/1000)*(I125/2-J125/1000)-(I125/2-J125/1000)^2)=0,"",7850/1000*(1/3)*PI()*ABS(F125-G125)*((H125/2)^2+(H125/2)*(I125/2)+(I125/2)^2-(H125/2-J125/1000)^2-(H125/2-J125/1000)*(I125/2-J125/1000)-(I125/2-J125/1000)^2))</f>
        <v/>
      </c>
      <c r="N125" s="187" t="str">
        <f>IFERROR((MP_DATA[[#This Row],[D, bottom '[m']]]+MP_DATA[[#This Row],[D, top '[m']]])/(2*MP_DATA[[#This Row],[t '[mm']]]/1000),"")</f>
        <v/>
      </c>
      <c r="R125" s="249"/>
      <c r="S125" s="223"/>
      <c r="T125" s="223"/>
      <c r="U125" s="224"/>
      <c r="V125" s="171"/>
      <c r="W125" s="171"/>
      <c r="X125" s="171"/>
      <c r="Y125" s="171"/>
      <c r="Z125" s="250"/>
      <c r="AR125" s="89"/>
      <c r="AS125" s="407"/>
      <c r="AT125" s="407"/>
      <c r="AU125" s="407"/>
      <c r="AV125" s="407"/>
      <c r="AW125" s="408"/>
      <c r="AX125" s="186" t="str">
        <f>IFERROR(TP_DATA[[#This Row],[Top '[m']]]-TP_DATA[[#This Row],[Bottom '[m']]], "")</f>
        <v/>
      </c>
      <c r="AY125" s="466" t="str">
        <f>IFERROR(-(TP_DATA[[#This Row],[D, bottom '[m']]]-TP_DATA[[#This Row],[D, top '[m']]])/(TP_DATA[[#This Row],[Bottom '[m']]]-TP_DATA[[#This Row],[Top '[m']]]),"")</f>
        <v/>
      </c>
      <c r="AZ125" s="464" t="str">
        <f t="shared" si="4"/>
        <v/>
      </c>
      <c r="BA125" s="187" t="str">
        <f>IFERROR((TP_DATA[[#This Row],[D, bottom '[m']]]+TP_DATA[[#This Row],[D, top '[m']]])/(2*TP_DATA[[#This Row],[t '[mm']]]/1000),"")</f>
        <v/>
      </c>
      <c r="BB125" s="434"/>
      <c r="BC125" s="434"/>
      <c r="BD125" s="434"/>
      <c r="BE125" s="434"/>
      <c r="BF125" s="434"/>
      <c r="BG125" s="434"/>
      <c r="BH125" s="434"/>
      <c r="BI125" s="434"/>
      <c r="BJ125" s="426"/>
      <c r="BK125" s="426"/>
      <c r="BM125" s="425"/>
      <c r="CD125" s="89"/>
      <c r="CE125" s="90"/>
      <c r="CF125" s="90"/>
      <c r="CG125" s="90"/>
      <c r="CH125" s="90"/>
      <c r="CI125" s="91"/>
      <c r="CJ125" s="186" t="str">
        <f>IFERROR(TOWER_DATA[[#This Row],[Top '[m']]]-TOWER_DATA[[#This Row],[Bottom '[m']]], "")</f>
        <v/>
      </c>
      <c r="CK125" s="51"/>
      <c r="CL125" s="173" t="str">
        <f>IFERROR(-(TOWER_DATA[[#This Row],[D, bottom '[m']]]-TOWER_DATA[[#This Row],[D, top '[m']]])/(TOWER_DATA[[#This Row],[Bottom '[m']]]-TOWER_DATA[[#This Row],[Top '[m']]]),"")</f>
        <v/>
      </c>
      <c r="CM125" s="123" t="str">
        <f t="shared" si="3"/>
        <v/>
      </c>
      <c r="CN125" s="187" t="str">
        <f>IFERROR((TOWER_DATA[[#This Row],[D, bottom '[m']]]+TOWER_DATA[[#This Row],[D, top '[m']]])/(2*TOWER_DATA[[#This Row],[t '[mm']]]/1000),"")</f>
        <v/>
      </c>
      <c r="CP125" s="49" t="s">
        <v>412</v>
      </c>
      <c r="CQ125" s="49">
        <v>148.27000000000001</v>
      </c>
      <c r="CR125" s="49">
        <v>148.27000000000001</v>
      </c>
      <c r="CS125" s="49">
        <v>455</v>
      </c>
      <c r="CT125" s="49"/>
      <c r="CU125" s="49"/>
      <c r="CV125" s="49"/>
      <c r="CW125" s="49"/>
      <c r="CX125" s="87"/>
      <c r="DQ125" s="226"/>
      <c r="DR125" s="223"/>
      <c r="DS125" s="223"/>
      <c r="DT125" s="224"/>
      <c r="DU125" s="224"/>
      <c r="DV125" s="224"/>
      <c r="DW125" s="225"/>
      <c r="DX125" s="225"/>
      <c r="DY125" s="347"/>
      <c r="DZ125" s="52"/>
    </row>
    <row r="126" spans="1:130" ht="18" customHeight="1">
      <c r="E126" s="393"/>
      <c r="F126" s="391"/>
      <c r="G126" s="391"/>
      <c r="H126" s="391"/>
      <c r="I126" s="391"/>
      <c r="J126" s="392"/>
      <c r="K126" s="51" t="str">
        <f>IFERROR(MP_DATA[[#This Row],[Top '[m']]]-MP_DATA[[#This Row],[Bottom '[m']]], "")</f>
        <v/>
      </c>
      <c r="L126" s="173" t="str">
        <f>IFERROR(-(MP_DATA[[#This Row],[D, bottom '[m']]]-MP_DATA[[#This Row],[D, top '[m']]])/(MP_DATA[[#This Row],[Bottom '[m']]]-MP_DATA[[#This Row],[Top '[m']]]),"")</f>
        <v/>
      </c>
      <c r="M126" s="123" t="str">
        <f>IF(7850/1000*(1/3)*PI()*ABS(F126-G126)*((H126/2)^2+(H126/2)*(I126/2)+(I126/2)^2-(H126/2-J126/1000)^2-(H126/2-J126/1000)*(I126/2-J126/1000)-(I126/2-J126/1000)^2)=0,"",7850/1000*(1/3)*PI()*ABS(F126-G126)*((H126/2)^2+(H126/2)*(I126/2)+(I126/2)^2-(H126/2-J126/1000)^2-(H126/2-J126/1000)*(I126/2-J126/1000)-(I126/2-J126/1000)^2))</f>
        <v/>
      </c>
      <c r="N126" s="187" t="str">
        <f>IFERROR((MP_DATA[[#This Row],[D, bottom '[m']]]+MP_DATA[[#This Row],[D, top '[m']]])/(2*MP_DATA[[#This Row],[t '[mm']]]/1000),"")</f>
        <v/>
      </c>
      <c r="R126" s="249"/>
      <c r="S126" s="223"/>
      <c r="T126" s="223"/>
      <c r="U126" s="224"/>
      <c r="V126" s="171"/>
      <c r="W126" s="171"/>
      <c r="X126" s="171"/>
      <c r="Y126" s="171"/>
      <c r="Z126" s="250"/>
      <c r="AR126" s="89"/>
      <c r="AS126" s="407"/>
      <c r="AT126" s="407"/>
      <c r="AU126" s="407"/>
      <c r="AV126" s="407"/>
      <c r="AW126" s="408"/>
      <c r="AX126" s="186" t="str">
        <f>IFERROR(TP_DATA[[#This Row],[Top '[m']]]-TP_DATA[[#This Row],[Bottom '[m']]], "")</f>
        <v/>
      </c>
      <c r="AY126" s="466" t="str">
        <f>IFERROR(-(TP_DATA[[#This Row],[D, bottom '[m']]]-TP_DATA[[#This Row],[D, top '[m']]])/(TP_DATA[[#This Row],[Bottom '[m']]]-TP_DATA[[#This Row],[Top '[m']]]),"")</f>
        <v/>
      </c>
      <c r="AZ126" s="464" t="str">
        <f t="shared" si="4"/>
        <v/>
      </c>
      <c r="BA126" s="187" t="str">
        <f>IFERROR((TP_DATA[[#This Row],[D, bottom '[m']]]+TP_DATA[[#This Row],[D, top '[m']]])/(2*TP_DATA[[#This Row],[t '[mm']]]/1000),"")</f>
        <v/>
      </c>
      <c r="BC126" s="465"/>
      <c r="BD126" s="434"/>
      <c r="BE126" s="434"/>
      <c r="BF126" s="451"/>
      <c r="BG126" s="426"/>
      <c r="BH126" s="426"/>
      <c r="BI126" s="426"/>
      <c r="BJ126" s="426"/>
      <c r="BK126" s="426"/>
      <c r="BM126" s="425"/>
      <c r="CD126" s="89"/>
      <c r="CE126" s="90"/>
      <c r="CF126" s="90"/>
      <c r="CG126" s="90"/>
      <c r="CH126" s="90"/>
      <c r="CI126" s="91"/>
      <c r="CJ126" s="186" t="str">
        <f>IFERROR(TOWER_DATA[[#This Row],[Top '[m']]]-TOWER_DATA[[#This Row],[Bottom '[m']]], "")</f>
        <v/>
      </c>
      <c r="CK126" s="51"/>
      <c r="CL126" s="173" t="str">
        <f>IFERROR(-(TOWER_DATA[[#This Row],[D, bottom '[m']]]-TOWER_DATA[[#This Row],[D, top '[m']]])/(TOWER_DATA[[#This Row],[Bottom '[m']]]-TOWER_DATA[[#This Row],[Top '[m']]]),"")</f>
        <v/>
      </c>
      <c r="CM126" s="123" t="str">
        <f t="shared" si="3"/>
        <v/>
      </c>
      <c r="CN126" s="187" t="str">
        <f>IFERROR((TOWER_DATA[[#This Row],[D, bottom '[m']]]+TOWER_DATA[[#This Row],[D, top '[m']]])/(2*TOWER_DATA[[#This Row],[t '[mm']]]/1000),"")</f>
        <v/>
      </c>
      <c r="CP126" s="49" t="s">
        <v>413</v>
      </c>
      <c r="CQ126" s="49">
        <v>146.19</v>
      </c>
      <c r="CR126" s="49">
        <v>146.19</v>
      </c>
      <c r="CS126" s="49">
        <v>7201</v>
      </c>
      <c r="CT126" s="49"/>
      <c r="CU126" s="49"/>
      <c r="CV126" s="49"/>
      <c r="CW126" s="49"/>
      <c r="CX126" s="87"/>
      <c r="DQ126" s="251"/>
      <c r="DR126" s="123"/>
      <c r="DS126" s="123"/>
      <c r="DT126" s="50"/>
      <c r="DU126" s="50"/>
      <c r="DV126" s="50"/>
      <c r="DW126" s="51"/>
      <c r="DX126" s="51"/>
      <c r="DY126" s="179"/>
      <c r="DZ126" s="70"/>
    </row>
    <row r="127" spans="1:130" ht="18" customHeight="1">
      <c r="E127" s="393"/>
      <c r="F127" s="391"/>
      <c r="G127" s="391"/>
      <c r="H127" s="391"/>
      <c r="I127" s="391"/>
      <c r="J127" s="392"/>
      <c r="K127" s="51" t="str">
        <f>IFERROR(MP_DATA[[#This Row],[Top '[m']]]-MP_DATA[[#This Row],[Bottom '[m']]], "")</f>
        <v/>
      </c>
      <c r="L127" s="173" t="str">
        <f>IFERROR(-(MP_DATA[[#This Row],[D, bottom '[m']]]-MP_DATA[[#This Row],[D, top '[m']]])/(MP_DATA[[#This Row],[Bottom '[m']]]-MP_DATA[[#This Row],[Top '[m']]]),"")</f>
        <v/>
      </c>
      <c r="M127" s="123" t="str">
        <f>IF(7850/1000*(1/3)*PI()*ABS(F127-G127)*((H127/2)^2+(H127/2)*(I127/2)+(I127/2)^2-(H127/2-J127/1000)^2-(H127/2-J127/1000)*(I127/2-J127/1000)-(I127/2-J127/1000)^2)=0,"",7850/1000*(1/3)*PI()*ABS(F127-G127)*((H127/2)^2+(H127/2)*(I127/2)+(I127/2)^2-(H127/2-J127/1000)^2-(H127/2-J127/1000)*(I127/2-J127/1000)-(I127/2-J127/1000)^2))</f>
        <v/>
      </c>
      <c r="N127" s="187" t="str">
        <f>IFERROR((MP_DATA[[#This Row],[D, bottom '[m']]]+MP_DATA[[#This Row],[D, top '[m']]])/(2*MP_DATA[[#This Row],[t '[mm']]]/1000),"")</f>
        <v/>
      </c>
      <c r="R127" s="249"/>
      <c r="S127" s="223"/>
      <c r="T127" s="223"/>
      <c r="U127" s="224"/>
      <c r="V127" s="171"/>
      <c r="W127" s="171"/>
      <c r="X127" s="171"/>
      <c r="Y127" s="171"/>
      <c r="Z127" s="250"/>
      <c r="AR127" s="89"/>
      <c r="AS127" s="407"/>
      <c r="AT127" s="407"/>
      <c r="AU127" s="407"/>
      <c r="AV127" s="407"/>
      <c r="AW127" s="408"/>
      <c r="AX127" s="186" t="str">
        <f>IFERROR(TP_DATA[[#This Row],[Top '[m']]]-TP_DATA[[#This Row],[Bottom '[m']]], "")</f>
        <v/>
      </c>
      <c r="AY127" s="466" t="str">
        <f>IFERROR(-(TP_DATA[[#This Row],[D, bottom '[m']]]-TP_DATA[[#This Row],[D, top '[m']]])/(TP_DATA[[#This Row],[Bottom '[m']]]-TP_DATA[[#This Row],[Top '[m']]]),"")</f>
        <v/>
      </c>
      <c r="AZ127" s="464" t="str">
        <f t="shared" si="4"/>
        <v/>
      </c>
      <c r="BA127" s="187" t="str">
        <f>IFERROR((TP_DATA[[#This Row],[D, bottom '[m']]]+TP_DATA[[#This Row],[D, top '[m']]])/(2*TP_DATA[[#This Row],[t '[mm']]]/1000),"")</f>
        <v/>
      </c>
      <c r="BC127" s="465"/>
      <c r="BD127" s="434"/>
      <c r="BE127" s="434"/>
      <c r="BF127" s="451"/>
      <c r="BG127" s="426"/>
      <c r="BH127" s="426"/>
      <c r="BI127" s="426"/>
      <c r="BJ127" s="426"/>
      <c r="BK127" s="426"/>
      <c r="BM127" s="425"/>
      <c r="CD127" s="89"/>
      <c r="CE127" s="90"/>
      <c r="CF127" s="90"/>
      <c r="CG127" s="90"/>
      <c r="CH127" s="90"/>
      <c r="CI127" s="91"/>
      <c r="CJ127" s="186" t="str">
        <f>IFERROR(TOWER_DATA[[#This Row],[Top '[m']]]-TOWER_DATA[[#This Row],[Bottom '[m']]], "")</f>
        <v/>
      </c>
      <c r="CK127" s="51"/>
      <c r="CL127" s="173" t="str">
        <f>IFERROR(-(TOWER_DATA[[#This Row],[D, bottom '[m']]]-TOWER_DATA[[#This Row],[D, top '[m']]])/(TOWER_DATA[[#This Row],[Bottom '[m']]]-TOWER_DATA[[#This Row],[Top '[m']]]),"")</f>
        <v/>
      </c>
      <c r="CM127" s="123" t="str">
        <f t="shared" si="3"/>
        <v/>
      </c>
      <c r="CN127" s="187" t="str">
        <f>IFERROR((TOWER_DATA[[#This Row],[D, bottom '[m']]]+TOWER_DATA[[#This Row],[D, top '[m']]])/(2*TOWER_DATA[[#This Row],[t '[mm']]]/1000),"")</f>
        <v/>
      </c>
      <c r="CP127" s="49" t="s">
        <v>414</v>
      </c>
      <c r="CQ127" s="49">
        <v>143.34</v>
      </c>
      <c r="CR127" s="49">
        <v>143.34</v>
      </c>
      <c r="CS127" s="49">
        <v>4525</v>
      </c>
      <c r="CT127" s="49"/>
      <c r="CU127" s="49"/>
      <c r="CV127" s="49"/>
      <c r="CW127" s="49"/>
      <c r="CX127" s="87"/>
      <c r="DQ127" s="226"/>
      <c r="DR127" s="223"/>
      <c r="DS127" s="223"/>
      <c r="DT127" s="224"/>
      <c r="DU127" s="224"/>
      <c r="DV127" s="224"/>
      <c r="DW127" s="225"/>
      <c r="DX127" s="225"/>
      <c r="DY127" s="347"/>
      <c r="DZ127" s="70"/>
    </row>
    <row r="128" spans="1:130" ht="18" customHeight="1">
      <c r="E128" s="393"/>
      <c r="F128" s="391"/>
      <c r="G128" s="391"/>
      <c r="H128" s="391"/>
      <c r="I128" s="391"/>
      <c r="J128" s="392"/>
      <c r="K128" s="51" t="str">
        <f>IFERROR(MP_DATA[[#This Row],[Top '[m']]]-MP_DATA[[#This Row],[Bottom '[m']]], "")</f>
        <v/>
      </c>
      <c r="L128" s="173" t="str">
        <f>IFERROR(-(MP_DATA[[#This Row],[D, bottom '[m']]]-MP_DATA[[#This Row],[D, top '[m']]])/(MP_DATA[[#This Row],[Bottom '[m']]]-MP_DATA[[#This Row],[Top '[m']]]),"")</f>
        <v/>
      </c>
      <c r="M128" s="123" t="str">
        <f>IF(7850/1000*(1/3)*PI()*ABS(F128-G128)*((H128/2)^2+(H128/2)*(I128/2)+(I128/2)^2-(H128/2-J128/1000)^2-(H128/2-J128/1000)*(I128/2-J128/1000)-(I128/2-J128/1000)^2)=0,"",7850/1000*(1/3)*PI()*ABS(F128-G128)*((H128/2)^2+(H128/2)*(I128/2)+(I128/2)^2-(H128/2-J128/1000)^2-(H128/2-J128/1000)*(I128/2-J128/1000)-(I128/2-J128/1000)^2))</f>
        <v/>
      </c>
      <c r="N128" s="187" t="str">
        <f>IFERROR((MP_DATA[[#This Row],[D, bottom '[m']]]+MP_DATA[[#This Row],[D, top '[m']]])/(2*MP_DATA[[#This Row],[t '[mm']]]/1000),"")</f>
        <v/>
      </c>
      <c r="S128" s="167"/>
      <c r="T128" s="167"/>
      <c r="U128" s="151"/>
      <c r="AR128" s="89"/>
      <c r="AS128" s="407"/>
      <c r="AT128" s="407"/>
      <c r="AU128" s="407"/>
      <c r="AV128" s="407"/>
      <c r="AW128" s="408"/>
      <c r="AX128" s="186" t="str">
        <f>IFERROR(TP_DATA[[#This Row],[Top '[m']]]-TP_DATA[[#This Row],[Bottom '[m']]], "")</f>
        <v/>
      </c>
      <c r="AY128" s="466" t="str">
        <f>IFERROR(-(TP_DATA[[#This Row],[D, bottom '[m']]]-TP_DATA[[#This Row],[D, top '[m']]])/(TP_DATA[[#This Row],[Bottom '[m']]]-TP_DATA[[#This Row],[Top '[m']]]),"")</f>
        <v/>
      </c>
      <c r="AZ128" s="464" t="str">
        <f t="shared" si="4"/>
        <v/>
      </c>
      <c r="BA128" s="187" t="str">
        <f>IFERROR((TP_DATA[[#This Row],[D, bottom '[m']]]+TP_DATA[[#This Row],[D, top '[m']]])/(2*TP_DATA[[#This Row],[t '[mm']]]/1000),"")</f>
        <v/>
      </c>
      <c r="BC128" s="465"/>
      <c r="BD128" s="434"/>
      <c r="BE128" s="434"/>
      <c r="BF128" s="451"/>
      <c r="BG128" s="426"/>
      <c r="BH128" s="426"/>
      <c r="BI128" s="426"/>
      <c r="BJ128" s="426"/>
      <c r="BK128" s="426"/>
      <c r="BM128" s="425"/>
      <c r="CD128" s="89"/>
      <c r="CE128" s="90"/>
      <c r="CF128" s="90"/>
      <c r="CG128" s="90"/>
      <c r="CH128" s="90"/>
      <c r="CI128" s="91"/>
      <c r="CJ128" s="186" t="str">
        <f>IFERROR(TOWER_DATA[[#This Row],[Top '[m']]]-TOWER_DATA[[#This Row],[Bottom '[m']]], "")</f>
        <v/>
      </c>
      <c r="CK128" s="51"/>
      <c r="CL128" s="173" t="str">
        <f>IFERROR(-(TOWER_DATA[[#This Row],[D, bottom '[m']]]-TOWER_DATA[[#This Row],[D, top '[m']]])/(TOWER_DATA[[#This Row],[Bottom '[m']]]-TOWER_DATA[[#This Row],[Top '[m']]]),"")</f>
        <v/>
      </c>
      <c r="CM128" s="123" t="str">
        <f t="shared" si="3"/>
        <v/>
      </c>
      <c r="CN128" s="187" t="str">
        <f>IFERROR((TOWER_DATA[[#This Row],[D, bottom '[m']]]+TOWER_DATA[[#This Row],[D, top '[m']]])/(2*TOWER_DATA[[#This Row],[t '[mm']]]/1000),"")</f>
        <v/>
      </c>
      <c r="CP128" s="49" t="s">
        <v>415</v>
      </c>
      <c r="CQ128" s="49">
        <v>143.19999999999999</v>
      </c>
      <c r="CR128" s="49">
        <v>143.19999999999999</v>
      </c>
      <c r="CS128" s="49">
        <v>4525</v>
      </c>
      <c r="CT128" s="49"/>
      <c r="CU128" s="49"/>
      <c r="CV128" s="49"/>
      <c r="CW128" s="49"/>
      <c r="CX128" s="87"/>
      <c r="DQ128" s="226"/>
      <c r="DR128" s="223"/>
      <c r="DS128" s="223"/>
      <c r="DT128" s="224"/>
      <c r="DU128" s="224"/>
      <c r="DV128" s="224"/>
      <c r="DW128" s="225"/>
      <c r="DX128" s="225"/>
      <c r="DY128" s="347"/>
      <c r="DZ128" s="70"/>
    </row>
    <row r="129" spans="5:130" ht="18" customHeight="1">
      <c r="E129" s="393"/>
      <c r="F129" s="391"/>
      <c r="G129" s="391"/>
      <c r="H129" s="391"/>
      <c r="I129" s="391"/>
      <c r="J129" s="392"/>
      <c r="K129" s="51" t="str">
        <f>IFERROR(MP_DATA[[#This Row],[Top '[m']]]-MP_DATA[[#This Row],[Bottom '[m']]], "")</f>
        <v/>
      </c>
      <c r="L129" s="173" t="str">
        <f>IFERROR(-(MP_DATA[[#This Row],[D, bottom '[m']]]-MP_DATA[[#This Row],[D, top '[m']]])/(MP_DATA[[#This Row],[Bottom '[m']]]-MP_DATA[[#This Row],[Top '[m']]]),"")</f>
        <v/>
      </c>
      <c r="M129" s="123" t="str">
        <f>IF(7850/1000*(1/3)*PI()*ABS(F129-G129)*((H129/2)^2+(H129/2)*(I129/2)+(I129/2)^2-(H129/2-J129/1000)^2-(H129/2-J129/1000)*(I129/2-J129/1000)-(I129/2-J129/1000)^2)=0,"",7850/1000*(1/3)*PI()*ABS(F129-G129)*((H129/2)^2+(H129/2)*(I129/2)+(I129/2)^2-(H129/2-J129/1000)^2-(H129/2-J129/1000)*(I129/2-J129/1000)-(I129/2-J129/1000)^2))</f>
        <v/>
      </c>
      <c r="N129" s="187" t="str">
        <f>IFERROR((MP_DATA[[#This Row],[D, bottom '[m']]]+MP_DATA[[#This Row],[D, top '[m']]])/(2*MP_DATA[[#This Row],[t '[mm']]]/1000),"")</f>
        <v/>
      </c>
      <c r="S129" s="167"/>
      <c r="T129" s="167"/>
      <c r="U129" s="151"/>
      <c r="AR129" s="89"/>
      <c r="AS129" s="407"/>
      <c r="AT129" s="407"/>
      <c r="AU129" s="407"/>
      <c r="AV129" s="407"/>
      <c r="AW129" s="408"/>
      <c r="AX129" s="186" t="str">
        <f>IFERROR(TP_DATA[[#This Row],[Top '[m']]]-TP_DATA[[#This Row],[Bottom '[m']]], "")</f>
        <v/>
      </c>
      <c r="AY129" s="466" t="str">
        <f>IFERROR(-(TP_DATA[[#This Row],[D, bottom '[m']]]-TP_DATA[[#This Row],[D, top '[m']]])/(TP_DATA[[#This Row],[Bottom '[m']]]-TP_DATA[[#This Row],[Top '[m']]]),"")</f>
        <v/>
      </c>
      <c r="AZ129" s="464" t="str">
        <f t="shared" si="4"/>
        <v/>
      </c>
      <c r="BA129" s="187" t="str">
        <f>IFERROR((TP_DATA[[#This Row],[D, bottom '[m']]]+TP_DATA[[#This Row],[D, top '[m']]])/(2*TP_DATA[[#This Row],[t '[mm']]]/1000),"")</f>
        <v/>
      </c>
      <c r="BC129" s="465"/>
      <c r="BD129" s="434"/>
      <c r="BE129" s="434"/>
      <c r="BF129" s="451"/>
      <c r="BG129" s="426"/>
      <c r="BH129" s="426"/>
      <c r="BI129" s="426"/>
      <c r="BJ129" s="426"/>
      <c r="BK129" s="426"/>
      <c r="BM129" s="425"/>
      <c r="CD129" s="89"/>
      <c r="CE129" s="90"/>
      <c r="CF129" s="90"/>
      <c r="CG129" s="90"/>
      <c r="CH129" s="90"/>
      <c r="CI129" s="91"/>
      <c r="CJ129" s="186" t="str">
        <f>IFERROR(TOWER_DATA[[#This Row],[Top '[m']]]-TOWER_DATA[[#This Row],[Bottom '[m']]], "")</f>
        <v/>
      </c>
      <c r="CK129" s="51"/>
      <c r="CL129" s="173" t="str">
        <f>IFERROR(-(TOWER_DATA[[#This Row],[D, bottom '[m']]]-TOWER_DATA[[#This Row],[D, top '[m']]])/(TOWER_DATA[[#This Row],[Bottom '[m']]]-TOWER_DATA[[#This Row],[Top '[m']]]),"")</f>
        <v/>
      </c>
      <c r="CM129" s="123" t="str">
        <f t="shared" si="3"/>
        <v/>
      </c>
      <c r="CN129" s="187" t="str">
        <f>IFERROR((TOWER_DATA[[#This Row],[D, bottom '[m']]]+TOWER_DATA[[#This Row],[D, top '[m']]])/(2*TOWER_DATA[[#This Row],[t '[mm']]]/1000),"")</f>
        <v/>
      </c>
      <c r="CP129" s="49" t="s">
        <v>416</v>
      </c>
      <c r="CQ129" s="49">
        <v>141.87</v>
      </c>
      <c r="CR129" s="49">
        <v>141.87</v>
      </c>
      <c r="CS129" s="49">
        <v>5941</v>
      </c>
      <c r="CT129" s="49"/>
      <c r="CU129" s="49"/>
      <c r="CV129" s="49"/>
      <c r="CW129" s="49"/>
      <c r="CX129" s="87"/>
      <c r="DQ129" s="226"/>
      <c r="DR129" s="223"/>
      <c r="DS129" s="223"/>
      <c r="DT129" s="224"/>
      <c r="DU129" s="224"/>
      <c r="DV129" s="224"/>
      <c r="DW129" s="225"/>
      <c r="DX129" s="225"/>
      <c r="DY129" s="347"/>
      <c r="DZ129" s="70"/>
    </row>
    <row r="130" spans="5:130" ht="18" customHeight="1">
      <c r="E130" s="393"/>
      <c r="F130" s="391"/>
      <c r="G130" s="391"/>
      <c r="H130" s="391"/>
      <c r="I130" s="391"/>
      <c r="J130" s="392"/>
      <c r="K130" s="51" t="str">
        <f>IFERROR(MP_DATA[[#This Row],[Top '[m']]]-MP_DATA[[#This Row],[Bottom '[m']]], "")</f>
        <v/>
      </c>
      <c r="L130" s="173" t="str">
        <f>IFERROR(-(MP_DATA[[#This Row],[D, bottom '[m']]]-MP_DATA[[#This Row],[D, top '[m']]])/(MP_DATA[[#This Row],[Bottom '[m']]]-MP_DATA[[#This Row],[Top '[m']]]),"")</f>
        <v/>
      </c>
      <c r="M130" s="123" t="str">
        <f>IF(7850/1000*(1/3)*PI()*ABS(F130-G130)*((H130/2)^2+(H130/2)*(I130/2)+(I130/2)^2-(H130/2-J130/1000)^2-(H130/2-J130/1000)*(I130/2-J130/1000)-(I130/2-J130/1000)^2)=0,"",7850/1000*(1/3)*PI()*ABS(F130-G130)*((H130/2)^2+(H130/2)*(I130/2)+(I130/2)^2-(H130/2-J130/1000)^2-(H130/2-J130/1000)*(I130/2-J130/1000)-(I130/2-J130/1000)^2))</f>
        <v/>
      </c>
      <c r="N130" s="187" t="str">
        <f>IFERROR((MP_DATA[[#This Row],[D, bottom '[m']]]+MP_DATA[[#This Row],[D, top '[m']]])/(2*MP_DATA[[#This Row],[t '[mm']]]/1000),"")</f>
        <v/>
      </c>
      <c r="S130" s="167"/>
      <c r="T130" s="167"/>
      <c r="U130" s="151"/>
      <c r="AR130" s="89"/>
      <c r="AS130" s="407"/>
      <c r="AT130" s="407"/>
      <c r="AU130" s="407"/>
      <c r="AV130" s="407"/>
      <c r="AW130" s="408"/>
      <c r="AX130" s="186" t="str">
        <f>IFERROR(TP_DATA[[#This Row],[Top '[m']]]-TP_DATA[[#This Row],[Bottom '[m']]], "")</f>
        <v/>
      </c>
      <c r="AY130" s="466" t="str">
        <f>IFERROR(-(TP_DATA[[#This Row],[D, bottom '[m']]]-TP_DATA[[#This Row],[D, top '[m']]])/(TP_DATA[[#This Row],[Bottom '[m']]]-TP_DATA[[#This Row],[Top '[m']]]),"")</f>
        <v/>
      </c>
      <c r="AZ130" s="464" t="str">
        <f t="shared" si="4"/>
        <v/>
      </c>
      <c r="BA130" s="187" t="str">
        <f>IFERROR((TP_DATA[[#This Row],[D, bottom '[m']]]+TP_DATA[[#This Row],[D, top '[m']]])/(2*TP_DATA[[#This Row],[t '[mm']]]/1000),"")</f>
        <v/>
      </c>
      <c r="BC130" s="465"/>
      <c r="BD130" s="434"/>
      <c r="BE130" s="434"/>
      <c r="BF130" s="451"/>
      <c r="BG130" s="426"/>
      <c r="BH130" s="426"/>
      <c r="BI130" s="426"/>
      <c r="BJ130" s="426"/>
      <c r="BK130" s="426"/>
      <c r="BM130" s="425"/>
      <c r="CD130" s="89"/>
      <c r="CE130" s="90"/>
      <c r="CF130" s="90"/>
      <c r="CG130" s="90"/>
      <c r="CH130" s="90"/>
      <c r="CI130" s="91"/>
      <c r="CJ130" s="186" t="str">
        <f>IFERROR(TOWER_DATA[[#This Row],[Top '[m']]]-TOWER_DATA[[#This Row],[Bottom '[m']]], "")</f>
        <v/>
      </c>
      <c r="CK130" s="51"/>
      <c r="CL130" s="173" t="str">
        <f>IFERROR(-(TOWER_DATA[[#This Row],[D, bottom '[m']]]-TOWER_DATA[[#This Row],[D, top '[m']]])/(TOWER_DATA[[#This Row],[Bottom '[m']]]-TOWER_DATA[[#This Row],[Top '[m']]]),"")</f>
        <v/>
      </c>
      <c r="CM130" s="123" t="str">
        <f t="shared" si="3"/>
        <v/>
      </c>
      <c r="CN130" s="187" t="str">
        <f>IFERROR((TOWER_DATA[[#This Row],[D, bottom '[m']]]+TOWER_DATA[[#This Row],[D, top '[m']]])/(2*TOWER_DATA[[#This Row],[t '[mm']]]/1000),"")</f>
        <v/>
      </c>
      <c r="CP130" s="49" t="s">
        <v>417</v>
      </c>
      <c r="CQ130" s="49">
        <v>129.27000000000001</v>
      </c>
      <c r="CR130" s="49">
        <v>129.27000000000001</v>
      </c>
      <c r="CS130" s="49">
        <v>1327</v>
      </c>
      <c r="CT130" s="49"/>
      <c r="CU130" s="49"/>
      <c r="CV130" s="49"/>
      <c r="CW130" s="49"/>
      <c r="CX130" s="87"/>
      <c r="DR130" s="167"/>
      <c r="DS130" s="167"/>
      <c r="DT130" s="151"/>
      <c r="DW130" s="94"/>
      <c r="DX130" s="94"/>
      <c r="DY130" s="348" t="str">
        <f t="shared" ref="DY130:DY135" si="5">IF(7850/1000*(1/3)*PI()*ABS(DR130-DT130)*((DU130/2)^2+(DU130/2)*(DV130/2)+(DV130/2)^2-(DU130/2-DX130/1000)^2-(DU130/2-DX130/1000)*(DV130/2-DX130/1000)-(DV130/2-DX130/1000)^2)=0,"",7850/1000*(1/3)*PI()*ABS(DR130-DT130)*((DU130/2)^2+(DU130/2)*(DV130/2)+(DV130/2)^2-(DU130/2-DX130/1000)^2-(DU130/2-DX130/1000)*(DV130/2-DX130/1000)-(DV130/2-DX130/1000)^2))</f>
        <v/>
      </c>
      <c r="DZ130" s="70"/>
    </row>
    <row r="131" spans="5:130" ht="18" customHeight="1">
      <c r="E131" s="393"/>
      <c r="F131" s="391"/>
      <c r="G131" s="391"/>
      <c r="H131" s="391"/>
      <c r="I131" s="391"/>
      <c r="J131" s="392"/>
      <c r="K131" s="51" t="str">
        <f>IFERROR(MP_DATA[[#This Row],[Top '[m']]]-MP_DATA[[#This Row],[Bottom '[m']]], "")</f>
        <v/>
      </c>
      <c r="L131" s="173" t="str">
        <f>IFERROR(-(MP_DATA[[#This Row],[D, bottom '[m']]]-MP_DATA[[#This Row],[D, top '[m']]])/(MP_DATA[[#This Row],[Bottom '[m']]]-MP_DATA[[#This Row],[Top '[m']]]),"")</f>
        <v/>
      </c>
      <c r="M131" s="123" t="str">
        <f>IF(7850/1000*(1/3)*PI()*ABS(F131-G131)*((H131/2)^2+(H131/2)*(I131/2)+(I131/2)^2-(H131/2-J131/1000)^2-(H131/2-J131/1000)*(I131/2-J131/1000)-(I131/2-J131/1000)^2)=0,"",7850/1000*(1/3)*PI()*ABS(F131-G131)*((H131/2)^2+(H131/2)*(I131/2)+(I131/2)^2-(H131/2-J131/1000)^2-(H131/2-J131/1000)*(I131/2-J131/1000)-(I131/2-J131/1000)^2))</f>
        <v/>
      </c>
      <c r="N131" s="187" t="str">
        <f>IFERROR((MP_DATA[[#This Row],[D, bottom '[m']]]+MP_DATA[[#This Row],[D, top '[m']]])/(2*MP_DATA[[#This Row],[t '[mm']]]/1000),"")</f>
        <v/>
      </c>
      <c r="S131" s="167"/>
      <c r="T131" s="167"/>
      <c r="U131" s="151"/>
      <c r="AR131" s="89"/>
      <c r="AS131" s="407"/>
      <c r="AT131" s="407"/>
      <c r="AU131" s="407"/>
      <c r="AV131" s="407"/>
      <c r="AW131" s="408"/>
      <c r="AX131" s="186" t="str">
        <f>IFERROR(TP_DATA[[#This Row],[Top '[m']]]-TP_DATA[[#This Row],[Bottom '[m']]], "")</f>
        <v/>
      </c>
      <c r="AY131" s="466" t="str">
        <f>IFERROR(-(TP_DATA[[#This Row],[D, bottom '[m']]]-TP_DATA[[#This Row],[D, top '[m']]])/(TP_DATA[[#This Row],[Bottom '[m']]]-TP_DATA[[#This Row],[Top '[m']]]),"")</f>
        <v/>
      </c>
      <c r="AZ131" s="464" t="str">
        <f t="shared" si="4"/>
        <v/>
      </c>
      <c r="BA131" s="187" t="str">
        <f>IFERROR((TP_DATA[[#This Row],[D, bottom '[m']]]+TP_DATA[[#This Row],[D, top '[m']]])/(2*TP_DATA[[#This Row],[t '[mm']]]/1000),"")</f>
        <v/>
      </c>
      <c r="BD131" s="467"/>
      <c r="BE131" s="467"/>
      <c r="BF131" s="468"/>
      <c r="BK131" s="425"/>
      <c r="BM131" s="425"/>
      <c r="CD131" s="89"/>
      <c r="CE131" s="90"/>
      <c r="CF131" s="90"/>
      <c r="CG131" s="90"/>
      <c r="CH131" s="90"/>
      <c r="CI131" s="91"/>
      <c r="CJ131" s="186" t="str">
        <f>IFERROR(TOWER_DATA[[#This Row],[Top '[m']]]-TOWER_DATA[[#This Row],[Bottom '[m']]], "")</f>
        <v/>
      </c>
      <c r="CK131" s="51"/>
      <c r="CL131" s="173" t="str">
        <f>IFERROR(-(TOWER_DATA[[#This Row],[D, bottom '[m']]]-TOWER_DATA[[#This Row],[D, top '[m']]])/(TOWER_DATA[[#This Row],[Bottom '[m']]]-TOWER_DATA[[#This Row],[Top '[m']]]),"")</f>
        <v/>
      </c>
      <c r="CM131" s="123" t="str">
        <f t="shared" si="3"/>
        <v/>
      </c>
      <c r="CN131" s="187" t="str">
        <f>IFERROR((TOWER_DATA[[#This Row],[D, bottom '[m']]]+TOWER_DATA[[#This Row],[D, top '[m']]])/(2*TOWER_DATA[[#This Row],[t '[mm']]]/1000),"")</f>
        <v/>
      </c>
      <c r="CP131" s="49" t="s">
        <v>418</v>
      </c>
      <c r="CQ131" s="49">
        <v>129.27000000000001</v>
      </c>
      <c r="CR131" s="49">
        <v>129.27000000000001</v>
      </c>
      <c r="CS131" s="49">
        <v>1008</v>
      </c>
      <c r="CT131" s="49"/>
      <c r="CU131" s="49"/>
      <c r="CV131" s="49"/>
      <c r="CW131" s="49"/>
      <c r="CX131" s="87"/>
      <c r="DR131" s="167"/>
      <c r="DS131" s="167"/>
      <c r="DT131" s="151"/>
      <c r="DW131" s="94"/>
      <c r="DX131" s="94"/>
      <c r="DY131" s="348" t="str">
        <f t="shared" si="5"/>
        <v/>
      </c>
      <c r="DZ131" s="70"/>
    </row>
    <row r="132" spans="5:130" ht="18" customHeight="1">
      <c r="E132" s="393"/>
      <c r="F132" s="391"/>
      <c r="G132" s="391"/>
      <c r="H132" s="391"/>
      <c r="I132" s="391"/>
      <c r="J132" s="392"/>
      <c r="K132" s="51" t="str">
        <f>IFERROR(MP_DATA[[#This Row],[Top '[m']]]-MP_DATA[[#This Row],[Bottom '[m']]], "")</f>
        <v/>
      </c>
      <c r="L132" s="173" t="str">
        <f>IFERROR(-(MP_DATA[[#This Row],[D, bottom '[m']]]-MP_DATA[[#This Row],[D, top '[m']]])/(MP_DATA[[#This Row],[Bottom '[m']]]-MP_DATA[[#This Row],[Top '[m']]]),"")</f>
        <v/>
      </c>
      <c r="M132" s="123" t="str">
        <f>IF(7850/1000*(1/3)*PI()*ABS(F132-G132)*((H132/2)^2+(H132/2)*(I132/2)+(I132/2)^2-(H132/2-J132/1000)^2-(H132/2-J132/1000)*(I132/2-J132/1000)-(I132/2-J132/1000)^2)=0,"",7850/1000*(1/3)*PI()*ABS(F132-G132)*((H132/2)^2+(H132/2)*(I132/2)+(I132/2)^2-(H132/2-J132/1000)^2-(H132/2-J132/1000)*(I132/2-J132/1000)-(I132/2-J132/1000)^2))</f>
        <v/>
      </c>
      <c r="N132" s="187" t="str">
        <f>IFERROR((MP_DATA[[#This Row],[D, bottom '[m']]]+MP_DATA[[#This Row],[D, top '[m']]])/(2*MP_DATA[[#This Row],[t '[mm']]]/1000),"")</f>
        <v/>
      </c>
      <c r="S132" s="167"/>
      <c r="T132" s="167"/>
      <c r="U132" s="151"/>
      <c r="AR132" s="89"/>
      <c r="AS132" s="407"/>
      <c r="AT132" s="407"/>
      <c r="AU132" s="407"/>
      <c r="AV132" s="407"/>
      <c r="AW132" s="408"/>
      <c r="AX132" s="186" t="str">
        <f>IFERROR(TP_DATA[[#This Row],[Top '[m']]]-TP_DATA[[#This Row],[Bottom '[m']]], "")</f>
        <v/>
      </c>
      <c r="AY132" s="466" t="str">
        <f>IFERROR(-(TP_DATA[[#This Row],[D, bottom '[m']]]-TP_DATA[[#This Row],[D, top '[m']]])/(TP_DATA[[#This Row],[Bottom '[m']]]-TP_DATA[[#This Row],[Top '[m']]]),"")</f>
        <v/>
      </c>
      <c r="AZ132" s="464" t="str">
        <f t="shared" si="4"/>
        <v/>
      </c>
      <c r="BA132" s="187" t="str">
        <f>IFERROR((TP_DATA[[#This Row],[D, bottom '[m']]]+TP_DATA[[#This Row],[D, top '[m']]])/(2*TP_DATA[[#This Row],[t '[mm']]]/1000),"")</f>
        <v/>
      </c>
      <c r="BD132" s="467"/>
      <c r="BE132" s="467"/>
      <c r="BF132" s="468"/>
      <c r="BK132" s="425"/>
      <c r="BM132" s="425"/>
      <c r="CD132" s="89"/>
      <c r="CE132" s="90"/>
      <c r="CF132" s="90"/>
      <c r="CG132" s="90"/>
      <c r="CH132" s="90"/>
      <c r="CI132" s="91"/>
      <c r="CJ132" s="186" t="str">
        <f>IFERROR(TOWER_DATA[[#This Row],[Top '[m']]]-TOWER_DATA[[#This Row],[Bottom '[m']]], "")</f>
        <v/>
      </c>
      <c r="CK132" s="51"/>
      <c r="CL132" s="173" t="str">
        <f>IFERROR(-(TOWER_DATA[[#This Row],[D, bottom '[m']]]-TOWER_DATA[[#This Row],[D, top '[m']]])/(TOWER_DATA[[#This Row],[Bottom '[m']]]-TOWER_DATA[[#This Row],[Top '[m']]]),"")</f>
        <v/>
      </c>
      <c r="CM132" s="123" t="str">
        <f t="shared" si="3"/>
        <v/>
      </c>
      <c r="CN132" s="187" t="str">
        <f>IFERROR((TOWER_DATA[[#This Row],[D, bottom '[m']]]+TOWER_DATA[[#This Row],[D, top '[m']]])/(2*TOWER_DATA[[#This Row],[t '[mm']]]/1000),"")</f>
        <v/>
      </c>
      <c r="CP132" s="49" t="s">
        <v>419</v>
      </c>
      <c r="CQ132" s="49">
        <v>129.27000000000001</v>
      </c>
      <c r="CR132" s="49">
        <v>129.27000000000001</v>
      </c>
      <c r="CS132" s="49">
        <v>6854</v>
      </c>
      <c r="CT132" s="49"/>
      <c r="CU132" s="49"/>
      <c r="CV132" s="49"/>
      <c r="CW132" s="49"/>
      <c r="CX132" s="87"/>
      <c r="DR132" s="167"/>
      <c r="DS132" s="167"/>
      <c r="DT132" s="151"/>
      <c r="DW132" s="94"/>
      <c r="DX132" s="94"/>
      <c r="DY132" s="348" t="str">
        <f t="shared" si="5"/>
        <v/>
      </c>
      <c r="DZ132" s="70"/>
    </row>
    <row r="133" spans="5:130" ht="18" customHeight="1">
      <c r="E133" s="393"/>
      <c r="F133" s="391"/>
      <c r="G133" s="391"/>
      <c r="H133" s="391"/>
      <c r="I133" s="391"/>
      <c r="J133" s="392"/>
      <c r="K133" s="51" t="str">
        <f>IFERROR(MP_DATA[[#This Row],[Top '[m']]]-MP_DATA[[#This Row],[Bottom '[m']]], "")</f>
        <v/>
      </c>
      <c r="L133" s="173" t="str">
        <f>IFERROR(-(MP_DATA[[#This Row],[D, bottom '[m']]]-MP_DATA[[#This Row],[D, top '[m']]])/(MP_DATA[[#This Row],[Bottom '[m']]]-MP_DATA[[#This Row],[Top '[m']]]),"")</f>
        <v/>
      </c>
      <c r="M133" s="123" t="str">
        <f>IF(7850/1000*(1/3)*PI()*ABS(F133-G133)*((H133/2)^2+(H133/2)*(I133/2)+(I133/2)^2-(H133/2-J133/1000)^2-(H133/2-J133/1000)*(I133/2-J133/1000)-(I133/2-J133/1000)^2)=0,"",7850/1000*(1/3)*PI()*ABS(F133-G133)*((H133/2)^2+(H133/2)*(I133/2)+(I133/2)^2-(H133/2-J133/1000)^2-(H133/2-J133/1000)*(I133/2-J133/1000)-(I133/2-J133/1000)^2))</f>
        <v/>
      </c>
      <c r="N133" s="187" t="str">
        <f>IFERROR((MP_DATA[[#This Row],[D, bottom '[m']]]+MP_DATA[[#This Row],[D, top '[m']]])/(2*MP_DATA[[#This Row],[t '[mm']]]/1000),"")</f>
        <v/>
      </c>
      <c r="S133" s="167"/>
      <c r="T133" s="167"/>
      <c r="U133" s="151"/>
      <c r="AR133" s="89"/>
      <c r="AS133" s="407"/>
      <c r="AT133" s="407"/>
      <c r="AU133" s="407"/>
      <c r="AV133" s="407"/>
      <c r="AW133" s="408"/>
      <c r="AX133" s="186" t="str">
        <f>IFERROR(TP_DATA[[#This Row],[Top '[m']]]-TP_DATA[[#This Row],[Bottom '[m']]], "")</f>
        <v/>
      </c>
      <c r="AY133" s="466" t="str">
        <f>IFERROR(-(TP_DATA[[#This Row],[D, bottom '[m']]]-TP_DATA[[#This Row],[D, top '[m']]])/(TP_DATA[[#This Row],[Bottom '[m']]]-TP_DATA[[#This Row],[Top '[m']]]),"")</f>
        <v/>
      </c>
      <c r="AZ133" s="464" t="str">
        <f t="shared" si="4"/>
        <v/>
      </c>
      <c r="BA133" s="187" t="str">
        <f>IFERROR((TP_DATA[[#This Row],[D, bottom '[m']]]+TP_DATA[[#This Row],[D, top '[m']]])/(2*TP_DATA[[#This Row],[t '[mm']]]/1000),"")</f>
        <v/>
      </c>
      <c r="BD133" s="467"/>
      <c r="BE133" s="467"/>
      <c r="BF133" s="468"/>
      <c r="BK133" s="425"/>
      <c r="BM133" s="425"/>
      <c r="CD133" s="89"/>
      <c r="CE133" s="90"/>
      <c r="CF133" s="90"/>
      <c r="CG133" s="90"/>
      <c r="CH133" s="90"/>
      <c r="CI133" s="91"/>
      <c r="CJ133" s="186" t="str">
        <f>IFERROR(TOWER_DATA[[#This Row],[Top '[m']]]-TOWER_DATA[[#This Row],[Bottom '[m']]], "")</f>
        <v/>
      </c>
      <c r="CK133" s="51"/>
      <c r="CL133" s="173" t="str">
        <f>IFERROR(-(TOWER_DATA[[#This Row],[D, bottom '[m']]]-TOWER_DATA[[#This Row],[D, top '[m']]])/(TOWER_DATA[[#This Row],[Bottom '[m']]]-TOWER_DATA[[#This Row],[Top '[m']]]),"")</f>
        <v/>
      </c>
      <c r="CM133" s="123" t="str">
        <f t="shared" si="3"/>
        <v/>
      </c>
      <c r="CN133" s="187" t="str">
        <f>IFERROR((TOWER_DATA[[#This Row],[D, bottom '[m']]]+TOWER_DATA[[#This Row],[D, top '[m']]])/(2*TOWER_DATA[[#This Row],[t '[mm']]]/1000),"")</f>
        <v/>
      </c>
      <c r="CP133" s="49" t="s">
        <v>420</v>
      </c>
      <c r="CQ133" s="49">
        <v>115.34</v>
      </c>
      <c r="CR133" s="49">
        <v>115.34</v>
      </c>
      <c r="CS133" s="49">
        <v>6660</v>
      </c>
      <c r="CT133" s="49"/>
      <c r="CU133" s="49"/>
      <c r="CV133" s="49"/>
      <c r="CW133" s="49"/>
      <c r="CX133" s="87"/>
      <c r="DR133" s="167"/>
      <c r="DS133" s="167"/>
      <c r="DT133" s="151"/>
      <c r="DW133" s="94"/>
      <c r="DX133" s="94"/>
      <c r="DY133" s="348" t="str">
        <f t="shared" si="5"/>
        <v/>
      </c>
      <c r="DZ133" s="70"/>
    </row>
    <row r="134" spans="5:130" ht="18" customHeight="1">
      <c r="E134" s="393"/>
      <c r="F134" s="391"/>
      <c r="G134" s="391"/>
      <c r="H134" s="391"/>
      <c r="I134" s="391"/>
      <c r="J134" s="392"/>
      <c r="K134" s="51" t="str">
        <f>IFERROR(MP_DATA[[#This Row],[Top '[m']]]-MP_DATA[[#This Row],[Bottom '[m']]], "")</f>
        <v/>
      </c>
      <c r="L134" s="173" t="str">
        <f>IFERROR(-(MP_DATA[[#This Row],[D, bottom '[m']]]-MP_DATA[[#This Row],[D, top '[m']]])/(MP_DATA[[#This Row],[Bottom '[m']]]-MP_DATA[[#This Row],[Top '[m']]]),"")</f>
        <v/>
      </c>
      <c r="M134" s="123" t="str">
        <f>IF(7850/1000*(1/3)*PI()*ABS(F134-G134)*((H134/2)^2+(H134/2)*(I134/2)+(I134/2)^2-(H134/2-J134/1000)^2-(H134/2-J134/1000)*(I134/2-J134/1000)-(I134/2-J134/1000)^2)=0,"",7850/1000*(1/3)*PI()*ABS(F134-G134)*((H134/2)^2+(H134/2)*(I134/2)+(I134/2)^2-(H134/2-J134/1000)^2-(H134/2-J134/1000)*(I134/2-J134/1000)-(I134/2-J134/1000)^2))</f>
        <v/>
      </c>
      <c r="N134" s="187" t="str">
        <f>IFERROR((MP_DATA[[#This Row],[D, bottom '[m']]]+MP_DATA[[#This Row],[D, top '[m']]])/(2*MP_DATA[[#This Row],[t '[mm']]]/1000),"")</f>
        <v/>
      </c>
      <c r="S134" s="167"/>
      <c r="T134" s="167"/>
      <c r="U134" s="151"/>
      <c r="AR134" s="89"/>
      <c r="AS134" s="407"/>
      <c r="AT134" s="407"/>
      <c r="AU134" s="407"/>
      <c r="AV134" s="407"/>
      <c r="AW134" s="408"/>
      <c r="AX134" s="186" t="str">
        <f>IFERROR(TP_DATA[[#This Row],[Top '[m']]]-TP_DATA[[#This Row],[Bottom '[m']]], "")</f>
        <v/>
      </c>
      <c r="AY134" s="466" t="str">
        <f>IFERROR(-(TP_DATA[[#This Row],[D, bottom '[m']]]-TP_DATA[[#This Row],[D, top '[m']]])/(TP_DATA[[#This Row],[Bottom '[m']]]-TP_DATA[[#This Row],[Top '[m']]]),"")</f>
        <v/>
      </c>
      <c r="AZ134" s="464" t="str">
        <f t="shared" si="4"/>
        <v/>
      </c>
      <c r="BA134" s="187" t="str">
        <f>IFERROR((TP_DATA[[#This Row],[D, bottom '[m']]]+TP_DATA[[#This Row],[D, top '[m']]])/(2*TP_DATA[[#This Row],[t '[mm']]]/1000),"")</f>
        <v/>
      </c>
      <c r="BD134" s="467"/>
      <c r="BE134" s="467"/>
      <c r="BF134" s="468"/>
      <c r="BK134" s="425"/>
      <c r="BM134" s="425"/>
      <c r="CD134" s="89"/>
      <c r="CE134" s="90"/>
      <c r="CF134" s="90"/>
      <c r="CG134" s="90"/>
      <c r="CH134" s="90"/>
      <c r="CI134" s="91"/>
      <c r="CJ134" s="186" t="str">
        <f>IFERROR(TOWER_DATA[[#This Row],[Top '[m']]]-TOWER_DATA[[#This Row],[Bottom '[m']]], "")</f>
        <v/>
      </c>
      <c r="CK134" s="51"/>
      <c r="CL134" s="173" t="str">
        <f>IFERROR(-(TOWER_DATA[[#This Row],[D, bottom '[m']]]-TOWER_DATA[[#This Row],[D, top '[m']]])/(TOWER_DATA[[#This Row],[Bottom '[m']]]-TOWER_DATA[[#This Row],[Top '[m']]]),"")</f>
        <v/>
      </c>
      <c r="CM134" s="123" t="str">
        <f t="shared" si="3"/>
        <v/>
      </c>
      <c r="CN134" s="187" t="str">
        <f>IFERROR((TOWER_DATA[[#This Row],[D, bottom '[m']]]+TOWER_DATA[[#This Row],[D, top '[m']]])/(2*TOWER_DATA[[#This Row],[t '[mm']]]/1000),"")</f>
        <v/>
      </c>
      <c r="CP134" s="49" t="s">
        <v>421</v>
      </c>
      <c r="CQ134" s="49">
        <v>115.2</v>
      </c>
      <c r="CR134" s="49">
        <v>115.2</v>
      </c>
      <c r="CS134" s="49">
        <v>6660</v>
      </c>
      <c r="CT134" s="49"/>
      <c r="CU134" s="49"/>
      <c r="CV134" s="49"/>
      <c r="CW134" s="49"/>
      <c r="CX134" s="87"/>
      <c r="DR134" s="167"/>
      <c r="DS134" s="167"/>
      <c r="DT134" s="151"/>
      <c r="DW134" s="94"/>
      <c r="DX134" s="94"/>
      <c r="DY134" s="348" t="str">
        <f t="shared" si="5"/>
        <v/>
      </c>
      <c r="DZ134" s="70"/>
    </row>
    <row r="135" spans="5:130" ht="18" customHeight="1">
      <c r="E135" s="393"/>
      <c r="F135" s="391"/>
      <c r="G135" s="391"/>
      <c r="H135" s="391"/>
      <c r="I135" s="391"/>
      <c r="J135" s="392"/>
      <c r="K135" s="51" t="str">
        <f>IFERROR(MP_DATA[[#This Row],[Top '[m']]]-MP_DATA[[#This Row],[Bottom '[m']]], "")</f>
        <v/>
      </c>
      <c r="L135" s="173" t="str">
        <f>IFERROR(-(MP_DATA[[#This Row],[D, bottom '[m']]]-MP_DATA[[#This Row],[D, top '[m']]])/(MP_DATA[[#This Row],[Bottom '[m']]]-MP_DATA[[#This Row],[Top '[m']]]),"")</f>
        <v/>
      </c>
      <c r="M135" s="123" t="str">
        <f>IF(7850/1000*(1/3)*PI()*ABS(F135-G135)*((H135/2)^2+(H135/2)*(I135/2)+(I135/2)^2-(H135/2-J135/1000)^2-(H135/2-J135/1000)*(I135/2-J135/1000)-(I135/2-J135/1000)^2)=0,"",7850/1000*(1/3)*PI()*ABS(F135-G135)*((H135/2)^2+(H135/2)*(I135/2)+(I135/2)^2-(H135/2-J135/1000)^2-(H135/2-J135/1000)*(I135/2-J135/1000)-(I135/2-J135/1000)^2))</f>
        <v/>
      </c>
      <c r="N135" s="187" t="str">
        <f>IFERROR((MP_DATA[[#This Row],[D, bottom '[m']]]+MP_DATA[[#This Row],[D, top '[m']]])/(2*MP_DATA[[#This Row],[t '[mm']]]/1000),"")</f>
        <v/>
      </c>
      <c r="S135" s="167"/>
      <c r="T135" s="167"/>
      <c r="U135" s="151"/>
      <c r="AR135" s="89"/>
      <c r="AS135" s="407"/>
      <c r="AT135" s="407"/>
      <c r="AU135" s="407"/>
      <c r="AV135" s="407"/>
      <c r="AW135" s="408"/>
      <c r="AX135" s="186" t="str">
        <f>IFERROR(TP_DATA[[#This Row],[Top '[m']]]-TP_DATA[[#This Row],[Bottom '[m']]], "")</f>
        <v/>
      </c>
      <c r="AY135" s="466" t="str">
        <f>IFERROR(-(TP_DATA[[#This Row],[D, bottom '[m']]]-TP_DATA[[#This Row],[D, top '[m']]])/(TP_DATA[[#This Row],[Bottom '[m']]]-TP_DATA[[#This Row],[Top '[m']]]),"")</f>
        <v/>
      </c>
      <c r="AZ135" s="464" t="str">
        <f t="shared" si="4"/>
        <v/>
      </c>
      <c r="BA135" s="187" t="str">
        <f>IFERROR((TP_DATA[[#This Row],[D, bottom '[m']]]+TP_DATA[[#This Row],[D, top '[m']]])/(2*TP_DATA[[#This Row],[t '[mm']]]/1000),"")</f>
        <v/>
      </c>
      <c r="BD135" s="467"/>
      <c r="BE135" s="467"/>
      <c r="BF135" s="468"/>
      <c r="BK135" s="425"/>
      <c r="BM135" s="425"/>
      <c r="CD135" s="89"/>
      <c r="CE135" s="90"/>
      <c r="CF135" s="90"/>
      <c r="CG135" s="90"/>
      <c r="CH135" s="90"/>
      <c r="CI135" s="91"/>
      <c r="CJ135" s="186" t="str">
        <f>IFERROR(TOWER_DATA[[#This Row],[Top '[m']]]-TOWER_DATA[[#This Row],[Bottom '[m']]], "")</f>
        <v/>
      </c>
      <c r="CK135" s="51"/>
      <c r="CL135" s="173" t="str">
        <f>IFERROR(-(TOWER_DATA[[#This Row],[D, bottom '[m']]]-TOWER_DATA[[#This Row],[D, top '[m']]])/(TOWER_DATA[[#This Row],[Bottom '[m']]]-TOWER_DATA[[#This Row],[Top '[m']]]),"")</f>
        <v/>
      </c>
      <c r="CM135" s="123" t="str">
        <f t="shared" si="3"/>
        <v/>
      </c>
      <c r="CN135" s="187" t="str">
        <f>IFERROR((TOWER_DATA[[#This Row],[D, bottom '[m']]]+TOWER_DATA[[#This Row],[D, top '[m']]])/(2*TOWER_DATA[[#This Row],[t '[mm']]]/1000),"")</f>
        <v/>
      </c>
      <c r="CP135" s="49" t="s">
        <v>422</v>
      </c>
      <c r="CQ135" s="49">
        <v>113.87</v>
      </c>
      <c r="CR135" s="49">
        <v>113.87</v>
      </c>
      <c r="CS135" s="49">
        <v>9000</v>
      </c>
      <c r="CT135" s="49"/>
      <c r="CU135" s="49"/>
      <c r="CV135" s="49"/>
      <c r="CW135" s="49"/>
      <c r="CX135" s="87"/>
      <c r="DR135" s="167"/>
      <c r="DS135" s="167"/>
      <c r="DT135" s="151"/>
      <c r="DW135" s="94"/>
      <c r="DX135" s="94"/>
      <c r="DY135" s="348" t="str">
        <f t="shared" si="5"/>
        <v/>
      </c>
    </row>
    <row r="136" spans="5:130" ht="18" customHeight="1">
      <c r="E136" s="393"/>
      <c r="F136" s="391"/>
      <c r="G136" s="391"/>
      <c r="H136" s="391"/>
      <c r="I136" s="391"/>
      <c r="J136" s="392"/>
      <c r="K136" s="186" t="str">
        <f>IFERROR(MP_DATA[[#This Row],[Top '[m']]]-MP_DATA[[#This Row],[Bottom '[m']]], "")</f>
        <v/>
      </c>
      <c r="L136" s="173" t="str">
        <f>IFERROR(-(MP_DATA[[#This Row],[D, bottom '[m']]]-MP_DATA[[#This Row],[D, top '[m']]])/(MP_DATA[[#This Row],[Bottom '[m']]]-MP_DATA[[#This Row],[Top '[m']]]),"")</f>
        <v/>
      </c>
      <c r="M136" s="123" t="str">
        <f>IF(7850/1000*(1/3)*PI()*ABS(F136-G136)*((H136/2)^2+(H136/2)*(I136/2)+(I136/2)^2-(H136/2-J136/1000)^2-(H136/2-J136/1000)*(I136/2-J136/1000)-(I136/2-J136/1000)^2)=0,"",7850/1000*(1/3)*PI()*ABS(F136-G136)*((H136/2)^2+(H136/2)*(I136/2)+(I136/2)^2-(H136/2-J136/1000)^2-(H136/2-J136/1000)*(I136/2-J136/1000)-(I136/2-J136/1000)^2))</f>
        <v/>
      </c>
      <c r="N136" s="187" t="str">
        <f>IFERROR((MP_DATA[[#This Row],[D, bottom '[m']]]+MP_DATA[[#This Row],[D, top '[m']]])/(2*MP_DATA[[#This Row],[t '[mm']]]/1000),"")</f>
        <v/>
      </c>
      <c r="S136" s="167"/>
      <c r="T136" s="167"/>
      <c r="U136" s="151"/>
      <c r="AR136" s="89"/>
      <c r="AS136" s="407"/>
      <c r="AT136" s="407"/>
      <c r="AU136" s="407"/>
      <c r="AV136" s="407"/>
      <c r="AW136" s="408"/>
      <c r="AX136" s="186" t="str">
        <f>IFERROR(TP_DATA[[#This Row],[Top '[m']]]-TP_DATA[[#This Row],[Bottom '[m']]], "")</f>
        <v/>
      </c>
      <c r="AY136" s="469" t="str">
        <f>IFERROR(-(TP_DATA[[#This Row],[D, bottom '[m']]]-TP_DATA[[#This Row],[D, top '[m']]])/(TP_DATA[[#This Row],[Bottom '[m']]]-TP_DATA[[#This Row],[Top '[m']]]),"")</f>
        <v/>
      </c>
      <c r="AZ136" s="184" t="str">
        <f t="shared" si="4"/>
        <v/>
      </c>
      <c r="BA136" s="192" t="str">
        <f>IFERROR((TP_DATA[[#This Row],[D, bottom '[m']]]+TP_DATA[[#This Row],[D, top '[m']]])/(2*TP_DATA[[#This Row],[t '[mm']]]/1000),"")</f>
        <v/>
      </c>
      <c r="BD136" s="467"/>
      <c r="BE136" s="467"/>
      <c r="BF136" s="468"/>
      <c r="BK136" s="425"/>
      <c r="BM136" s="425"/>
      <c r="CD136" s="89"/>
      <c r="CE136" s="90"/>
      <c r="CF136" s="90"/>
      <c r="CG136" s="90"/>
      <c r="CH136" s="90"/>
      <c r="CI136" s="91"/>
      <c r="CJ136" s="186" t="str">
        <f>IFERROR(TOWER_DATA[[#This Row],[Top '[m']]]-TOWER_DATA[[#This Row],[Bottom '[m']]], "")</f>
        <v/>
      </c>
      <c r="CK136" s="51"/>
      <c r="CL136" s="173" t="str">
        <f>IFERROR(-(TOWER_DATA[[#This Row],[D, bottom '[m']]]-TOWER_DATA[[#This Row],[D, top '[m']]])/(TOWER_DATA[[#This Row],[Bottom '[m']]]-TOWER_DATA[[#This Row],[Top '[m']]]),"")</f>
        <v/>
      </c>
      <c r="CM136" s="123" t="str">
        <f t="shared" si="3"/>
        <v/>
      </c>
      <c r="CN136" s="187" t="str">
        <f>IFERROR((TOWER_DATA[[#This Row],[D, bottom '[m']]]+TOWER_DATA[[#This Row],[D, top '[m']]])/(2*TOWER_DATA[[#This Row],[t '[mm']]]/1000),"")</f>
        <v/>
      </c>
      <c r="CP136" s="49" t="s">
        <v>423</v>
      </c>
      <c r="CQ136" s="49">
        <v>99.31</v>
      </c>
      <c r="CR136" s="49">
        <v>99.31</v>
      </c>
      <c r="CS136" s="49">
        <v>1669</v>
      </c>
      <c r="CT136" s="49"/>
      <c r="CU136" s="49"/>
      <c r="CV136" s="49"/>
      <c r="CW136" s="49"/>
      <c r="CX136" s="87"/>
      <c r="DR136" s="167"/>
      <c r="DS136" s="167"/>
      <c r="DT136" s="151"/>
      <c r="DW136" s="94"/>
      <c r="DX136" s="94"/>
      <c r="DY136" s="53"/>
    </row>
    <row r="137" spans="5:130" ht="18" customHeight="1">
      <c r="E137" s="393"/>
      <c r="F137" s="391"/>
      <c r="G137" s="391"/>
      <c r="H137" s="391"/>
      <c r="I137" s="391"/>
      <c r="J137" s="392"/>
      <c r="K137" s="186" t="str">
        <f>IFERROR(MP_DATA[[#This Row],[Top '[m']]]-MP_DATA[[#This Row],[Bottom '[m']]], "")</f>
        <v/>
      </c>
      <c r="L137" s="173" t="str">
        <f>IFERROR(-(MP_DATA[[#This Row],[D, bottom '[m']]]-MP_DATA[[#This Row],[D, top '[m']]])/(MP_DATA[[#This Row],[Bottom '[m']]]-MP_DATA[[#This Row],[Top '[m']]]),"")</f>
        <v/>
      </c>
      <c r="M137" s="123" t="str">
        <f>IF(7850/1000*(1/3)*PI()*ABS(F137-G137)*((H137/2)^2+(H137/2)*(I137/2)+(I137/2)^2-(H137/2-J137/1000)^2-(H137/2-J137/1000)*(I137/2-J137/1000)-(I137/2-J137/1000)^2)=0,"",7850/1000*(1/3)*PI()*ABS(F137-G137)*((H137/2)^2+(H137/2)*(I137/2)+(I137/2)^2-(H137/2-J137/1000)^2-(H137/2-J137/1000)*(I137/2-J137/1000)-(I137/2-J137/1000)^2))</f>
        <v/>
      </c>
      <c r="N137" s="187" t="str">
        <f>IFERROR((MP_DATA[[#This Row],[D, bottom '[m']]]+MP_DATA[[#This Row],[D, top '[m']]])/(2*MP_DATA[[#This Row],[t '[mm']]]/1000),"")</f>
        <v/>
      </c>
      <c r="S137" s="167"/>
      <c r="T137" s="167"/>
      <c r="U137" s="151"/>
      <c r="AR137" s="89"/>
      <c r="AS137" s="407"/>
      <c r="AT137" s="407"/>
      <c r="AU137" s="407"/>
      <c r="AV137" s="407"/>
      <c r="AW137" s="408"/>
      <c r="AX137" s="186" t="str">
        <f>IFERROR(TP_DATA[[#This Row],[Top '[m']]]-TP_DATA[[#This Row],[Bottom '[m']]], "")</f>
        <v/>
      </c>
      <c r="AY137" s="469" t="str">
        <f>IFERROR(-(TP_DATA[[#This Row],[D, bottom '[m']]]-TP_DATA[[#This Row],[D, top '[m']]])/(TP_DATA[[#This Row],[Bottom '[m']]]-TP_DATA[[#This Row],[Top '[m']]]),"")</f>
        <v/>
      </c>
      <c r="AZ137" s="464" t="str">
        <f t="shared" ref="AZ137:AZ138" si="6">IF(7850/1000*(1/3)*PI()*ABS(AS140-AT140)*((AU140/2)^2+(AU140/2)*(AV140/2)+(AV140/2)^2-(AU140/2-AW140/1000)^2-(AU140/2-AW140/1000)*(AV140/2-AW140/1000)-(AV140/2-AW140/1000)^2)=0,"",7850/1000*(1/3)*PI()*ABS(AS140-AT140)*((AU140/2)^2+(AU140/2)*(AV140/2)+(AV140/2)^2-(AU140/2-AW140/1000)^2-(AU140/2-AW140/1000)*(AV140/2-AW140/1000)-(AV140/2-AW140/1000)^2))</f>
        <v/>
      </c>
      <c r="BA137" s="192" t="str">
        <f>IFERROR((TP_DATA[[#This Row],[D, bottom '[m']]]+TP_DATA[[#This Row],[D, top '[m']]])/(2*TP_DATA[[#This Row],[t '[mm']]]/1000),"")</f>
        <v/>
      </c>
      <c r="BD137" s="467"/>
      <c r="BE137" s="467"/>
      <c r="BF137" s="468"/>
      <c r="BK137" s="425"/>
      <c r="BM137" s="425"/>
      <c r="CD137" s="89"/>
      <c r="CE137" s="90"/>
      <c r="CF137" s="90"/>
      <c r="CG137" s="90"/>
      <c r="CH137" s="90"/>
      <c r="CI137" s="91"/>
      <c r="CJ137" s="186" t="str">
        <f>IFERROR(TOWER_DATA[[#This Row],[Top '[m']]]-TOWER_DATA[[#This Row],[Bottom '[m']]], "")</f>
        <v/>
      </c>
      <c r="CK137" s="51"/>
      <c r="CL137" s="173" t="str">
        <f>IFERROR(-(TOWER_DATA[[#This Row],[D, bottom '[m']]]-TOWER_DATA[[#This Row],[D, top '[m']]])/(TOWER_DATA[[#This Row],[Bottom '[m']]]-TOWER_DATA[[#This Row],[Top '[m']]]),"")</f>
        <v/>
      </c>
      <c r="CM137" s="123" t="str">
        <f t="shared" si="3"/>
        <v/>
      </c>
      <c r="CN137" s="187" t="str">
        <f>IFERROR((TOWER_DATA[[#This Row],[D, bottom '[m']]]+TOWER_DATA[[#This Row],[D, top '[m']]])/(2*TOWER_DATA[[#This Row],[t '[mm']]]/1000),"")</f>
        <v/>
      </c>
      <c r="CP137" s="49" t="s">
        <v>424</v>
      </c>
      <c r="CQ137" s="49">
        <v>99.31</v>
      </c>
      <c r="CR137" s="49">
        <v>99.31</v>
      </c>
      <c r="CS137" s="49">
        <v>1149</v>
      </c>
      <c r="CT137" s="49"/>
      <c r="CU137" s="49"/>
      <c r="CV137" s="49"/>
      <c r="CW137" s="49"/>
      <c r="CX137" s="87"/>
      <c r="DR137" s="167"/>
      <c r="DS137" s="167"/>
      <c r="DT137" s="151"/>
      <c r="DW137" s="94"/>
      <c r="DX137" s="94"/>
      <c r="DY137" s="53"/>
    </row>
    <row r="138" spans="5:130" ht="18" customHeight="1">
      <c r="E138" s="276"/>
      <c r="F138" s="90"/>
      <c r="G138" s="90"/>
      <c r="H138" s="90"/>
      <c r="I138" s="90"/>
      <c r="J138" s="91"/>
      <c r="K138" s="186" t="str">
        <f>IFERROR(MP_DATA[[#This Row],[Top '[m']]]-MP_DATA[[#This Row],[Bottom '[m']]], "")</f>
        <v/>
      </c>
      <c r="L138" s="173" t="str">
        <f>IFERROR(-(MP_DATA[[#This Row],[D, bottom '[m']]]-MP_DATA[[#This Row],[D, top '[m']]])/(MP_DATA[[#This Row],[Bottom '[m']]]-MP_DATA[[#This Row],[Top '[m']]]),"")</f>
        <v/>
      </c>
      <c r="M138" s="123" t="str">
        <f>IF(7850/1000*(1/3)*PI()*ABS(F138-G138)*((H138/2)^2+(H138/2)*(I138/2)+(I138/2)^2-(H138/2-J138/1000)^2-(H138/2-J138/1000)*(I138/2-J138/1000)-(I138/2-J138/1000)^2)=0,"",7850/1000*(1/3)*PI()*ABS(F138-G138)*((H138/2)^2+(H138/2)*(I138/2)+(I138/2)^2-(H138/2-J138/1000)^2-(H138/2-J138/1000)*(I138/2-J138/1000)-(I138/2-J138/1000)^2))</f>
        <v/>
      </c>
      <c r="N138" s="187" t="str">
        <f>IFERROR((MP_DATA[[#This Row],[D, bottom '[m']]]+MP_DATA[[#This Row],[D, top '[m']]])/(2*MP_DATA[[#This Row],[t '[mm']]]/1000),"")</f>
        <v/>
      </c>
      <c r="S138" s="167"/>
      <c r="T138" s="167"/>
      <c r="U138" s="151"/>
      <c r="AR138" s="89"/>
      <c r="AS138" s="407"/>
      <c r="AT138" s="407"/>
      <c r="AU138" s="407"/>
      <c r="AV138" s="407"/>
      <c r="AW138" s="408"/>
      <c r="AX138" s="186" t="str">
        <f>IFERROR(TP_DATA[[#This Row],[Top '[m']]]-TP_DATA[[#This Row],[Bottom '[m']]], "")</f>
        <v/>
      </c>
      <c r="AY138" s="469"/>
      <c r="AZ138" s="464" t="str">
        <f t="shared" si="6"/>
        <v/>
      </c>
      <c r="BA138" s="192" t="str">
        <f>IFERROR((TP_DATA[[#This Row],[D, bottom '[m']]]+TP_DATA[[#This Row],[D, top '[m']]])/(2*TP_DATA[[#This Row],[t '[mm']]]/1000),"")</f>
        <v/>
      </c>
      <c r="BD138" s="467"/>
      <c r="BE138" s="467"/>
      <c r="BF138" s="468"/>
      <c r="BK138" s="425"/>
      <c r="BM138" s="425"/>
      <c r="CD138" s="89"/>
      <c r="CE138" s="90"/>
      <c r="CF138" s="90"/>
      <c r="CG138" s="90"/>
      <c r="CH138" s="90"/>
      <c r="CI138" s="91"/>
      <c r="CJ138" s="186" t="str">
        <f>IFERROR(TOWER_DATA[[#This Row],[Top '[m']]]-TOWER_DATA[[#This Row],[Bottom '[m']]], "")</f>
        <v/>
      </c>
      <c r="CK138" s="51"/>
      <c r="CL138" s="173" t="str">
        <f>IFERROR(-(TOWER_DATA[[#This Row],[D, bottom '[m']]]-TOWER_DATA[[#This Row],[D, top '[m']]])/(TOWER_DATA[[#This Row],[Bottom '[m']]]-TOWER_DATA[[#This Row],[Top '[m']]]),"")</f>
        <v/>
      </c>
      <c r="CM138" s="123" t="str">
        <f t="shared" si="3"/>
        <v/>
      </c>
      <c r="CN138" s="187" t="str">
        <f>IFERROR((TOWER_DATA[[#This Row],[D, bottom '[m']]]+TOWER_DATA[[#This Row],[D, top '[m']]])/(2*TOWER_DATA[[#This Row],[t '[mm']]]/1000),"")</f>
        <v/>
      </c>
      <c r="CP138" s="49" t="s">
        <v>425</v>
      </c>
      <c r="CQ138" s="49">
        <v>99.31</v>
      </c>
      <c r="CR138" s="49">
        <v>99.31</v>
      </c>
      <c r="CS138" s="49">
        <v>7814</v>
      </c>
      <c r="CT138" s="49"/>
      <c r="CU138" s="49"/>
      <c r="CV138" s="49"/>
      <c r="CW138" s="49"/>
      <c r="CX138" s="87"/>
      <c r="DR138" s="167"/>
      <c r="DS138" s="167"/>
      <c r="DT138" s="151"/>
      <c r="DW138" s="94"/>
      <c r="DX138" s="94"/>
      <c r="DY138" s="53"/>
    </row>
    <row r="139" spans="5:130" ht="18" customHeight="1">
      <c r="E139" s="276"/>
      <c r="F139" s="90"/>
      <c r="G139" s="90"/>
      <c r="H139" s="90"/>
      <c r="I139" s="90"/>
      <c r="J139" s="91"/>
      <c r="K139" s="186" t="str">
        <f>IFERROR(MP_DATA[[#This Row],[Top '[m']]]-MP_DATA[[#This Row],[Bottom '[m']]], "")</f>
        <v/>
      </c>
      <c r="L139" s="173" t="str">
        <f>IFERROR(-(MP_DATA[[#This Row],[D, bottom '[m']]]-MP_DATA[[#This Row],[D, top '[m']]])/(MP_DATA[[#This Row],[Bottom '[m']]]-MP_DATA[[#This Row],[Top '[m']]]),"")</f>
        <v/>
      </c>
      <c r="M139" s="123" t="str">
        <f>IF(7850/1000*(1/3)*PI()*ABS(F139-G139)*((H139/2)^2+(H139/2)*(I139/2)+(I139/2)^2-(H139/2-J139/1000)^2-(H139/2-J139/1000)*(I139/2-J139/1000)-(I139/2-J139/1000)^2)=0,"",7850/1000*(1/3)*PI()*ABS(F139-G139)*((H139/2)^2+(H139/2)*(I139/2)+(I139/2)^2-(H139/2-J139/1000)^2-(H139/2-J139/1000)*(I139/2-J139/1000)-(I139/2-J139/1000)^2))</f>
        <v/>
      </c>
      <c r="N139" s="187" t="str">
        <f>IFERROR((MP_DATA[[#This Row],[D, bottom '[m']]]+MP_DATA[[#This Row],[D, top '[m']]])/(2*MP_DATA[[#This Row],[t '[mm']]]/1000),"")</f>
        <v/>
      </c>
      <c r="S139" s="167"/>
      <c r="T139" s="167"/>
      <c r="U139" s="151"/>
      <c r="AR139" s="80"/>
      <c r="AX139" s="186" t="str">
        <f>IFERROR(TP_DATA[[#This Row],[Top '[m']]]-TP_DATA[[#This Row],[Bottom '[m']]], "")</f>
        <v/>
      </c>
      <c r="AY139" s="469"/>
      <c r="AZ139" s="470"/>
      <c r="BA139" s="192"/>
      <c r="BD139" s="467"/>
      <c r="BE139" s="467"/>
      <c r="BF139" s="468"/>
      <c r="BK139" s="425"/>
      <c r="BM139" s="425"/>
      <c r="CD139" s="89"/>
      <c r="CE139" s="90"/>
      <c r="CF139" s="90"/>
      <c r="CG139" s="90"/>
      <c r="CH139" s="90"/>
      <c r="CI139" s="91"/>
      <c r="CJ139" s="186" t="str">
        <f>IFERROR(TOWER_DATA[[#This Row],[Top '[m']]]-TOWER_DATA[[#This Row],[Bottom '[m']]], "")</f>
        <v/>
      </c>
      <c r="CK139" s="51"/>
      <c r="CL139" s="173" t="str">
        <f>IFERROR(-(TOWER_DATA[[#This Row],[D, bottom '[m']]]-TOWER_DATA[[#This Row],[D, top '[m']]])/(TOWER_DATA[[#This Row],[Bottom '[m']]]-TOWER_DATA[[#This Row],[Top '[m']]]),"")</f>
        <v/>
      </c>
      <c r="CM139" s="123" t="str">
        <f t="shared" si="3"/>
        <v/>
      </c>
      <c r="CN139" s="187" t="str">
        <f>IFERROR((TOWER_DATA[[#This Row],[D, bottom '[m']]]+TOWER_DATA[[#This Row],[D, top '[m']]])/(2*TOWER_DATA[[#This Row],[t '[mm']]]/1000),"")</f>
        <v/>
      </c>
      <c r="CP139" s="49" t="s">
        <v>426</v>
      </c>
      <c r="CQ139" s="49">
        <v>83.45</v>
      </c>
      <c r="CR139" s="49">
        <v>83.45</v>
      </c>
      <c r="CS139" s="49">
        <v>11206</v>
      </c>
      <c r="CT139" s="49"/>
      <c r="CU139" s="49"/>
      <c r="CV139" s="49"/>
      <c r="CW139" s="49"/>
      <c r="CX139" s="87"/>
      <c r="DR139" s="167"/>
      <c r="DS139" s="167"/>
      <c r="DT139" s="151"/>
      <c r="DW139" s="94"/>
      <c r="DX139" s="94"/>
      <c r="DY139" s="53"/>
    </row>
    <row r="140" spans="5:130" ht="18" customHeight="1">
      <c r="E140" s="276"/>
      <c r="F140" s="90"/>
      <c r="G140" s="90"/>
      <c r="H140" s="90"/>
      <c r="I140" s="90"/>
      <c r="J140" s="91"/>
      <c r="K140" s="186" t="str">
        <f>IFERROR(MP_DATA[[#This Row],[Top '[m']]]-MP_DATA[[#This Row],[Bottom '[m']]], "")</f>
        <v/>
      </c>
      <c r="L140" s="173" t="str">
        <f>IFERROR(-(MP_DATA[[#This Row],[D, bottom '[m']]]-MP_DATA[[#This Row],[D, top '[m']]])/(MP_DATA[[#This Row],[Bottom '[m']]]-MP_DATA[[#This Row],[Top '[m']]]),"")</f>
        <v/>
      </c>
      <c r="M140" s="123" t="str">
        <f>IF(7850/1000*(1/3)*PI()*ABS(F140-G140)*((H140/2)^2+(H140/2)*(I140/2)+(I140/2)^2-(H140/2-J140/1000)^2-(H140/2-J140/1000)*(I140/2-J140/1000)-(I140/2-J140/1000)^2)=0,"",7850/1000*(1/3)*PI()*ABS(F140-G140)*((H140/2)^2+(H140/2)*(I140/2)+(I140/2)^2-(H140/2-J140/1000)^2-(H140/2-J140/1000)*(I140/2-J140/1000)-(I140/2-J140/1000)^2))</f>
        <v/>
      </c>
      <c r="N140" s="187" t="str">
        <f>IFERROR((MP_DATA[[#This Row],[D, bottom '[m']]]+MP_DATA[[#This Row],[D, top '[m']]])/(2*MP_DATA[[#This Row],[t '[mm']]]/1000),"")</f>
        <v/>
      </c>
      <c r="S140" s="167"/>
      <c r="T140" s="167"/>
      <c r="U140" s="151"/>
      <c r="AR140" s="80"/>
      <c r="AX140" s="186" t="str">
        <f>IFERROR(TP_DATA[[#This Row],[Top '[m']]]-TP_DATA[[#This Row],[Bottom '[m']]], "")</f>
        <v/>
      </c>
      <c r="AY140" s="469"/>
      <c r="AZ140" s="470"/>
      <c r="BA140" s="192"/>
      <c r="BD140" s="467"/>
      <c r="BE140" s="467"/>
      <c r="BF140" s="468"/>
      <c r="BK140" s="425"/>
      <c r="BM140" s="425"/>
      <c r="CD140" s="89"/>
      <c r="CE140" s="90"/>
      <c r="CF140" s="90"/>
      <c r="CG140" s="90"/>
      <c r="CH140" s="90"/>
      <c r="CI140" s="91"/>
      <c r="CJ140" s="186" t="str">
        <f>IFERROR(TOWER_DATA[[#This Row],[Top '[m']]]-TOWER_DATA[[#This Row],[Bottom '[m']]], "")</f>
        <v/>
      </c>
      <c r="CK140" s="51"/>
      <c r="CL140" s="173" t="str">
        <f>IFERROR(-(TOWER_DATA[[#This Row],[D, bottom '[m']]]-TOWER_DATA[[#This Row],[D, top '[m']]])/(TOWER_DATA[[#This Row],[Bottom '[m']]]-TOWER_DATA[[#This Row],[Top '[m']]]),"")</f>
        <v/>
      </c>
      <c r="CM140" s="123" t="str">
        <f t="shared" si="3"/>
        <v/>
      </c>
      <c r="CN140" s="187" t="str">
        <f>IFERROR((TOWER_DATA[[#This Row],[D, bottom '[m']]]+TOWER_DATA[[#This Row],[D, top '[m']]])/(2*TOWER_DATA[[#This Row],[t '[mm']]]/1000),"")</f>
        <v/>
      </c>
      <c r="CP140" s="49" t="s">
        <v>427</v>
      </c>
      <c r="CQ140" s="49">
        <v>83.25</v>
      </c>
      <c r="CR140" s="49">
        <v>83.25</v>
      </c>
      <c r="CS140" s="49">
        <v>11206</v>
      </c>
      <c r="CT140" s="49"/>
      <c r="CU140" s="49"/>
      <c r="CV140" s="49"/>
      <c r="CW140" s="49"/>
      <c r="CX140" s="87"/>
      <c r="DR140" s="167"/>
      <c r="DS140" s="167"/>
      <c r="DT140" s="151"/>
      <c r="DW140" s="94"/>
      <c r="DX140" s="94"/>
      <c r="DY140" s="53"/>
    </row>
    <row r="141" spans="5:130" ht="18" customHeight="1">
      <c r="E141" s="276"/>
      <c r="F141" s="90"/>
      <c r="G141" s="90"/>
      <c r="H141" s="90"/>
      <c r="I141" s="90"/>
      <c r="J141" s="91"/>
      <c r="K141" s="186" t="str">
        <f>IFERROR(MP_DATA[[#This Row],[Top '[m']]]-MP_DATA[[#This Row],[Bottom '[m']]], "")</f>
        <v/>
      </c>
      <c r="L141" s="173" t="str">
        <f>IFERROR(-(MP_DATA[[#This Row],[D, bottom '[m']]]-MP_DATA[[#This Row],[D, top '[m']]])/(MP_DATA[[#This Row],[Bottom '[m']]]-MP_DATA[[#This Row],[Top '[m']]]),"")</f>
        <v/>
      </c>
      <c r="M141" s="123" t="str">
        <f>IF(7850/1000*(1/3)*PI()*ABS(F141-G141)*((H141/2)^2+(H141/2)*(I141/2)+(I141/2)^2-(H141/2-J141/1000)^2-(H141/2-J141/1000)*(I141/2-J141/1000)-(I141/2-J141/1000)^2)=0,"",7850/1000*(1/3)*PI()*ABS(F141-G141)*((H141/2)^2+(H141/2)*(I141/2)+(I141/2)^2-(H141/2-J141/1000)^2-(H141/2-J141/1000)*(I141/2-J141/1000)-(I141/2-J141/1000)^2))</f>
        <v/>
      </c>
      <c r="N141" s="187" t="str">
        <f>IFERROR((MP_DATA[[#This Row],[D, bottom '[m']]]+MP_DATA[[#This Row],[D, top '[m']]])/(2*MP_DATA[[#This Row],[t '[mm']]]/1000),"")</f>
        <v/>
      </c>
      <c r="S141" s="167"/>
      <c r="T141" s="167"/>
      <c r="U141" s="151"/>
      <c r="AR141" s="80"/>
      <c r="AX141" s="186" t="str">
        <f>IFERROR(TP_DATA[[#This Row],[Top '[m']]]-TP_DATA[[#This Row],[Bottom '[m']]], "")</f>
        <v/>
      </c>
      <c r="AY141" s="469"/>
      <c r="AZ141" s="470"/>
      <c r="BA141" s="192"/>
      <c r="BD141" s="467"/>
      <c r="BE141" s="467"/>
      <c r="BF141" s="468"/>
      <c r="BK141" s="425"/>
      <c r="BM141" s="425"/>
      <c r="CD141" s="89"/>
      <c r="CE141" s="90"/>
      <c r="CF141" s="90"/>
      <c r="CG141" s="90"/>
      <c r="CH141" s="90"/>
      <c r="CI141" s="91"/>
      <c r="CJ141" s="186" t="str">
        <f>IFERROR(TOWER_DATA[[#This Row],[Top '[m']]]-TOWER_DATA[[#This Row],[Bottom '[m']]], "")</f>
        <v/>
      </c>
      <c r="CK141" s="51"/>
      <c r="CL141" s="173" t="str">
        <f>IFERROR(-(TOWER_DATA[[#This Row],[D, bottom '[m']]]-TOWER_DATA[[#This Row],[D, top '[m']]])/(TOWER_DATA[[#This Row],[Bottom '[m']]]-TOWER_DATA[[#This Row],[Top '[m']]]),"")</f>
        <v/>
      </c>
      <c r="CM141" s="123" t="str">
        <f t="shared" si="3"/>
        <v/>
      </c>
      <c r="CN141" s="187" t="str">
        <f>IFERROR((TOWER_DATA[[#This Row],[D, bottom '[m']]]+TOWER_DATA[[#This Row],[D, top '[m']]])/(2*TOWER_DATA[[#This Row],[t '[mm']]]/1000),"")</f>
        <v/>
      </c>
      <c r="CP141" s="49" t="s">
        <v>428</v>
      </c>
      <c r="CQ141" s="49">
        <v>81.95</v>
      </c>
      <c r="CR141" s="49">
        <v>81.95</v>
      </c>
      <c r="CS141" s="49">
        <v>9000</v>
      </c>
      <c r="CT141" s="49"/>
      <c r="CU141" s="49"/>
      <c r="CV141" s="49"/>
      <c r="CW141" s="49"/>
      <c r="CX141" s="87"/>
      <c r="DR141" s="167"/>
      <c r="DS141" s="167"/>
      <c r="DT141" s="151"/>
      <c r="DW141" s="94"/>
      <c r="DX141" s="94"/>
      <c r="DY141" s="53"/>
    </row>
    <row r="142" spans="5:130" ht="18" customHeight="1">
      <c r="E142" s="276"/>
      <c r="F142" s="90"/>
      <c r="G142" s="90"/>
      <c r="H142" s="90"/>
      <c r="I142" s="90"/>
      <c r="J142" s="91"/>
      <c r="K142" s="186" t="str">
        <f>IFERROR(MP_DATA[[#This Row],[Top '[m']]]-MP_DATA[[#This Row],[Bottom '[m']]], "")</f>
        <v/>
      </c>
      <c r="L142" s="173" t="str">
        <f>IFERROR(-(MP_DATA[[#This Row],[D, bottom '[m']]]-MP_DATA[[#This Row],[D, top '[m']]])/(MP_DATA[[#This Row],[Bottom '[m']]]-MP_DATA[[#This Row],[Top '[m']]]),"")</f>
        <v/>
      </c>
      <c r="M142" s="123" t="str">
        <f>IF(7850/1000*(1/3)*PI()*ABS(F142-G142)*((H142/2)^2+(H142/2)*(I142/2)+(I142/2)^2-(H142/2-J142/1000)^2-(H142/2-J142/1000)*(I142/2-J142/1000)-(I142/2-J142/1000)^2)=0,"",7850/1000*(1/3)*PI()*ABS(F142-G142)*((H142/2)^2+(H142/2)*(I142/2)+(I142/2)^2-(H142/2-J142/1000)^2-(H142/2-J142/1000)*(I142/2-J142/1000)-(I142/2-J142/1000)^2))</f>
        <v/>
      </c>
      <c r="N142" s="187" t="str">
        <f>IFERROR((MP_DATA[[#This Row],[D, bottom '[m']]]+MP_DATA[[#This Row],[D, top '[m']]])/(2*MP_DATA[[#This Row],[t '[mm']]]/1000),"")</f>
        <v/>
      </c>
      <c r="S142" s="167"/>
      <c r="T142" s="167"/>
      <c r="U142" s="151"/>
      <c r="AR142" s="80"/>
      <c r="AX142" s="186" t="str">
        <f>IFERROR(TP_DATA[[#This Row],[Top '[m']]]-TP_DATA[[#This Row],[Bottom '[m']]], "")</f>
        <v/>
      </c>
      <c r="AY142" s="469"/>
      <c r="AZ142" s="470"/>
      <c r="BA142" s="192"/>
      <c r="BD142" s="467"/>
      <c r="BE142" s="467"/>
      <c r="BF142" s="468"/>
      <c r="BK142" s="425"/>
      <c r="BM142" s="425"/>
      <c r="CD142" s="89"/>
      <c r="CE142" s="90"/>
      <c r="CF142" s="90"/>
      <c r="CG142" s="90"/>
      <c r="CH142" s="90"/>
      <c r="CI142" s="91"/>
      <c r="CJ142" s="186" t="str">
        <f>IFERROR(TOWER_DATA[[#This Row],[Top '[m']]]-TOWER_DATA[[#This Row],[Bottom '[m']]], "")</f>
        <v/>
      </c>
      <c r="CK142" s="51"/>
      <c r="CL142" s="173" t="str">
        <f>IFERROR(-(TOWER_DATA[[#This Row],[D, bottom '[m']]]-TOWER_DATA[[#This Row],[D, top '[m']]])/(TOWER_DATA[[#This Row],[Bottom '[m']]]-TOWER_DATA[[#This Row],[Top '[m']]]),"")</f>
        <v/>
      </c>
      <c r="CM142" s="123" t="str">
        <f t="shared" si="3"/>
        <v/>
      </c>
      <c r="CN142" s="187" t="str">
        <f>IFERROR((TOWER_DATA[[#This Row],[D, bottom '[m']]]+TOWER_DATA[[#This Row],[D, top '[m']]])/(2*TOWER_DATA[[#This Row],[t '[mm']]]/1000),"")</f>
        <v/>
      </c>
      <c r="CP142" s="49" t="s">
        <v>429</v>
      </c>
      <c r="CQ142" s="49">
        <v>69.349999999999994</v>
      </c>
      <c r="CR142" s="49">
        <v>69.349999999999994</v>
      </c>
      <c r="CS142" s="49">
        <v>1464</v>
      </c>
      <c r="CT142" s="49"/>
      <c r="CU142" s="49"/>
      <c r="CV142" s="49"/>
      <c r="CW142" s="49"/>
      <c r="CX142" s="87"/>
      <c r="DR142" s="167"/>
      <c r="DS142" s="167"/>
      <c r="DT142" s="151"/>
      <c r="DW142" s="94"/>
      <c r="DX142" s="94"/>
      <c r="DY142" s="53"/>
    </row>
    <row r="143" spans="5:130" ht="18" customHeight="1">
      <c r="E143" s="276"/>
      <c r="F143" s="90"/>
      <c r="G143" s="90"/>
      <c r="H143" s="90"/>
      <c r="I143" s="90"/>
      <c r="J143" s="91"/>
      <c r="K143" s="186" t="str">
        <f>IFERROR(MP_DATA[[#This Row],[Top '[m']]]-MP_DATA[[#This Row],[Bottom '[m']]], "")</f>
        <v/>
      </c>
      <c r="L143" s="173" t="str">
        <f>IFERROR(-(MP_DATA[[#This Row],[D, bottom '[m']]]-MP_DATA[[#This Row],[D, top '[m']]])/(MP_DATA[[#This Row],[Bottom '[m']]]-MP_DATA[[#This Row],[Top '[m']]]),"")</f>
        <v/>
      </c>
      <c r="M143" s="123" t="str">
        <f>IF(7850/1000*(1/3)*PI()*ABS(F143-G143)*((H143/2)^2+(H143/2)*(I143/2)+(I143/2)^2-(H143/2-J143/1000)^2-(H143/2-J143/1000)*(I143/2-J143/1000)-(I143/2-J143/1000)^2)=0,"",7850/1000*(1/3)*PI()*ABS(F143-G143)*((H143/2)^2+(H143/2)*(I143/2)+(I143/2)^2-(H143/2-J143/1000)^2-(H143/2-J143/1000)*(I143/2-J143/1000)-(I143/2-J143/1000)^2))</f>
        <v/>
      </c>
      <c r="N143" s="187" t="str">
        <f>IFERROR((MP_DATA[[#This Row],[D, bottom '[m']]]+MP_DATA[[#This Row],[D, top '[m']]])/(2*MP_DATA[[#This Row],[t '[mm']]]/1000),"")</f>
        <v/>
      </c>
      <c r="S143" s="167"/>
      <c r="T143" s="167"/>
      <c r="U143" s="151"/>
      <c r="AR143" s="80"/>
      <c r="AX143" s="186" t="str">
        <f>IFERROR(TP_DATA[[#This Row],[Top '[m']]]-TP_DATA[[#This Row],[Bottom '[m']]], "")</f>
        <v/>
      </c>
      <c r="AY143" s="469"/>
      <c r="AZ143" s="470"/>
      <c r="BA143" s="192"/>
      <c r="BD143" s="467"/>
      <c r="BE143" s="467"/>
      <c r="BF143" s="468"/>
      <c r="BK143" s="425"/>
      <c r="BM143" s="425"/>
      <c r="CD143" s="89"/>
      <c r="CE143" s="90"/>
      <c r="CF143" s="90"/>
      <c r="CG143" s="90"/>
      <c r="CH143" s="90"/>
      <c r="CI143" s="91"/>
      <c r="CJ143" s="186" t="str">
        <f>IFERROR(TOWER_DATA[[#This Row],[Top '[m']]]-TOWER_DATA[[#This Row],[Bottom '[m']]], "")</f>
        <v/>
      </c>
      <c r="CK143" s="51"/>
      <c r="CL143" s="173" t="str">
        <f>IFERROR(-(TOWER_DATA[[#This Row],[D, bottom '[m']]]-TOWER_DATA[[#This Row],[D, top '[m']]])/(TOWER_DATA[[#This Row],[Bottom '[m']]]-TOWER_DATA[[#This Row],[Top '[m']]]),"")</f>
        <v/>
      </c>
      <c r="CM143" s="123" t="str">
        <f t="shared" si="3"/>
        <v/>
      </c>
      <c r="CN143" s="187" t="str">
        <f>IFERROR((TOWER_DATA[[#This Row],[D, bottom '[m']]]+TOWER_DATA[[#This Row],[D, top '[m']]])/(2*TOWER_DATA[[#This Row],[t '[mm']]]/1000),"")</f>
        <v/>
      </c>
      <c r="CP143" s="49" t="s">
        <v>430</v>
      </c>
      <c r="CQ143" s="49">
        <v>69.349999999999994</v>
      </c>
      <c r="CR143" s="49">
        <v>69.349999999999994</v>
      </c>
      <c r="CS143" s="49">
        <v>1008</v>
      </c>
      <c r="CT143" s="49"/>
      <c r="CU143" s="49"/>
      <c r="CV143" s="49"/>
      <c r="CW143" s="49"/>
      <c r="CX143" s="87"/>
      <c r="DR143" s="167"/>
      <c r="DS143" s="167"/>
      <c r="DT143" s="151"/>
      <c r="DW143" s="94"/>
      <c r="DX143" s="94"/>
      <c r="DY143" s="53"/>
    </row>
    <row r="144" spans="5:130" ht="18" customHeight="1">
      <c r="E144" s="276"/>
      <c r="F144" s="90"/>
      <c r="G144" s="90"/>
      <c r="H144" s="90"/>
      <c r="I144" s="90"/>
      <c r="J144" s="91"/>
      <c r="K144" s="186" t="str">
        <f>IFERROR(MP_DATA[[#This Row],[Top '[m']]]-MP_DATA[[#This Row],[Bottom '[m']]], "")</f>
        <v/>
      </c>
      <c r="L144" s="173" t="str">
        <f>IFERROR(-(MP_DATA[[#This Row],[D, bottom '[m']]]-MP_DATA[[#This Row],[D, top '[m']]])/(MP_DATA[[#This Row],[Bottom '[m']]]-MP_DATA[[#This Row],[Top '[m']]]),"")</f>
        <v/>
      </c>
      <c r="M144" s="123" t="str">
        <f>IF(7850/1000*(1/3)*PI()*ABS(F144-G144)*((H144/2)^2+(H144/2)*(I144/2)+(I144/2)^2-(H144/2-J144/1000)^2-(H144/2-J144/1000)*(I144/2-J144/1000)-(I144/2-J144/1000)^2)=0,"",7850/1000*(1/3)*PI()*ABS(F144-G144)*((H144/2)^2+(H144/2)*(I144/2)+(I144/2)^2-(H144/2-J144/1000)^2-(H144/2-J144/1000)*(I144/2-J144/1000)-(I144/2-J144/1000)^2))</f>
        <v/>
      </c>
      <c r="N144" s="187" t="str">
        <f>IFERROR((MP_DATA[[#This Row],[D, bottom '[m']]]+MP_DATA[[#This Row],[D, top '[m']]])/(2*MP_DATA[[#This Row],[t '[mm']]]/1000),"")</f>
        <v/>
      </c>
      <c r="S144" s="167"/>
      <c r="T144" s="167"/>
      <c r="U144" s="151"/>
      <c r="AR144" s="80"/>
      <c r="AX144" s="186" t="str">
        <f>IFERROR(TP_DATA[[#This Row],[Top '[m']]]-TP_DATA[[#This Row],[Bottom '[m']]], "")</f>
        <v/>
      </c>
      <c r="AY144" s="469"/>
      <c r="AZ144" s="470"/>
      <c r="BA144" s="192"/>
      <c r="BD144" s="467"/>
      <c r="BE144" s="467"/>
      <c r="BF144" s="468"/>
      <c r="BK144" s="425"/>
      <c r="BM144" s="425"/>
      <c r="CD144" s="89"/>
      <c r="CE144" s="90"/>
      <c r="CF144" s="90"/>
      <c r="CG144" s="90"/>
      <c r="CH144" s="90"/>
      <c r="CI144" s="91"/>
      <c r="CJ144" s="186" t="str">
        <f>IFERROR(TOWER_DATA[[#This Row],[Top '[m']]]-TOWER_DATA[[#This Row],[Bottom '[m']]], "")</f>
        <v/>
      </c>
      <c r="CK144" s="51"/>
      <c r="CL144" s="173" t="str">
        <f>IFERROR(-(TOWER_DATA[[#This Row],[D, bottom '[m']]]-TOWER_DATA[[#This Row],[D, top '[m']]])/(TOWER_DATA[[#This Row],[Bottom '[m']]]-TOWER_DATA[[#This Row],[Top '[m']]]),"")</f>
        <v/>
      </c>
      <c r="CM144" s="123" t="str">
        <f t="shared" si="3"/>
        <v/>
      </c>
      <c r="CN144" s="187" t="str">
        <f>IFERROR((TOWER_DATA[[#This Row],[D, bottom '[m']]]+TOWER_DATA[[#This Row],[D, top '[m']]])/(2*TOWER_DATA[[#This Row],[t '[mm']]]/1000),"")</f>
        <v/>
      </c>
      <c r="CP144" s="49" t="s">
        <v>431</v>
      </c>
      <c r="CQ144" s="49">
        <v>69.349999999999994</v>
      </c>
      <c r="CR144" s="49">
        <v>69.349999999999994</v>
      </c>
      <c r="CS144" s="49">
        <v>6854</v>
      </c>
      <c r="CT144" s="49"/>
      <c r="CU144" s="49"/>
      <c r="CV144" s="49"/>
      <c r="CW144" s="49"/>
      <c r="CX144" s="87"/>
      <c r="DR144" s="167"/>
      <c r="DS144" s="167"/>
      <c r="DT144" s="151"/>
      <c r="DW144" s="94"/>
      <c r="DX144" s="94"/>
      <c r="DY144" s="53"/>
    </row>
    <row r="145" spans="5:129" ht="18" customHeight="1">
      <c r="E145" s="276"/>
      <c r="F145" s="90"/>
      <c r="G145" s="90"/>
      <c r="H145" s="90"/>
      <c r="I145" s="90"/>
      <c r="J145" s="91"/>
      <c r="K145" s="186" t="str">
        <f>IFERROR(MP_DATA[[#This Row],[Top '[m']]]-MP_DATA[[#This Row],[Bottom '[m']]], "")</f>
        <v/>
      </c>
      <c r="L145" s="173" t="str">
        <f>IFERROR(-(MP_DATA[[#This Row],[D, bottom '[m']]]-MP_DATA[[#This Row],[D, top '[m']]])/(MP_DATA[[#This Row],[Bottom '[m']]]-MP_DATA[[#This Row],[Top '[m']]]),"")</f>
        <v/>
      </c>
      <c r="M145" s="123" t="str">
        <f>IF(7850/1000*(1/3)*PI()*ABS(F145-G145)*((H145/2)^2+(H145/2)*(I145/2)+(I145/2)^2-(H145/2-J145/1000)^2-(H145/2-J145/1000)*(I145/2-J145/1000)-(I145/2-J145/1000)^2)=0,"",7850/1000*(1/3)*PI()*ABS(F145-G145)*((H145/2)^2+(H145/2)*(I145/2)+(I145/2)^2-(H145/2-J145/1000)^2-(H145/2-J145/1000)*(I145/2-J145/1000)-(I145/2-J145/1000)^2))</f>
        <v/>
      </c>
      <c r="N145" s="187" t="str">
        <f>IFERROR((MP_DATA[[#This Row],[D, bottom '[m']]]+MP_DATA[[#This Row],[D, top '[m']]])/(2*MP_DATA[[#This Row],[t '[mm']]]/1000),"")</f>
        <v/>
      </c>
      <c r="S145" s="167"/>
      <c r="T145" s="167"/>
      <c r="U145" s="151"/>
      <c r="AR145" s="80"/>
      <c r="AX145" s="186" t="str">
        <f>IFERROR(TP_DATA[[#This Row],[Top '[m']]]-TP_DATA[[#This Row],[Bottom '[m']]], "")</f>
        <v/>
      </c>
      <c r="AY145" s="469"/>
      <c r="AZ145" s="470"/>
      <c r="BA145" s="192"/>
      <c r="BD145" s="467"/>
      <c r="BE145" s="467"/>
      <c r="BF145" s="468"/>
      <c r="BK145" s="425"/>
      <c r="BM145" s="425"/>
      <c r="CD145" s="89"/>
      <c r="CE145" s="90"/>
      <c r="CF145" s="90"/>
      <c r="CG145" s="90"/>
      <c r="CH145" s="90"/>
      <c r="CI145" s="91"/>
      <c r="CJ145" s="186" t="str">
        <f>IFERROR(TOWER_DATA[[#This Row],[Top '[m']]]-TOWER_DATA[[#This Row],[Bottom '[m']]], "")</f>
        <v/>
      </c>
      <c r="CK145" s="51"/>
      <c r="CL145" s="173" t="str">
        <f>IFERROR(-(TOWER_DATA[[#This Row],[D, bottom '[m']]]-TOWER_DATA[[#This Row],[D, top '[m']]])/(TOWER_DATA[[#This Row],[Bottom '[m']]]-TOWER_DATA[[#This Row],[Top '[m']]]),"")</f>
        <v/>
      </c>
      <c r="CM145" s="123" t="str">
        <f t="shared" si="3"/>
        <v/>
      </c>
      <c r="CN145" s="187" t="str">
        <f>IFERROR((TOWER_DATA[[#This Row],[D, bottom '[m']]]+TOWER_DATA[[#This Row],[D, top '[m']]])/(2*TOWER_DATA[[#This Row],[t '[mm']]]/1000),"")</f>
        <v/>
      </c>
      <c r="CP145" s="49" t="s">
        <v>432</v>
      </c>
      <c r="CQ145" s="49">
        <v>55.49</v>
      </c>
      <c r="CR145" s="49">
        <v>55.49</v>
      </c>
      <c r="CS145" s="49">
        <v>19789</v>
      </c>
      <c r="CT145" s="49"/>
      <c r="CU145" s="49"/>
      <c r="CV145" s="49"/>
      <c r="CW145" s="49"/>
      <c r="CX145" s="87"/>
      <c r="DR145" s="167"/>
      <c r="DS145" s="167"/>
      <c r="DT145" s="151"/>
      <c r="DW145" s="94"/>
      <c r="DX145" s="94"/>
      <c r="DY145" s="53"/>
    </row>
    <row r="146" spans="5:129" ht="18" customHeight="1">
      <c r="E146" s="276"/>
      <c r="F146" s="90"/>
      <c r="G146" s="90"/>
      <c r="H146" s="90"/>
      <c r="I146" s="90"/>
      <c r="J146" s="91"/>
      <c r="K146" s="186" t="str">
        <f>IFERROR(MP_DATA[[#This Row],[Top '[m']]]-MP_DATA[[#This Row],[Bottom '[m']]], "")</f>
        <v/>
      </c>
      <c r="L146" s="173" t="str">
        <f>IFERROR(-(MP_DATA[[#This Row],[D, bottom '[m']]]-MP_DATA[[#This Row],[D, top '[m']]])/(MP_DATA[[#This Row],[Bottom '[m']]]-MP_DATA[[#This Row],[Top '[m']]]),"")</f>
        <v/>
      </c>
      <c r="M146" s="123" t="str">
        <f>IF(7850/1000*(1/3)*PI()*ABS(F146-G146)*((H146/2)^2+(H146/2)*(I146/2)+(I146/2)^2-(H146/2-J146/1000)^2-(H146/2-J146/1000)*(I146/2-J146/1000)-(I146/2-J146/1000)^2)=0,"",7850/1000*(1/3)*PI()*ABS(F146-G146)*((H146/2)^2+(H146/2)*(I146/2)+(I146/2)^2-(H146/2-J146/1000)^2-(H146/2-J146/1000)*(I146/2-J146/1000)-(I146/2-J146/1000)^2))</f>
        <v/>
      </c>
      <c r="N146" s="187" t="str">
        <f>IFERROR((MP_DATA[[#This Row],[D, bottom '[m']]]+MP_DATA[[#This Row],[D, top '[m']]])/(2*MP_DATA[[#This Row],[t '[mm']]]/1000),"")</f>
        <v/>
      </c>
      <c r="S146" s="167"/>
      <c r="T146" s="167"/>
      <c r="U146" s="151"/>
      <c r="AR146" s="80"/>
      <c r="AX146" s="186" t="str">
        <f>IFERROR(TP_DATA[[#This Row],[Top '[m']]]-TP_DATA[[#This Row],[Bottom '[m']]], "")</f>
        <v/>
      </c>
      <c r="AY146" s="469"/>
      <c r="AZ146" s="470"/>
      <c r="BA146" s="192"/>
      <c r="BD146" s="467"/>
      <c r="BE146" s="467"/>
      <c r="BF146" s="468"/>
      <c r="BK146" s="425"/>
      <c r="BM146" s="425"/>
      <c r="CD146" s="89"/>
      <c r="CE146" s="90"/>
      <c r="CF146" s="90"/>
      <c r="CG146" s="90"/>
      <c r="CH146" s="90"/>
      <c r="CI146" s="91"/>
      <c r="CJ146" s="186" t="str">
        <f>IFERROR(TOWER_DATA[[#This Row],[Top '[m']]]-TOWER_DATA[[#This Row],[Bottom '[m']]], "")</f>
        <v/>
      </c>
      <c r="CK146" s="51"/>
      <c r="CL146" s="173" t="str">
        <f>IFERROR(-(TOWER_DATA[[#This Row],[D, bottom '[m']]]-TOWER_DATA[[#This Row],[D, top '[m']]])/(TOWER_DATA[[#This Row],[Bottom '[m']]]-TOWER_DATA[[#This Row],[Top '[m']]]),"")</f>
        <v/>
      </c>
      <c r="CM146" s="123" t="str">
        <f t="shared" si="3"/>
        <v/>
      </c>
      <c r="CN146" s="187" t="str">
        <f>IFERROR((TOWER_DATA[[#This Row],[D, bottom '[m']]]+TOWER_DATA[[#This Row],[D, top '[m']]])/(2*TOWER_DATA[[#This Row],[t '[mm']]]/1000),"")</f>
        <v/>
      </c>
      <c r="CP146" s="49" t="s">
        <v>433</v>
      </c>
      <c r="CQ146" s="49">
        <v>55.21</v>
      </c>
      <c r="CR146" s="49">
        <v>55.21</v>
      </c>
      <c r="CS146" s="49">
        <v>19789</v>
      </c>
      <c r="CT146" s="49"/>
      <c r="CU146" s="49"/>
      <c r="CV146" s="49"/>
      <c r="CW146" s="49"/>
      <c r="CX146" s="87"/>
      <c r="DR146" s="167"/>
      <c r="DS146" s="167"/>
      <c r="DT146" s="151"/>
      <c r="DW146" s="94"/>
      <c r="DX146" s="94"/>
      <c r="DY146" s="53"/>
    </row>
    <row r="147" spans="5:129" ht="18" customHeight="1">
      <c r="E147" s="276"/>
      <c r="F147" s="90"/>
      <c r="G147" s="90"/>
      <c r="H147" s="90"/>
      <c r="I147" s="90"/>
      <c r="J147" s="91"/>
      <c r="K147" s="186" t="str">
        <f>IFERROR(MP_DATA[[#This Row],[Top '[m']]]-MP_DATA[[#This Row],[Bottom '[m']]], "")</f>
        <v/>
      </c>
      <c r="L147" s="173" t="str">
        <f>IFERROR(-(MP_DATA[[#This Row],[D, bottom '[m']]]-MP_DATA[[#This Row],[D, top '[m']]])/(MP_DATA[[#This Row],[Bottom '[m']]]-MP_DATA[[#This Row],[Top '[m']]]),"")</f>
        <v/>
      </c>
      <c r="M147" s="123" t="str">
        <f>IF(7850/1000*(1/3)*PI()*ABS(F147-G147)*((H147/2)^2+(H147/2)*(I147/2)+(I147/2)^2-(H147/2-J147/1000)^2-(H147/2-J147/1000)*(I147/2-J147/1000)-(I147/2-J147/1000)^2)=0,"",7850/1000*(1/3)*PI()*ABS(F147-G147)*((H147/2)^2+(H147/2)*(I147/2)+(I147/2)^2-(H147/2-J147/1000)^2-(H147/2-J147/1000)*(I147/2-J147/1000)-(I147/2-J147/1000)^2))</f>
        <v/>
      </c>
      <c r="N147" s="187" t="str">
        <f>IFERROR((MP_DATA[[#This Row],[D, bottom '[m']]]+MP_DATA[[#This Row],[D, top '[m']]])/(2*MP_DATA[[#This Row],[t '[mm']]]/1000),"")</f>
        <v/>
      </c>
      <c r="S147" s="167"/>
      <c r="T147" s="167"/>
      <c r="U147" s="151"/>
      <c r="AR147" s="80"/>
      <c r="AX147" s="186" t="str">
        <f>IFERROR(TP_DATA[[#This Row],[Top '[m']]]-TP_DATA[[#This Row],[Bottom '[m']]], "")</f>
        <v/>
      </c>
      <c r="AY147" s="469"/>
      <c r="AZ147" s="470"/>
      <c r="BA147" s="192"/>
      <c r="BD147" s="467"/>
      <c r="BE147" s="467"/>
      <c r="BF147" s="468"/>
      <c r="BK147" s="425"/>
      <c r="BM147" s="425"/>
      <c r="CD147" s="89"/>
      <c r="CE147" s="90"/>
      <c r="CF147" s="90"/>
      <c r="CG147" s="90"/>
      <c r="CH147" s="90"/>
      <c r="CI147" s="91"/>
      <c r="CJ147" s="186" t="str">
        <f>IFERROR(TOWER_DATA[[#This Row],[Top '[m']]]-TOWER_DATA[[#This Row],[Bottom '[m']]], "")</f>
        <v/>
      </c>
      <c r="CK147" s="51"/>
      <c r="CL147" s="173" t="str">
        <f>IFERROR(-(TOWER_DATA[[#This Row],[D, bottom '[m']]]-TOWER_DATA[[#This Row],[D, top '[m']]])/(TOWER_DATA[[#This Row],[Bottom '[m']]]-TOWER_DATA[[#This Row],[Top '[m']]]),"")</f>
        <v/>
      </c>
      <c r="CM147" s="123" t="str">
        <f t="shared" si="3"/>
        <v/>
      </c>
      <c r="CN147" s="187" t="str">
        <f>IFERROR((TOWER_DATA[[#This Row],[D, bottom '[m']]]+TOWER_DATA[[#This Row],[D, top '[m']]])/(2*TOWER_DATA[[#This Row],[t '[mm']]]/1000),"")</f>
        <v/>
      </c>
      <c r="CP147" s="49" t="s">
        <v>434</v>
      </c>
      <c r="CQ147" s="49">
        <v>53.95</v>
      </c>
      <c r="CR147" s="49">
        <v>53.95</v>
      </c>
      <c r="CS147" s="49">
        <v>9000</v>
      </c>
      <c r="CT147" s="49"/>
      <c r="CU147" s="49"/>
      <c r="CV147" s="49"/>
      <c r="CW147" s="49"/>
      <c r="CX147" s="87"/>
      <c r="DR147" s="167"/>
      <c r="DS147" s="167"/>
      <c r="DT147" s="151"/>
      <c r="DW147" s="94"/>
      <c r="DX147" s="94"/>
      <c r="DY147" s="53"/>
    </row>
    <row r="148" spans="5:129" ht="18" customHeight="1">
      <c r="E148" s="276"/>
      <c r="F148" s="90"/>
      <c r="G148" s="90"/>
      <c r="H148" s="90"/>
      <c r="I148" s="90"/>
      <c r="J148" s="91"/>
      <c r="K148" s="186" t="str">
        <f>IFERROR(MP_DATA[[#This Row],[Top '[m']]]-MP_DATA[[#This Row],[Bottom '[m']]], "")</f>
        <v/>
      </c>
      <c r="L148" s="173" t="str">
        <f>IFERROR(-(MP_DATA[[#This Row],[D, bottom '[m']]]-MP_DATA[[#This Row],[D, top '[m']]])/(MP_DATA[[#This Row],[Bottom '[m']]]-MP_DATA[[#This Row],[Top '[m']]]),"")</f>
        <v/>
      </c>
      <c r="M148" s="123" t="str">
        <f>IF(7850/1000*(1/3)*PI()*ABS(F148-G148)*((H148/2)^2+(H148/2)*(I148/2)+(I148/2)^2-(H148/2-J148/1000)^2-(H148/2-J148/1000)*(I148/2-J148/1000)-(I148/2-J148/1000)^2)=0,"",7850/1000*(1/3)*PI()*ABS(F148-G148)*((H148/2)^2+(H148/2)*(I148/2)+(I148/2)^2-(H148/2-J148/1000)^2-(H148/2-J148/1000)*(I148/2-J148/1000)-(I148/2-J148/1000)^2))</f>
        <v/>
      </c>
      <c r="N148" s="187" t="str">
        <f>IFERROR((MP_DATA[[#This Row],[D, bottom '[m']]]+MP_DATA[[#This Row],[D, top '[m']]])/(2*MP_DATA[[#This Row],[t '[mm']]]/1000),"")</f>
        <v/>
      </c>
      <c r="S148" s="167"/>
      <c r="T148" s="167"/>
      <c r="U148" s="151"/>
      <c r="AR148" s="80"/>
      <c r="AX148" s="186" t="str">
        <f>IFERROR(TP_DATA[[#This Row],[Top '[m']]]-TP_DATA[[#This Row],[Bottom '[m']]], "")</f>
        <v/>
      </c>
      <c r="AY148" s="469"/>
      <c r="AZ148" s="470"/>
      <c r="BA148" s="192"/>
      <c r="BD148" s="467"/>
      <c r="BE148" s="467"/>
      <c r="BF148" s="468"/>
      <c r="BK148" s="425"/>
      <c r="BM148" s="425"/>
      <c r="CD148" s="89"/>
      <c r="CE148" s="90"/>
      <c r="CF148" s="90"/>
      <c r="CG148" s="90"/>
      <c r="CH148" s="90"/>
      <c r="CI148" s="91"/>
      <c r="CJ148" s="186" t="str">
        <f>IFERROR(TOWER_DATA[[#This Row],[Top '[m']]]-TOWER_DATA[[#This Row],[Bottom '[m']]], "")</f>
        <v/>
      </c>
      <c r="CK148" s="51"/>
      <c r="CL148" s="173" t="str">
        <f>IFERROR(-(TOWER_DATA[[#This Row],[D, bottom '[m']]]-TOWER_DATA[[#This Row],[D, top '[m']]])/(TOWER_DATA[[#This Row],[Bottom '[m']]]-TOWER_DATA[[#This Row],[Top '[m']]]),"")</f>
        <v/>
      </c>
      <c r="CM148" s="123" t="str">
        <f t="shared" si="3"/>
        <v/>
      </c>
      <c r="CN148" s="187" t="str">
        <f>IFERROR((TOWER_DATA[[#This Row],[D, bottom '[m']]]+TOWER_DATA[[#This Row],[D, top '[m']]])/(2*TOWER_DATA[[#This Row],[t '[mm']]]/1000),"")</f>
        <v/>
      </c>
      <c r="CP148" s="49" t="s">
        <v>435</v>
      </c>
      <c r="CQ148" s="49">
        <v>45.97</v>
      </c>
      <c r="CR148" s="49">
        <v>45.97</v>
      </c>
      <c r="CS148" s="49">
        <v>981</v>
      </c>
      <c r="CT148" s="49"/>
      <c r="CU148" s="49"/>
      <c r="CV148" s="49"/>
      <c r="CW148" s="49"/>
      <c r="CX148" s="87"/>
      <c r="DR148" s="167"/>
      <c r="DS148" s="167"/>
      <c r="DT148" s="151"/>
      <c r="DW148" s="94"/>
      <c r="DX148" s="94"/>
      <c r="DY148" s="53"/>
    </row>
    <row r="149" spans="5:129" ht="18" customHeight="1">
      <c r="E149" s="276"/>
      <c r="F149" s="90"/>
      <c r="G149" s="90"/>
      <c r="H149" s="90"/>
      <c r="I149" s="90"/>
      <c r="J149" s="91"/>
      <c r="K149" s="186" t="str">
        <f>IFERROR(MP_DATA[[#This Row],[Top '[m']]]-MP_DATA[[#This Row],[Bottom '[m']]], "")</f>
        <v/>
      </c>
      <c r="L149" s="173" t="str">
        <f>IFERROR(-(MP_DATA[[#This Row],[D, bottom '[m']]]-MP_DATA[[#This Row],[D, top '[m']]])/(MP_DATA[[#This Row],[Bottom '[m']]]-MP_DATA[[#This Row],[Top '[m']]]),"")</f>
        <v/>
      </c>
      <c r="M149" s="123" t="str">
        <f>IF(7850/1000*(1/3)*PI()*ABS(F149-G149)*((H149/2)^2+(H149/2)*(I149/2)+(I149/2)^2-(H149/2-J149/1000)^2-(H149/2-J149/1000)*(I149/2-J149/1000)-(I149/2-J149/1000)^2)=0,"",7850/1000*(1/3)*PI()*ABS(F149-G149)*((H149/2)^2+(H149/2)*(I149/2)+(I149/2)^2-(H149/2-J149/1000)^2-(H149/2-J149/1000)*(I149/2-J149/1000)-(I149/2-J149/1000)^2))</f>
        <v/>
      </c>
      <c r="N149" s="187" t="str">
        <f>IFERROR((MP_DATA[[#This Row],[D, bottom '[m']]]+MP_DATA[[#This Row],[D, top '[m']]])/(2*MP_DATA[[#This Row],[t '[mm']]]/1000),"")</f>
        <v/>
      </c>
      <c r="S149" s="167"/>
      <c r="T149" s="167"/>
      <c r="U149" s="151"/>
      <c r="AR149" s="80"/>
      <c r="AX149" s="186" t="str">
        <f>IFERROR(TP_DATA[[#This Row],[Top '[m']]]-TP_DATA[[#This Row],[Bottom '[m']]], "")</f>
        <v/>
      </c>
      <c r="AY149" s="469"/>
      <c r="AZ149" s="470"/>
      <c r="BA149" s="192"/>
      <c r="BD149" s="467"/>
      <c r="BE149" s="467"/>
      <c r="BF149" s="468"/>
      <c r="BK149" s="425"/>
      <c r="BM149" s="425"/>
      <c r="CD149" s="89"/>
      <c r="CE149" s="90"/>
      <c r="CF149" s="90"/>
      <c r="CG149" s="90"/>
      <c r="CH149" s="90"/>
      <c r="CI149" s="91"/>
      <c r="CJ149" s="186" t="str">
        <f>IFERROR(TOWER_DATA[[#This Row],[Top '[m']]]-TOWER_DATA[[#This Row],[Bottom '[m']]], "")</f>
        <v/>
      </c>
      <c r="CK149" s="51"/>
      <c r="CL149" s="173" t="str">
        <f>IFERROR(-(TOWER_DATA[[#This Row],[D, bottom '[m']]]-TOWER_DATA[[#This Row],[D, top '[m']]])/(TOWER_DATA[[#This Row],[Bottom '[m']]]-TOWER_DATA[[#This Row],[Top '[m']]]),"")</f>
        <v/>
      </c>
      <c r="CM149" s="123" t="str">
        <f t="shared" si="3"/>
        <v/>
      </c>
      <c r="CN149" s="187" t="str">
        <f>IFERROR((TOWER_DATA[[#This Row],[D, bottom '[m']]]+TOWER_DATA[[#This Row],[D, top '[m']]])/(2*TOWER_DATA[[#This Row],[t '[mm']]]/1000),"")</f>
        <v/>
      </c>
      <c r="CP149" s="49" t="s">
        <v>436</v>
      </c>
      <c r="CQ149" s="49">
        <v>45.97</v>
      </c>
      <c r="CR149" s="49">
        <v>45.97</v>
      </c>
      <c r="CS149" s="49">
        <v>675</v>
      </c>
      <c r="CT149" s="49"/>
      <c r="CU149" s="49"/>
      <c r="CV149" s="49"/>
      <c r="CW149" s="49"/>
      <c r="CX149" s="87"/>
      <c r="DR149" s="167"/>
      <c r="DS149" s="167"/>
      <c r="DT149" s="151"/>
      <c r="DW149" s="94"/>
      <c r="DX149" s="94"/>
      <c r="DY149" s="53"/>
    </row>
    <row r="150" spans="5:129" ht="18" customHeight="1">
      <c r="E150" s="276"/>
      <c r="F150" s="90"/>
      <c r="G150" s="90"/>
      <c r="H150" s="90"/>
      <c r="I150" s="90"/>
      <c r="J150" s="91"/>
      <c r="K150" s="186" t="str">
        <f>IFERROR(MP_DATA[[#This Row],[Top '[m']]]-MP_DATA[[#This Row],[Bottom '[m']]], "")</f>
        <v/>
      </c>
      <c r="L150" s="173" t="str">
        <f>IFERROR(-(MP_DATA[[#This Row],[D, bottom '[m']]]-MP_DATA[[#This Row],[D, top '[m']]])/(MP_DATA[[#This Row],[Bottom '[m']]]-MP_DATA[[#This Row],[Top '[m']]]),"")</f>
        <v/>
      </c>
      <c r="M150" s="123" t="str">
        <f>IF(7850/1000*(1/3)*PI()*ABS(F150-G150)*((H150/2)^2+(H150/2)*(I150/2)+(I150/2)^2-(H150/2-J150/1000)^2-(H150/2-J150/1000)*(I150/2-J150/1000)-(I150/2-J150/1000)^2)=0,"",7850/1000*(1/3)*PI()*ABS(F150-G150)*((H150/2)^2+(H150/2)*(I150/2)+(I150/2)^2-(H150/2-J150/1000)^2-(H150/2-J150/1000)*(I150/2-J150/1000)-(I150/2-J150/1000)^2))</f>
        <v/>
      </c>
      <c r="N150" s="187" t="str">
        <f>IFERROR((MP_DATA[[#This Row],[D, bottom '[m']]]+MP_DATA[[#This Row],[D, top '[m']]])/(2*MP_DATA[[#This Row],[t '[mm']]]/1000),"")</f>
        <v/>
      </c>
      <c r="S150" s="167"/>
      <c r="T150" s="167"/>
      <c r="U150" s="151"/>
      <c r="AR150" s="80"/>
      <c r="AX150" s="186" t="str">
        <f>IFERROR(TP_DATA[[#This Row],[Top '[m']]]-TP_DATA[[#This Row],[Bottom '[m']]], "")</f>
        <v/>
      </c>
      <c r="AY150" s="469"/>
      <c r="AZ150" s="470"/>
      <c r="BA150" s="192"/>
      <c r="BD150" s="467"/>
      <c r="BE150" s="467"/>
      <c r="BF150" s="468"/>
      <c r="BK150" s="425"/>
      <c r="BM150" s="425"/>
      <c r="CD150" s="89"/>
      <c r="CE150" s="90"/>
      <c r="CF150" s="90"/>
      <c r="CG150" s="90"/>
      <c r="CH150" s="90"/>
      <c r="CI150" s="91"/>
      <c r="CJ150" s="186" t="str">
        <f>IFERROR(TOWER_DATA[[#This Row],[Top '[m']]]-TOWER_DATA[[#This Row],[Bottom '[m']]], "")</f>
        <v/>
      </c>
      <c r="CK150" s="51"/>
      <c r="CL150" s="173" t="str">
        <f>IFERROR(-(TOWER_DATA[[#This Row],[D, bottom '[m']]]-TOWER_DATA[[#This Row],[D, top '[m']]])/(TOWER_DATA[[#This Row],[Bottom '[m']]]-TOWER_DATA[[#This Row],[Top '[m']]]),"")</f>
        <v/>
      </c>
      <c r="CM150" s="123" t="str">
        <f t="shared" si="3"/>
        <v/>
      </c>
      <c r="CN150" s="187" t="str">
        <f>IFERROR((TOWER_DATA[[#This Row],[D, bottom '[m']]]+TOWER_DATA[[#This Row],[D, top '[m']]])/(2*TOWER_DATA[[#This Row],[t '[mm']]]/1000),"")</f>
        <v/>
      </c>
      <c r="CP150" s="49" t="s">
        <v>437</v>
      </c>
      <c r="CQ150" s="49">
        <v>45.97</v>
      </c>
      <c r="CR150" s="49">
        <v>45.97</v>
      </c>
      <c r="CS150" s="49">
        <v>4592</v>
      </c>
      <c r="CT150" s="49"/>
      <c r="CU150" s="49"/>
      <c r="CV150" s="49"/>
      <c r="CW150" s="49"/>
      <c r="CX150" s="87"/>
      <c r="DR150" s="167"/>
      <c r="DS150" s="167"/>
      <c r="DT150" s="151"/>
      <c r="DW150" s="94"/>
      <c r="DX150" s="94"/>
      <c r="DY150" s="53"/>
    </row>
    <row r="151" spans="5:129" ht="18" customHeight="1">
      <c r="E151" s="276"/>
      <c r="F151" s="90"/>
      <c r="G151" s="90"/>
      <c r="H151" s="90"/>
      <c r="I151" s="90"/>
      <c r="J151" s="91"/>
      <c r="K151" s="186" t="str">
        <f>IFERROR(MP_DATA[[#This Row],[Top '[m']]]-MP_DATA[[#This Row],[Bottom '[m']]], "")</f>
        <v/>
      </c>
      <c r="L151" s="173" t="str">
        <f>IFERROR(-(MP_DATA[[#This Row],[D, bottom '[m']]]-MP_DATA[[#This Row],[D, top '[m']]])/(MP_DATA[[#This Row],[Bottom '[m']]]-MP_DATA[[#This Row],[Top '[m']]]),"")</f>
        <v/>
      </c>
      <c r="M151" s="123" t="str">
        <f>IF(7850/1000*(1/3)*PI()*ABS(F151-G151)*((H151/2)^2+(H151/2)*(I151/2)+(I151/2)^2-(H151/2-J151/1000)^2-(H151/2-J151/1000)*(I151/2-J151/1000)-(I151/2-J151/1000)^2)=0,"",7850/1000*(1/3)*PI()*ABS(F151-G151)*((H151/2)^2+(H151/2)*(I151/2)+(I151/2)^2-(H151/2-J151/1000)^2-(H151/2-J151/1000)*(I151/2-J151/1000)-(I151/2-J151/1000)^2))</f>
        <v/>
      </c>
      <c r="N151" s="187" t="str">
        <f>IFERROR((MP_DATA[[#This Row],[D, bottom '[m']]]+MP_DATA[[#This Row],[D, top '[m']]])/(2*MP_DATA[[#This Row],[t '[mm']]]/1000),"")</f>
        <v/>
      </c>
      <c r="S151" s="167"/>
      <c r="T151" s="167"/>
      <c r="U151" s="151"/>
      <c r="AR151" s="80"/>
      <c r="AX151" s="186" t="str">
        <f>IFERROR(TP_DATA[[#This Row],[Top '[m']]]-TP_DATA[[#This Row],[Bottom '[m']]], "")</f>
        <v/>
      </c>
      <c r="AY151" s="469"/>
      <c r="AZ151" s="470"/>
      <c r="BA151" s="192"/>
      <c r="BD151" s="467"/>
      <c r="BE151" s="467"/>
      <c r="BF151" s="468"/>
      <c r="BK151" s="425"/>
      <c r="BM151" s="425"/>
      <c r="CD151" s="89"/>
      <c r="CE151" s="90"/>
      <c r="CF151" s="90"/>
      <c r="CG151" s="90"/>
      <c r="CH151" s="90"/>
      <c r="CI151" s="91"/>
      <c r="CJ151" s="186" t="str">
        <f>IFERROR(TOWER_DATA[[#This Row],[Top '[m']]]-TOWER_DATA[[#This Row],[Bottom '[m']]], "")</f>
        <v/>
      </c>
      <c r="CK151" s="51"/>
      <c r="CL151" s="173" t="str">
        <f>IFERROR(-(TOWER_DATA[[#This Row],[D, bottom '[m']]]-TOWER_DATA[[#This Row],[D, top '[m']]])/(TOWER_DATA[[#This Row],[Bottom '[m']]]-TOWER_DATA[[#This Row],[Top '[m']]]),"")</f>
        <v/>
      </c>
      <c r="CM151" s="123" t="str">
        <f t="shared" si="3"/>
        <v/>
      </c>
      <c r="CN151" s="187" t="str">
        <f>IFERROR((TOWER_DATA[[#This Row],[D, bottom '[m']]]+TOWER_DATA[[#This Row],[D, top '[m']]])/(2*TOWER_DATA[[#This Row],[t '[mm']]]/1000),"")</f>
        <v/>
      </c>
      <c r="CP151" s="49" t="s">
        <v>438</v>
      </c>
      <c r="CQ151" s="49">
        <v>36.69</v>
      </c>
      <c r="CR151" s="49">
        <v>36.69</v>
      </c>
      <c r="CS151" s="49">
        <v>33576</v>
      </c>
      <c r="CT151" s="49"/>
      <c r="CU151" s="49"/>
      <c r="CV151" s="49"/>
      <c r="CW151" s="49"/>
      <c r="CX151" s="87"/>
      <c r="DR151" s="167"/>
      <c r="DS151" s="167"/>
      <c r="DT151" s="151"/>
      <c r="DW151" s="94"/>
      <c r="DX151" s="94"/>
      <c r="DY151" s="53"/>
    </row>
    <row r="152" spans="5:129" ht="18" customHeight="1">
      <c r="E152" s="276"/>
      <c r="F152" s="90"/>
      <c r="G152" s="90"/>
      <c r="H152" s="90"/>
      <c r="I152" s="90"/>
      <c r="J152" s="91"/>
      <c r="K152" s="186" t="str">
        <f>IFERROR(MP_DATA[[#This Row],[Top '[m']]]-MP_DATA[[#This Row],[Bottom '[m']]], "")</f>
        <v/>
      </c>
      <c r="L152" s="173" t="str">
        <f>IFERROR(-(MP_DATA[[#This Row],[D, bottom '[m']]]-MP_DATA[[#This Row],[D, top '[m']]])/(MP_DATA[[#This Row],[Bottom '[m']]]-MP_DATA[[#This Row],[Top '[m']]]),"")</f>
        <v/>
      </c>
      <c r="M152" s="123" t="str">
        <f>IF(7850/1000*(1/3)*PI()*ABS(F152-G152)*((H152/2)^2+(H152/2)*(I152/2)+(I152/2)^2-(H152/2-J152/1000)^2-(H152/2-J152/1000)*(I152/2-J152/1000)-(I152/2-J152/1000)^2)=0,"",7850/1000*(1/3)*PI()*ABS(F152-G152)*((H152/2)^2+(H152/2)*(I152/2)+(I152/2)^2-(H152/2-J152/1000)^2-(H152/2-J152/1000)*(I152/2-J152/1000)-(I152/2-J152/1000)^2))</f>
        <v/>
      </c>
      <c r="N152" s="187" t="str">
        <f>IFERROR((MP_DATA[[#This Row],[D, bottom '[m']]]+MP_DATA[[#This Row],[D, top '[m']]])/(2*MP_DATA[[#This Row],[t '[mm']]]/1000),"")</f>
        <v/>
      </c>
      <c r="S152" s="167"/>
      <c r="T152" s="167"/>
      <c r="U152" s="151"/>
      <c r="AR152" s="80"/>
      <c r="AX152" s="186" t="str">
        <f>IFERROR(TP_DATA[[#This Row],[Top '[m']]]-TP_DATA[[#This Row],[Bottom '[m']]], "")</f>
        <v/>
      </c>
      <c r="AY152" s="469"/>
      <c r="AZ152" s="470"/>
      <c r="BA152" s="192"/>
      <c r="BD152" s="467"/>
      <c r="BE152" s="467"/>
      <c r="BF152" s="468"/>
      <c r="BK152" s="425"/>
      <c r="BM152" s="425"/>
      <c r="CD152" s="89"/>
      <c r="CE152" s="90"/>
      <c r="CF152" s="90"/>
      <c r="CG152" s="90"/>
      <c r="CH152" s="90"/>
      <c r="CI152" s="91"/>
      <c r="CJ152" s="186" t="str">
        <f>IFERROR(TOWER_DATA[[#This Row],[Top '[m']]]-TOWER_DATA[[#This Row],[Bottom '[m']]], "")</f>
        <v/>
      </c>
      <c r="CK152" s="51"/>
      <c r="CL152" s="173" t="str">
        <f>IFERROR(-(TOWER_DATA[[#This Row],[D, bottom '[m']]]-TOWER_DATA[[#This Row],[D, top '[m']]])/(TOWER_DATA[[#This Row],[Bottom '[m']]]-TOWER_DATA[[#This Row],[Top '[m']]]),"")</f>
        <v/>
      </c>
      <c r="CM152" s="123" t="str">
        <f t="shared" si="3"/>
        <v/>
      </c>
      <c r="CN152" s="187" t="str">
        <f>IFERROR((TOWER_DATA[[#This Row],[D, bottom '[m']]]+TOWER_DATA[[#This Row],[D, top '[m']]])/(2*TOWER_DATA[[#This Row],[t '[mm']]]/1000),"")</f>
        <v/>
      </c>
      <c r="CP152" s="49" t="s">
        <v>439</v>
      </c>
      <c r="CQ152" s="49">
        <v>36.28</v>
      </c>
      <c r="CR152" s="49">
        <v>36.28</v>
      </c>
      <c r="CS152" s="49">
        <v>24324</v>
      </c>
      <c r="CT152" s="49"/>
      <c r="CU152" s="49"/>
      <c r="CV152" s="49"/>
      <c r="CW152" s="49"/>
      <c r="CX152" s="87"/>
      <c r="DR152" s="167"/>
      <c r="DS152" s="167"/>
      <c r="DT152" s="151"/>
      <c r="DW152" s="94"/>
      <c r="DX152" s="94"/>
      <c r="DY152" s="53"/>
    </row>
    <row r="153" spans="5:129" ht="18" customHeight="1">
      <c r="E153" s="276"/>
      <c r="F153" s="90"/>
      <c r="G153" s="90"/>
      <c r="H153" s="90"/>
      <c r="I153" s="90"/>
      <c r="J153" s="91"/>
      <c r="K153" s="186" t="str">
        <f>IFERROR(MP_DATA[[#This Row],[Top '[m']]]-MP_DATA[[#This Row],[Bottom '[m']]], "")</f>
        <v/>
      </c>
      <c r="L153" s="173" t="str">
        <f>IFERROR(-(MP_DATA[[#This Row],[D, bottom '[m']]]-MP_DATA[[#This Row],[D, top '[m']]])/(MP_DATA[[#This Row],[Bottom '[m']]]-MP_DATA[[#This Row],[Top '[m']]]),"")</f>
        <v/>
      </c>
      <c r="M153" s="123" t="str">
        <f>IF(7850/1000*(1/3)*PI()*ABS(F153-G153)*((H153/2)^2+(H153/2)*(I153/2)+(I153/2)^2-(H153/2-J153/1000)^2-(H153/2-J153/1000)*(I153/2-J153/1000)-(I153/2-J153/1000)^2)=0,"",7850/1000*(1/3)*PI()*ABS(F153-G153)*((H153/2)^2+(H153/2)*(I153/2)+(I153/2)^2-(H153/2-J153/1000)^2-(H153/2-J153/1000)*(I153/2-J153/1000)-(I153/2-J153/1000)^2))</f>
        <v/>
      </c>
      <c r="N153" s="187" t="str">
        <f>IFERROR((MP_DATA[[#This Row],[D, bottom '[m']]]+MP_DATA[[#This Row],[D, top '[m']]])/(2*MP_DATA[[#This Row],[t '[mm']]]/1000),"")</f>
        <v/>
      </c>
      <c r="S153" s="167"/>
      <c r="T153" s="167"/>
      <c r="U153" s="151"/>
      <c r="AR153" s="80"/>
      <c r="AX153" s="186" t="str">
        <f>IFERROR(TP_DATA[[#This Row],[Top '[m']]]-TP_DATA[[#This Row],[Bottom '[m']]], "")</f>
        <v/>
      </c>
      <c r="AY153" s="469"/>
      <c r="AZ153" s="470"/>
      <c r="BA153" s="192"/>
      <c r="BD153" s="467"/>
      <c r="BE153" s="467"/>
      <c r="BF153" s="468"/>
      <c r="BK153" s="425"/>
      <c r="BM153" s="425"/>
      <c r="CD153" s="89"/>
      <c r="CE153" s="90"/>
      <c r="CF153" s="90"/>
      <c r="CG153" s="90"/>
      <c r="CH153" s="90"/>
      <c r="CI153" s="91"/>
      <c r="CJ153" s="186" t="str">
        <f>IFERROR(TOWER_DATA[[#This Row],[Top '[m']]]-TOWER_DATA[[#This Row],[Bottom '[m']]], "")</f>
        <v/>
      </c>
      <c r="CK153" s="51"/>
      <c r="CL153" s="173" t="str">
        <f>IFERROR(-(TOWER_DATA[[#This Row],[D, bottom '[m']]]-TOWER_DATA[[#This Row],[D, top '[m']]])/(TOWER_DATA[[#This Row],[Bottom '[m']]]-TOWER_DATA[[#This Row],[Top '[m']]]),"")</f>
        <v/>
      </c>
      <c r="CM153" s="123" t="str">
        <f t="shared" si="3"/>
        <v/>
      </c>
      <c r="CN153" s="187" t="str">
        <f>IFERROR((TOWER_DATA[[#This Row],[D, bottom '[m']]]+TOWER_DATA[[#This Row],[D, top '[m']]])/(2*TOWER_DATA[[#This Row],[t '[mm']]]/1000),"")</f>
        <v/>
      </c>
      <c r="CP153" s="49" t="s">
        <v>440</v>
      </c>
      <c r="CQ153" s="49">
        <v>35.35</v>
      </c>
      <c r="CR153" s="49">
        <v>35.35</v>
      </c>
      <c r="CS153" s="49">
        <v>9000</v>
      </c>
      <c r="CT153" s="49"/>
      <c r="CU153" s="49"/>
      <c r="CV153" s="49"/>
      <c r="CW153" s="49"/>
      <c r="CX153" s="87"/>
      <c r="DR153" s="167"/>
      <c r="DS153" s="167"/>
      <c r="DT153" s="151"/>
      <c r="DW153" s="94"/>
      <c r="DX153" s="94"/>
      <c r="DY153" s="53"/>
    </row>
    <row r="154" spans="5:129" ht="18" customHeight="1">
      <c r="E154" s="276"/>
      <c r="F154" s="90"/>
      <c r="G154" s="90"/>
      <c r="H154" s="90"/>
      <c r="I154" s="90"/>
      <c r="J154" s="91"/>
      <c r="K154" s="186" t="str">
        <f>IFERROR(MP_DATA[[#This Row],[Top '[m']]]-MP_DATA[[#This Row],[Bottom '[m']]], "")</f>
        <v/>
      </c>
      <c r="L154" s="173" t="str">
        <f>IFERROR(-(MP_DATA[[#This Row],[D, bottom '[m']]]-MP_DATA[[#This Row],[D, top '[m']]])/(MP_DATA[[#This Row],[Bottom '[m']]]-MP_DATA[[#This Row],[Top '[m']]]),"")</f>
        <v/>
      </c>
      <c r="M154" s="123" t="str">
        <f>IF(7850/1000*(1/3)*PI()*ABS(F154-G154)*((H154/2)^2+(H154/2)*(I154/2)+(I154/2)^2-(H154/2-J154/1000)^2-(H154/2-J154/1000)*(I154/2-J154/1000)-(I154/2-J154/1000)^2)=0,"",7850/1000*(1/3)*PI()*ABS(F154-G154)*((H154/2)^2+(H154/2)*(I154/2)+(I154/2)^2-(H154/2-J154/1000)^2-(H154/2-J154/1000)*(I154/2-J154/1000)-(I154/2-J154/1000)^2))</f>
        <v/>
      </c>
      <c r="N154" s="187" t="str">
        <f>IFERROR((MP_DATA[[#This Row],[D, bottom '[m']]]+MP_DATA[[#This Row],[D, top '[m']]])/(2*MP_DATA[[#This Row],[t '[mm']]]/1000),"")</f>
        <v/>
      </c>
      <c r="S154" s="167"/>
      <c r="T154" s="167"/>
      <c r="U154" s="151"/>
      <c r="AR154" s="80"/>
      <c r="AX154" s="186" t="str">
        <f>IFERROR(TP_DATA[[#This Row],[Top '[m']]]-TP_DATA[[#This Row],[Bottom '[m']]], "")</f>
        <v/>
      </c>
      <c r="AY154" s="469"/>
      <c r="AZ154" s="470"/>
      <c r="BA154" s="192"/>
      <c r="BD154" s="467"/>
      <c r="BE154" s="467"/>
      <c r="BF154" s="468"/>
      <c r="BK154" s="425"/>
      <c r="BM154" s="425"/>
      <c r="CD154" s="89"/>
      <c r="CE154" s="90"/>
      <c r="CF154" s="90"/>
      <c r="CG154" s="90"/>
      <c r="CH154" s="90"/>
      <c r="CI154" s="91"/>
      <c r="CJ154" s="186" t="str">
        <f>IFERROR(TOWER_DATA[[#This Row],[Top '[m']]]-TOWER_DATA[[#This Row],[Bottom '[m']]], "")</f>
        <v/>
      </c>
      <c r="CK154" s="51"/>
      <c r="CL154" s="173" t="str">
        <f>IFERROR(-(TOWER_DATA[[#This Row],[D, bottom '[m']]]-TOWER_DATA[[#This Row],[D, top '[m']]])/(TOWER_DATA[[#This Row],[Bottom '[m']]]-TOWER_DATA[[#This Row],[Top '[m']]]),"")</f>
        <v/>
      </c>
      <c r="CM154" s="123" t="str">
        <f t="shared" si="3"/>
        <v/>
      </c>
      <c r="CN154" s="187" t="str">
        <f>IFERROR((TOWER_DATA[[#This Row],[D, bottom '[m']]]+TOWER_DATA[[#This Row],[D, top '[m']]])/(2*TOWER_DATA[[#This Row],[t '[mm']]]/1000),"")</f>
        <v/>
      </c>
      <c r="CP154" s="49" t="s">
        <v>441</v>
      </c>
      <c r="CQ154" s="49">
        <v>35.35</v>
      </c>
      <c r="CR154" s="49">
        <v>35.35</v>
      </c>
      <c r="CS154" s="49">
        <v>4950</v>
      </c>
      <c r="CT154" s="49"/>
      <c r="CU154" s="49"/>
      <c r="CV154" s="49"/>
      <c r="CW154" s="49"/>
      <c r="CX154" s="87"/>
      <c r="DR154" s="167"/>
      <c r="DS154" s="167"/>
      <c r="DT154" s="151"/>
      <c r="DW154" s="94"/>
      <c r="DX154" s="94"/>
      <c r="DY154" s="53"/>
    </row>
    <row r="155" spans="5:129" ht="18" customHeight="1">
      <c r="E155" s="276"/>
      <c r="F155" s="90"/>
      <c r="G155" s="90"/>
      <c r="H155" s="90"/>
      <c r="I155" s="90"/>
      <c r="J155" s="91"/>
      <c r="K155" s="186" t="str">
        <f>IFERROR(MP_DATA[[#This Row],[Top '[m']]]-MP_DATA[[#This Row],[Bottom '[m']]], "")</f>
        <v/>
      </c>
      <c r="L155" s="173" t="str">
        <f>IFERROR(-(MP_DATA[[#This Row],[D, bottom '[m']]]-MP_DATA[[#This Row],[D, top '[m']]])/(MP_DATA[[#This Row],[Bottom '[m']]]-MP_DATA[[#This Row],[Top '[m']]]),"")</f>
        <v/>
      </c>
      <c r="M155" s="123" t="str">
        <f>IF(7850/1000*(1/3)*PI()*ABS(F155-G155)*((H155/2)^2+(H155/2)*(I155/2)+(I155/2)^2-(H155/2-J155/1000)^2-(H155/2-J155/1000)*(I155/2-J155/1000)-(I155/2-J155/1000)^2)=0,"",7850/1000*(1/3)*PI()*ABS(F155-G155)*((H155/2)^2+(H155/2)*(I155/2)+(I155/2)^2-(H155/2-J155/1000)^2-(H155/2-J155/1000)*(I155/2-J155/1000)-(I155/2-J155/1000)^2))</f>
        <v/>
      </c>
      <c r="N155" s="187" t="str">
        <f>IFERROR((MP_DATA[[#This Row],[D, bottom '[m']]]+MP_DATA[[#This Row],[D, top '[m']]])/(2*MP_DATA[[#This Row],[t '[mm']]]/1000),"")</f>
        <v/>
      </c>
      <c r="S155" s="167"/>
      <c r="T155" s="167"/>
      <c r="U155" s="151"/>
      <c r="AR155" s="80"/>
      <c r="AX155" s="186" t="str">
        <f>IFERROR(TP_DATA[[#This Row],[Top '[m']]]-TP_DATA[[#This Row],[Bottom '[m']]], "")</f>
        <v/>
      </c>
      <c r="AY155" s="469"/>
      <c r="AZ155" s="470"/>
      <c r="BA155" s="192"/>
      <c r="BD155" s="467"/>
      <c r="BE155" s="467"/>
      <c r="BF155" s="468"/>
      <c r="BK155" s="425"/>
      <c r="BM155" s="425"/>
      <c r="CD155" s="89"/>
      <c r="CE155" s="90"/>
      <c r="CF155" s="90"/>
      <c r="CG155" s="90"/>
      <c r="CH155" s="90"/>
      <c r="CI155" s="91"/>
      <c r="CJ155" s="186" t="str">
        <f>IFERROR(TOWER_DATA[[#This Row],[Top '[m']]]-TOWER_DATA[[#This Row],[Bottom '[m']]], "")</f>
        <v/>
      </c>
      <c r="CK155" s="51"/>
      <c r="CL155" s="173" t="str">
        <f>IFERROR(-(TOWER_DATA[[#This Row],[D, bottom '[m']]]-TOWER_DATA[[#This Row],[D, top '[m']]])/(TOWER_DATA[[#This Row],[Bottom '[m']]]-TOWER_DATA[[#This Row],[Top '[m']]]),"")</f>
        <v/>
      </c>
      <c r="CM155" s="123" t="str">
        <f t="shared" si="3"/>
        <v/>
      </c>
      <c r="CN155" s="187" t="str">
        <f>IFERROR((TOWER_DATA[[#This Row],[D, bottom '[m']]]+TOWER_DATA[[#This Row],[D, top '[m']]])/(2*TOWER_DATA[[#This Row],[t '[mm']]]/1000),"")</f>
        <v/>
      </c>
      <c r="CP155" s="49" t="s">
        <v>442</v>
      </c>
      <c r="CQ155" s="49">
        <v>29.03</v>
      </c>
      <c r="CR155" s="49">
        <v>29.03</v>
      </c>
      <c r="CS155" s="49">
        <v>790</v>
      </c>
      <c r="CT155" s="49"/>
      <c r="CU155" s="49"/>
      <c r="CV155" s="49"/>
      <c r="CW155" s="49"/>
      <c r="CX155" s="87"/>
      <c r="DR155" s="167"/>
      <c r="DS155" s="167"/>
      <c r="DT155" s="151"/>
      <c r="DW155" s="94"/>
      <c r="DX155" s="94"/>
      <c r="DY155" s="53"/>
    </row>
    <row r="156" spans="5:129" ht="18" customHeight="1">
      <c r="E156" s="276"/>
      <c r="F156" s="90"/>
      <c r="G156" s="90"/>
      <c r="H156" s="90"/>
      <c r="I156" s="90"/>
      <c r="J156" s="91"/>
      <c r="K156" s="186" t="str">
        <f>IFERROR(MP_DATA[[#This Row],[Top '[m']]]-MP_DATA[[#This Row],[Bottom '[m']]], "")</f>
        <v/>
      </c>
      <c r="L156" s="173" t="str">
        <f>IFERROR(-(MP_DATA[[#This Row],[D, bottom '[m']]]-MP_DATA[[#This Row],[D, top '[m']]])/(MP_DATA[[#This Row],[Bottom '[m']]]-MP_DATA[[#This Row],[Top '[m']]]),"")</f>
        <v/>
      </c>
      <c r="M156" s="123" t="str">
        <f>IF(7850/1000*(1/3)*PI()*ABS(F156-G156)*((H156/2)^2+(H156/2)*(I156/2)+(I156/2)^2-(H156/2-J156/1000)^2-(H156/2-J156/1000)*(I156/2-J156/1000)-(I156/2-J156/1000)^2)=0,"",7850/1000*(1/3)*PI()*ABS(F156-G156)*((H156/2)^2+(H156/2)*(I156/2)+(I156/2)^2-(H156/2-J156/1000)^2-(H156/2-J156/1000)*(I156/2-J156/1000)-(I156/2-J156/1000)^2))</f>
        <v/>
      </c>
      <c r="N156" s="187" t="str">
        <f>IFERROR((MP_DATA[[#This Row],[D, bottom '[m']]]+MP_DATA[[#This Row],[D, top '[m']]])/(2*MP_DATA[[#This Row],[t '[mm']]]/1000),"")</f>
        <v/>
      </c>
      <c r="S156" s="167"/>
      <c r="T156" s="167"/>
      <c r="U156" s="151"/>
      <c r="AR156" s="80"/>
      <c r="AX156" s="186" t="str">
        <f>IFERROR(TP_DATA[[#This Row],[Top '[m']]]-TP_DATA[[#This Row],[Bottom '[m']]], "")</f>
        <v/>
      </c>
      <c r="AY156" s="469"/>
      <c r="AZ156" s="470"/>
      <c r="BA156" s="192"/>
      <c r="BD156" s="467"/>
      <c r="BE156" s="467"/>
      <c r="BF156" s="468"/>
      <c r="BK156" s="425"/>
      <c r="BM156" s="425"/>
      <c r="CD156" s="89"/>
      <c r="CE156" s="90"/>
      <c r="CF156" s="90"/>
      <c r="CG156" s="90"/>
      <c r="CH156" s="90"/>
      <c r="CI156" s="91"/>
      <c r="CJ156" s="186" t="str">
        <f>IFERROR(TOWER_DATA[[#This Row],[Top '[m']]]-TOWER_DATA[[#This Row],[Bottom '[m']]], "")</f>
        <v/>
      </c>
      <c r="CK156" s="51"/>
      <c r="CL156" s="173" t="str">
        <f>IFERROR(-(TOWER_DATA[[#This Row],[D, bottom '[m']]]-TOWER_DATA[[#This Row],[D, top '[m']]])/(TOWER_DATA[[#This Row],[Bottom '[m']]]-TOWER_DATA[[#This Row],[Top '[m']]]),"")</f>
        <v/>
      </c>
      <c r="CM156" s="123" t="str">
        <f t="shared" si="3"/>
        <v/>
      </c>
      <c r="CN156" s="187" t="str">
        <f>IFERROR((TOWER_DATA[[#This Row],[D, bottom '[m']]]+TOWER_DATA[[#This Row],[D, top '[m']]])/(2*TOWER_DATA[[#This Row],[t '[mm']]]/1000),"")</f>
        <v/>
      </c>
      <c r="CP156" s="49" t="s">
        <v>443</v>
      </c>
      <c r="CQ156" s="49">
        <v>29.03</v>
      </c>
      <c r="CR156" s="49">
        <v>29.03</v>
      </c>
      <c r="CS156" s="49">
        <v>544</v>
      </c>
      <c r="CT156" s="49"/>
      <c r="CU156" s="49"/>
      <c r="CV156" s="49"/>
      <c r="CW156" s="49"/>
      <c r="CX156" s="87"/>
      <c r="DR156" s="167"/>
      <c r="DS156" s="167"/>
      <c r="DT156" s="151"/>
      <c r="DW156" s="94"/>
      <c r="DX156" s="94"/>
      <c r="DY156" s="53"/>
    </row>
    <row r="157" spans="5:129" ht="18" customHeight="1">
      <c r="E157" s="276"/>
      <c r="F157" s="90"/>
      <c r="G157" s="90"/>
      <c r="H157" s="90"/>
      <c r="I157" s="90"/>
      <c r="J157" s="91"/>
      <c r="K157" s="186" t="str">
        <f>IFERROR(MP_DATA[[#This Row],[Top '[m']]]-MP_DATA[[#This Row],[Bottom '[m']]], "")</f>
        <v/>
      </c>
      <c r="L157" s="173" t="str">
        <f>IFERROR(-(MP_DATA[[#This Row],[D, bottom '[m']]]-MP_DATA[[#This Row],[D, top '[m']]])/(MP_DATA[[#This Row],[Bottom '[m']]]-MP_DATA[[#This Row],[Top '[m']]]),"")</f>
        <v/>
      </c>
      <c r="M157" s="123" t="str">
        <f>IF(7850/1000*(1/3)*PI()*ABS(F157-G157)*((H157/2)^2+(H157/2)*(I157/2)+(I157/2)^2-(H157/2-J157/1000)^2-(H157/2-J157/1000)*(I157/2-J157/1000)-(I157/2-J157/1000)^2)=0,"",7850/1000*(1/3)*PI()*ABS(F157-G157)*((H157/2)^2+(H157/2)*(I157/2)+(I157/2)^2-(H157/2-J157/1000)^2-(H157/2-J157/1000)*(I157/2-J157/1000)-(I157/2-J157/1000)^2))</f>
        <v/>
      </c>
      <c r="N157" s="187" t="str">
        <f>IFERROR((MP_DATA[[#This Row],[D, bottom '[m']]]+MP_DATA[[#This Row],[D, top '[m']]])/(2*MP_DATA[[#This Row],[t '[mm']]]/1000),"")</f>
        <v/>
      </c>
      <c r="S157" s="167"/>
      <c r="T157" s="167"/>
      <c r="U157" s="151"/>
      <c r="AR157" s="80"/>
      <c r="AX157" s="186" t="str">
        <f>IFERROR(TP_DATA[[#This Row],[Top '[m']]]-TP_DATA[[#This Row],[Bottom '[m']]], "")</f>
        <v/>
      </c>
      <c r="AY157" s="469"/>
      <c r="AZ157" s="470"/>
      <c r="BA157" s="192"/>
      <c r="BD157" s="467"/>
      <c r="BE157" s="467"/>
      <c r="BF157" s="468"/>
      <c r="BK157" s="425"/>
      <c r="BM157" s="425"/>
      <c r="CD157" s="89"/>
      <c r="CE157" s="90"/>
      <c r="CF157" s="90"/>
      <c r="CG157" s="90"/>
      <c r="CH157" s="90"/>
      <c r="CI157" s="91"/>
      <c r="CJ157" s="186" t="str">
        <f>IFERROR(TOWER_DATA[[#This Row],[Top '[m']]]-TOWER_DATA[[#This Row],[Bottom '[m']]], "")</f>
        <v/>
      </c>
      <c r="CK157" s="51"/>
      <c r="CL157" s="173" t="str">
        <f>IFERROR(-(TOWER_DATA[[#This Row],[D, bottom '[m']]]-TOWER_DATA[[#This Row],[D, top '[m']]])/(TOWER_DATA[[#This Row],[Bottom '[m']]]-TOWER_DATA[[#This Row],[Top '[m']]]),"")</f>
        <v/>
      </c>
      <c r="CM157" s="123" t="str">
        <f t="shared" si="3"/>
        <v/>
      </c>
      <c r="CN157" s="187" t="str">
        <f>IFERROR((TOWER_DATA[[#This Row],[D, bottom '[m']]]+TOWER_DATA[[#This Row],[D, top '[m']]])/(2*TOWER_DATA[[#This Row],[t '[mm']]]/1000),"")</f>
        <v/>
      </c>
      <c r="CP157" s="49" t="s">
        <v>444</v>
      </c>
      <c r="CQ157" s="49">
        <v>29.03</v>
      </c>
      <c r="CR157" s="49">
        <v>29.03</v>
      </c>
      <c r="CS157" s="49">
        <v>5170</v>
      </c>
      <c r="CT157" s="49"/>
      <c r="CU157" s="49"/>
      <c r="CV157" s="49"/>
      <c r="CW157" s="49"/>
      <c r="CX157" s="87"/>
      <c r="DR157" s="167"/>
      <c r="DS157" s="167"/>
      <c r="DT157" s="151"/>
      <c r="DW157" s="94"/>
      <c r="DX157" s="94"/>
      <c r="DY157" s="53"/>
    </row>
    <row r="158" spans="5:129" ht="18" customHeight="1">
      <c r="E158" s="276"/>
      <c r="F158" s="90"/>
      <c r="G158" s="90"/>
      <c r="H158" s="90"/>
      <c r="I158" s="90"/>
      <c r="J158" s="91"/>
      <c r="K158" s="186" t="str">
        <f>IFERROR(MP_DATA[[#This Row],[Top '[m']]]-MP_DATA[[#This Row],[Bottom '[m']]], "")</f>
        <v/>
      </c>
      <c r="L158" s="173" t="str">
        <f>IFERROR(-(MP_DATA[[#This Row],[D, bottom '[m']]]-MP_DATA[[#This Row],[D, top '[m']]])/(MP_DATA[[#This Row],[Bottom '[m']]]-MP_DATA[[#This Row],[Top '[m']]]),"")</f>
        <v/>
      </c>
      <c r="M158" s="123" t="str">
        <f>IF(7850/1000*(1/3)*PI()*ABS(F158-G158)*((H158/2)^2+(H158/2)*(I158/2)+(I158/2)^2-(H158/2-J158/1000)^2-(H158/2-J158/1000)*(I158/2-J158/1000)-(I158/2-J158/1000)^2)=0,"",7850/1000*(1/3)*PI()*ABS(F158-G158)*((H158/2)^2+(H158/2)*(I158/2)+(I158/2)^2-(H158/2-J158/1000)^2-(H158/2-J158/1000)*(I158/2-J158/1000)-(I158/2-J158/1000)^2))</f>
        <v/>
      </c>
      <c r="N158" s="187" t="str">
        <f>IFERROR((MP_DATA[[#This Row],[D, bottom '[m']]]+MP_DATA[[#This Row],[D, top '[m']]])/(2*MP_DATA[[#This Row],[t '[mm']]]/1000),"")</f>
        <v/>
      </c>
      <c r="S158" s="167"/>
      <c r="T158" s="167"/>
      <c r="U158" s="151"/>
      <c r="AR158" s="80"/>
      <c r="AX158" s="186" t="str">
        <f>IFERROR(TP_DATA[[#This Row],[Top '[m']]]-TP_DATA[[#This Row],[Bottom '[m']]], "")</f>
        <v/>
      </c>
      <c r="AY158" s="469"/>
      <c r="AZ158" s="470"/>
      <c r="BA158" s="192"/>
      <c r="BD158" s="467"/>
      <c r="BE158" s="467"/>
      <c r="BF158" s="468"/>
      <c r="BK158" s="425"/>
      <c r="BM158" s="425"/>
      <c r="CD158" s="89"/>
      <c r="CE158" s="90"/>
      <c r="CF158" s="90"/>
      <c r="CG158" s="90"/>
      <c r="CH158" s="90"/>
      <c r="CI158" s="91"/>
      <c r="CJ158" s="186" t="str">
        <f>IFERROR(TOWER_DATA[[#This Row],[Top '[m']]]-TOWER_DATA[[#This Row],[Bottom '[m']]], "")</f>
        <v/>
      </c>
      <c r="CK158" s="51"/>
      <c r="CL158" s="173" t="str">
        <f>IFERROR(-(TOWER_DATA[[#This Row],[D, bottom '[m']]]-TOWER_DATA[[#This Row],[D, top '[m']]])/(TOWER_DATA[[#This Row],[Bottom '[m']]]-TOWER_DATA[[#This Row],[Top '[m']]]),"")</f>
        <v/>
      </c>
      <c r="CM158" s="123" t="str">
        <f t="shared" si="3"/>
        <v/>
      </c>
      <c r="CN158" s="187" t="str">
        <f>IFERROR((TOWER_DATA[[#This Row],[D, bottom '[m']]]+TOWER_DATA[[#This Row],[D, top '[m']]])/(2*TOWER_DATA[[#This Row],[t '[mm']]]/1000),"")</f>
        <v/>
      </c>
      <c r="CP158" s="49" t="s">
        <v>445</v>
      </c>
      <c r="CQ158" s="49">
        <v>24.87</v>
      </c>
      <c r="CR158" s="49">
        <v>24.87</v>
      </c>
      <c r="CS158" s="49">
        <v>3000</v>
      </c>
      <c r="CT158" s="49"/>
      <c r="CU158" s="49"/>
      <c r="CV158" s="49"/>
      <c r="CW158" s="49"/>
      <c r="CX158" s="87"/>
      <c r="DR158" s="167"/>
      <c r="DS158" s="167"/>
      <c r="DT158" s="151"/>
      <c r="DW158" s="94"/>
      <c r="DX158" s="94"/>
      <c r="DY158" s="53"/>
    </row>
    <row r="159" spans="5:129" ht="18" customHeight="1">
      <c r="E159" s="276"/>
      <c r="F159" s="90"/>
      <c r="G159" s="90"/>
      <c r="H159" s="90"/>
      <c r="I159" s="90"/>
      <c r="J159" s="91"/>
      <c r="K159" s="186" t="str">
        <f>IFERROR(MP_DATA[[#This Row],[Top '[m']]]-MP_DATA[[#This Row],[Bottom '[m']]], "")</f>
        <v/>
      </c>
      <c r="L159" s="173" t="str">
        <f>IFERROR(-(MP_DATA[[#This Row],[D, bottom '[m']]]-MP_DATA[[#This Row],[D, top '[m']]])/(MP_DATA[[#This Row],[Bottom '[m']]]-MP_DATA[[#This Row],[Top '[m']]]),"")</f>
        <v/>
      </c>
      <c r="M159" s="123" t="str">
        <f>IF(7850/1000*(1/3)*PI()*ABS(F159-G159)*((H159/2)^2+(H159/2)*(I159/2)+(I159/2)^2-(H159/2-J159/1000)^2-(H159/2-J159/1000)*(I159/2-J159/1000)-(I159/2-J159/1000)^2)=0,"",7850/1000*(1/3)*PI()*ABS(F159-G159)*((H159/2)^2+(H159/2)*(I159/2)+(I159/2)^2-(H159/2-J159/1000)^2-(H159/2-J159/1000)*(I159/2-J159/1000)-(I159/2-J159/1000)^2))</f>
        <v/>
      </c>
      <c r="N159" s="187" t="str">
        <f>IFERROR((MP_DATA[[#This Row],[D, bottom '[m']]]+MP_DATA[[#This Row],[D, top '[m']]])/(2*MP_DATA[[#This Row],[t '[mm']]]/1000),"")</f>
        <v/>
      </c>
      <c r="S159" s="167"/>
      <c r="T159" s="167"/>
      <c r="U159" s="151"/>
      <c r="AR159" s="80"/>
      <c r="AX159" s="186" t="str">
        <f>IFERROR(TP_DATA[[#This Row],[Top '[m']]]-TP_DATA[[#This Row],[Bottom '[m']]], "")</f>
        <v/>
      </c>
      <c r="AY159" s="469"/>
      <c r="AZ159" s="470"/>
      <c r="BA159" s="192"/>
      <c r="BD159" s="467"/>
      <c r="BE159" s="467"/>
      <c r="BF159" s="468"/>
      <c r="BK159" s="425"/>
      <c r="BM159" s="425"/>
      <c r="CD159" s="89"/>
      <c r="CE159" s="90"/>
      <c r="CF159" s="90"/>
      <c r="CG159" s="90"/>
      <c r="CH159" s="90"/>
      <c r="CI159" s="91"/>
      <c r="CJ159" s="186" t="str">
        <f>IFERROR(TOWER_DATA[[#This Row],[Top '[m']]]-TOWER_DATA[[#This Row],[Bottom '[m']]], "")</f>
        <v/>
      </c>
      <c r="CK159" s="51"/>
      <c r="CL159" s="173" t="str">
        <f>IFERROR(-(TOWER_DATA[[#This Row],[D, bottom '[m']]]-TOWER_DATA[[#This Row],[D, top '[m']]])/(TOWER_DATA[[#This Row],[Bottom '[m']]]-TOWER_DATA[[#This Row],[Top '[m']]]),"")</f>
        <v/>
      </c>
      <c r="CM159" s="123" t="str">
        <f t="shared" si="3"/>
        <v/>
      </c>
      <c r="CN159" s="187" t="str">
        <f>IFERROR((TOWER_DATA[[#This Row],[D, bottom '[m']]]+TOWER_DATA[[#This Row],[D, top '[m']]])/(2*TOWER_DATA[[#This Row],[t '[mm']]]/1000),"")</f>
        <v/>
      </c>
      <c r="CP159" s="49" t="s">
        <v>446</v>
      </c>
      <c r="CQ159" s="49">
        <v>23.4</v>
      </c>
      <c r="CR159" s="49">
        <v>23.4</v>
      </c>
      <c r="CS159" s="49">
        <v>12598</v>
      </c>
      <c r="CT159" s="49"/>
      <c r="CU159" s="49"/>
      <c r="CV159" s="49"/>
      <c r="CW159" s="49"/>
      <c r="CX159" s="87"/>
      <c r="DR159" s="167"/>
      <c r="DS159" s="167"/>
      <c r="DT159" s="151"/>
      <c r="DW159" s="94"/>
      <c r="DX159" s="94"/>
      <c r="DY159" s="53"/>
    </row>
    <row r="160" spans="5:129" ht="18" customHeight="1">
      <c r="E160" s="276"/>
      <c r="F160" s="90"/>
      <c r="G160" s="90"/>
      <c r="H160" s="90"/>
      <c r="I160" s="90"/>
      <c r="J160" s="91"/>
      <c r="K160" s="186" t="str">
        <f>IFERROR(MP_DATA[[#This Row],[Top '[m']]]-MP_DATA[[#This Row],[Bottom '[m']]], "")</f>
        <v/>
      </c>
      <c r="L160" s="173" t="str">
        <f>IFERROR(-(MP_DATA[[#This Row],[D, bottom '[m']]]-MP_DATA[[#This Row],[D, top '[m']]])/(MP_DATA[[#This Row],[Bottom '[m']]]-MP_DATA[[#This Row],[Top '[m']]]),"")</f>
        <v/>
      </c>
      <c r="M160" s="123" t="str">
        <f>IF(7850/1000*(1/3)*PI()*ABS(F160-G160)*((H160/2)^2+(H160/2)*(I160/2)+(I160/2)^2-(H160/2-J160/1000)^2-(H160/2-J160/1000)*(I160/2-J160/1000)-(I160/2-J160/1000)^2)=0,"",7850/1000*(1/3)*PI()*ABS(F160-G160)*((H160/2)^2+(H160/2)*(I160/2)+(I160/2)^2-(H160/2-J160/1000)^2-(H160/2-J160/1000)*(I160/2-J160/1000)-(I160/2-J160/1000)^2))</f>
        <v/>
      </c>
      <c r="N160" s="187" t="str">
        <f>IFERROR((MP_DATA[[#This Row],[D, bottom '[m']]]+MP_DATA[[#This Row],[D, top '[m']]])/(2*MP_DATA[[#This Row],[t '[mm']]]/1000),"")</f>
        <v/>
      </c>
      <c r="S160" s="167"/>
      <c r="T160" s="167"/>
      <c r="U160" s="151"/>
      <c r="AR160" s="80"/>
      <c r="AX160" s="186" t="str">
        <f>IFERROR(TP_DATA[[#This Row],[Top '[m']]]-TP_DATA[[#This Row],[Bottom '[m']]], "")</f>
        <v/>
      </c>
      <c r="AY160" s="469"/>
      <c r="AZ160" s="470"/>
      <c r="BA160" s="192"/>
      <c r="BD160" s="467"/>
      <c r="BE160" s="467"/>
      <c r="BF160" s="468"/>
      <c r="BK160" s="425"/>
      <c r="BM160" s="425"/>
      <c r="CD160" s="89"/>
      <c r="CE160" s="90"/>
      <c r="CF160" s="90"/>
      <c r="CG160" s="90"/>
      <c r="CH160" s="90"/>
      <c r="CI160" s="91"/>
      <c r="CJ160" s="186" t="str">
        <f>IFERROR(TOWER_DATA[[#This Row],[Top '[m']]]-TOWER_DATA[[#This Row],[Bottom '[m']]], "")</f>
        <v/>
      </c>
      <c r="CK160" s="51"/>
      <c r="CL160" s="173" t="str">
        <f>IFERROR(-(TOWER_DATA[[#This Row],[D, bottom '[m']]]-TOWER_DATA[[#This Row],[D, top '[m']]])/(TOWER_DATA[[#This Row],[Bottom '[m']]]-TOWER_DATA[[#This Row],[Top '[m']]]),"")</f>
        <v/>
      </c>
      <c r="CM160" s="123" t="str">
        <f t="shared" si="3"/>
        <v/>
      </c>
      <c r="CN160" s="187" t="str">
        <f>IFERROR((TOWER_DATA[[#This Row],[D, bottom '[m']]]+TOWER_DATA[[#This Row],[D, top '[m']]])/(2*TOWER_DATA[[#This Row],[t '[mm']]]/1000),"")</f>
        <v/>
      </c>
      <c r="CP160" s="49" t="s">
        <v>447</v>
      </c>
      <c r="CQ160" s="49">
        <v>21.59</v>
      </c>
      <c r="CR160" s="49">
        <v>21.59</v>
      </c>
      <c r="CS160" s="49">
        <v>40072</v>
      </c>
      <c r="CT160" s="49"/>
      <c r="CU160" s="49"/>
      <c r="CV160" s="49"/>
      <c r="CW160" s="49"/>
      <c r="CX160" s="87"/>
      <c r="DR160" s="167"/>
      <c r="DS160" s="167"/>
      <c r="DT160" s="151"/>
      <c r="DW160" s="94"/>
      <c r="DX160" s="94"/>
      <c r="DY160" s="53"/>
    </row>
    <row r="161" spans="5:129" ht="18" customHeight="1">
      <c r="E161" s="276"/>
      <c r="F161" s="90"/>
      <c r="G161" s="90"/>
      <c r="H161" s="90"/>
      <c r="I161" s="90"/>
      <c r="J161" s="91"/>
      <c r="K161" s="186" t="str">
        <f>IFERROR(MP_DATA[[#This Row],[Top '[m']]]-MP_DATA[[#This Row],[Bottom '[m']]], "")</f>
        <v/>
      </c>
      <c r="L161" s="173" t="str">
        <f>IFERROR(-(MP_DATA[[#This Row],[D, bottom '[m']]]-MP_DATA[[#This Row],[D, top '[m']]])/(MP_DATA[[#This Row],[Bottom '[m']]]-MP_DATA[[#This Row],[Top '[m']]]),"")</f>
        <v/>
      </c>
      <c r="M161" s="123" t="str">
        <f>IF(7850/1000*(1/3)*PI()*ABS(F161-G161)*((H161/2)^2+(H161/2)*(I161/2)+(I161/2)^2-(H161/2-J161/1000)^2-(H161/2-J161/1000)*(I161/2-J161/1000)-(I161/2-J161/1000)^2)=0,"",7850/1000*(1/3)*PI()*ABS(F161-G161)*((H161/2)^2+(H161/2)*(I161/2)+(I161/2)^2-(H161/2-J161/1000)^2-(H161/2-J161/1000)*(I161/2-J161/1000)-(I161/2-J161/1000)^2))</f>
        <v/>
      </c>
      <c r="N161" s="187" t="str">
        <f>IFERROR((MP_DATA[[#This Row],[D, bottom '[m']]]+MP_DATA[[#This Row],[D, top '[m']]])/(2*MP_DATA[[#This Row],[t '[mm']]]/1000),"")</f>
        <v/>
      </c>
      <c r="S161" s="167"/>
      <c r="T161" s="167"/>
      <c r="U161" s="151"/>
      <c r="AR161" s="80"/>
      <c r="AX161" s="186" t="str">
        <f>IFERROR(TP_DATA[[#This Row],[Top '[m']]]-TP_DATA[[#This Row],[Bottom '[m']]], "")</f>
        <v/>
      </c>
      <c r="AY161" s="469"/>
      <c r="AZ161" s="470"/>
      <c r="BA161" s="192"/>
      <c r="BD161" s="467"/>
      <c r="BE161" s="467"/>
      <c r="BF161" s="468"/>
      <c r="BK161" s="425"/>
      <c r="BM161" s="425"/>
      <c r="CD161" s="89"/>
      <c r="CE161" s="90"/>
      <c r="CF161" s="90"/>
      <c r="CG161" s="90"/>
      <c r="CH161" s="90"/>
      <c r="CI161" s="91"/>
      <c r="CJ161" s="186" t="str">
        <f>IFERROR(TOWER_DATA[[#This Row],[Top '[m']]]-TOWER_DATA[[#This Row],[Bottom '[m']]], "")</f>
        <v/>
      </c>
      <c r="CK161" s="51"/>
      <c r="CL161" s="173" t="str">
        <f>IFERROR(-(TOWER_DATA[[#This Row],[D, bottom '[m']]]-TOWER_DATA[[#This Row],[D, top '[m']]])/(TOWER_DATA[[#This Row],[Bottom '[m']]]-TOWER_DATA[[#This Row],[Top '[m']]]),"")</f>
        <v/>
      </c>
      <c r="CM161" s="123" t="str">
        <f t="shared" si="3"/>
        <v/>
      </c>
      <c r="CN161" s="187" t="str">
        <f>IFERROR((TOWER_DATA[[#This Row],[D, bottom '[m']]]+TOWER_DATA[[#This Row],[D, top '[m']]])/(2*TOWER_DATA[[#This Row],[t '[mm']]]/1000),"")</f>
        <v/>
      </c>
      <c r="CP161" s="49" t="s">
        <v>448</v>
      </c>
      <c r="CQ161" s="49">
        <v>21.47</v>
      </c>
      <c r="CR161" s="49">
        <v>21.47</v>
      </c>
      <c r="CS161" s="49">
        <v>30000</v>
      </c>
      <c r="CT161" s="49"/>
      <c r="CU161" s="49"/>
      <c r="CV161" s="49"/>
      <c r="CW161" s="49"/>
      <c r="CX161" s="87"/>
      <c r="DR161" s="167"/>
      <c r="DS161" s="167"/>
      <c r="DT161" s="151"/>
      <c r="DW161" s="94"/>
      <c r="DX161" s="94"/>
      <c r="DY161" s="53"/>
    </row>
    <row r="162" spans="5:129" ht="18" customHeight="1">
      <c r="E162" s="276"/>
      <c r="F162" s="90"/>
      <c r="G162" s="90"/>
      <c r="H162" s="90"/>
      <c r="I162" s="90"/>
      <c r="J162" s="91"/>
      <c r="K162" s="186" t="str">
        <f>IFERROR(MP_DATA[[#This Row],[Top '[m']]]-MP_DATA[[#This Row],[Bottom '[m']]], "")</f>
        <v/>
      </c>
      <c r="L162" s="173" t="str">
        <f>IFERROR(-(MP_DATA[[#This Row],[D, bottom '[m']]]-MP_DATA[[#This Row],[D, top '[m']]])/(MP_DATA[[#This Row],[Bottom '[m']]]-MP_DATA[[#This Row],[Top '[m']]]),"")</f>
        <v/>
      </c>
      <c r="M162" s="123" t="str">
        <f>IF(7850/1000*(1/3)*PI()*ABS(F162-G162)*((H162/2)^2+(H162/2)*(I162/2)+(I162/2)^2-(H162/2-J162/1000)^2-(H162/2-J162/1000)*(I162/2-J162/1000)-(I162/2-J162/1000)^2)=0,"",7850/1000*(1/3)*PI()*ABS(F162-G162)*((H162/2)^2+(H162/2)*(I162/2)+(I162/2)^2-(H162/2-J162/1000)^2-(H162/2-J162/1000)*(I162/2-J162/1000)-(I162/2-J162/1000)^2))</f>
        <v/>
      </c>
      <c r="N162" s="187" t="str">
        <f>IFERROR((MP_DATA[[#This Row],[D, bottom '[m']]]+MP_DATA[[#This Row],[D, top '[m']]])/(2*MP_DATA[[#This Row],[t '[mm']]]/1000),"")</f>
        <v/>
      </c>
      <c r="S162" s="167"/>
      <c r="T162" s="167"/>
      <c r="U162" s="151"/>
      <c r="AR162" s="80"/>
      <c r="AX162" s="186" t="str">
        <f>IFERROR(TP_DATA[[#This Row],[Top '[m']]]-TP_DATA[[#This Row],[Bottom '[m']]], "")</f>
        <v/>
      </c>
      <c r="AY162" s="469"/>
      <c r="AZ162" s="470"/>
      <c r="BA162" s="192"/>
      <c r="BD162" s="467"/>
      <c r="BE162" s="467"/>
      <c r="BF162" s="468"/>
      <c r="BK162" s="425"/>
      <c r="BM162" s="425"/>
      <c r="CD162" s="89"/>
      <c r="CE162" s="90"/>
      <c r="CF162" s="90"/>
      <c r="CG162" s="90"/>
      <c r="CH162" s="90"/>
      <c r="CI162" s="91"/>
      <c r="CJ162" s="186" t="str">
        <f>IFERROR(TOWER_DATA[[#This Row],[Top '[m']]]-TOWER_DATA[[#This Row],[Bottom '[m']]], "")</f>
        <v/>
      </c>
      <c r="CK162" s="51"/>
      <c r="CL162" s="173" t="str">
        <f>IFERROR(-(TOWER_DATA[[#This Row],[D, bottom '[m']]]-TOWER_DATA[[#This Row],[D, top '[m']]])/(TOWER_DATA[[#This Row],[Bottom '[m']]]-TOWER_DATA[[#This Row],[Top '[m']]]),"")</f>
        <v/>
      </c>
      <c r="CM162" s="123" t="str">
        <f t="shared" si="3"/>
        <v/>
      </c>
      <c r="CN162" s="187" t="str">
        <f>IFERROR((TOWER_DATA[[#This Row],[D, bottom '[m']]]+TOWER_DATA[[#This Row],[D, top '[m']]])/(2*TOWER_DATA[[#This Row],[t '[mm']]]/1000),"")</f>
        <v/>
      </c>
      <c r="CP162" s="49"/>
      <c r="CQ162" s="49"/>
      <c r="CR162" s="49"/>
      <c r="CS162" s="49"/>
      <c r="CT162" s="49"/>
      <c r="CU162" s="49"/>
      <c r="CV162" s="49"/>
      <c r="CW162" s="49"/>
      <c r="CX162" s="87"/>
      <c r="DR162" s="167"/>
      <c r="DS162" s="167"/>
      <c r="DT162" s="151"/>
      <c r="DW162" s="94"/>
      <c r="DX162" s="94"/>
      <c r="DY162" s="53"/>
    </row>
    <row r="163" spans="5:129" ht="18" customHeight="1">
      <c r="E163" s="276"/>
      <c r="F163" s="90"/>
      <c r="G163" s="90"/>
      <c r="H163" s="90"/>
      <c r="I163" s="90"/>
      <c r="J163" s="91"/>
      <c r="K163" s="186" t="str">
        <f>IFERROR(MP_DATA[[#This Row],[Top '[m']]]-MP_DATA[[#This Row],[Bottom '[m']]], "")</f>
        <v/>
      </c>
      <c r="L163" s="173" t="str">
        <f>IFERROR(-(MP_DATA[[#This Row],[D, bottom '[m']]]-MP_DATA[[#This Row],[D, top '[m']]])/(MP_DATA[[#This Row],[Bottom '[m']]]-MP_DATA[[#This Row],[Top '[m']]]),"")</f>
        <v/>
      </c>
      <c r="M163" s="123" t="str">
        <f>IF(7850/1000*(1/3)*PI()*ABS(F163-G163)*((H163/2)^2+(H163/2)*(I163/2)+(I163/2)^2-(H163/2-J163/1000)^2-(H163/2-J163/1000)*(I163/2-J163/1000)-(I163/2-J163/1000)^2)=0,"",7850/1000*(1/3)*PI()*ABS(F163-G163)*((H163/2)^2+(H163/2)*(I163/2)+(I163/2)^2-(H163/2-J163/1000)^2-(H163/2-J163/1000)*(I163/2-J163/1000)-(I163/2-J163/1000)^2))</f>
        <v/>
      </c>
      <c r="N163" s="187" t="str">
        <f>IFERROR((MP_DATA[[#This Row],[D, bottom '[m']]]+MP_DATA[[#This Row],[D, top '[m']]])/(2*MP_DATA[[#This Row],[t '[mm']]]/1000),"")</f>
        <v/>
      </c>
      <c r="S163" s="167"/>
      <c r="T163" s="167"/>
      <c r="U163" s="151"/>
      <c r="AR163" s="80"/>
      <c r="AX163" s="186" t="str">
        <f>IFERROR(TP_DATA[[#This Row],[Top '[m']]]-TP_DATA[[#This Row],[Bottom '[m']]], "")</f>
        <v/>
      </c>
      <c r="AY163" s="469"/>
      <c r="AZ163" s="470"/>
      <c r="BA163" s="192"/>
      <c r="BD163" s="467"/>
      <c r="BE163" s="467"/>
      <c r="BF163" s="468"/>
      <c r="BK163" s="425"/>
      <c r="BM163" s="425"/>
      <c r="CD163" s="89"/>
      <c r="CE163" s="90"/>
      <c r="CF163" s="90"/>
      <c r="CG163" s="90"/>
      <c r="CH163" s="90"/>
      <c r="CI163" s="91"/>
      <c r="CJ163" s="186" t="str">
        <f>IFERROR(TOWER_DATA[[#This Row],[Top '[m']]]-TOWER_DATA[[#This Row],[Bottom '[m']]], "")</f>
        <v/>
      </c>
      <c r="CK163" s="51"/>
      <c r="CL163" s="173" t="str">
        <f>IFERROR(-(TOWER_DATA[[#This Row],[D, bottom '[m']]]-TOWER_DATA[[#This Row],[D, top '[m']]])/(TOWER_DATA[[#This Row],[Bottom '[m']]]-TOWER_DATA[[#This Row],[Top '[m']]]),"")</f>
        <v/>
      </c>
      <c r="CM163" s="123" t="str">
        <f t="shared" si="3"/>
        <v/>
      </c>
      <c r="CN163" s="187" t="str">
        <f>IFERROR((TOWER_DATA[[#This Row],[D, bottom '[m']]]+TOWER_DATA[[#This Row],[D, top '[m']]])/(2*TOWER_DATA[[#This Row],[t '[mm']]]/1000),"")</f>
        <v/>
      </c>
      <c r="CP163" s="49"/>
      <c r="CQ163" s="49"/>
      <c r="CR163" s="49"/>
      <c r="CS163" s="49"/>
      <c r="CT163" s="49"/>
      <c r="CU163" s="49"/>
      <c r="CV163" s="49"/>
      <c r="CW163" s="49"/>
      <c r="CX163" s="87"/>
      <c r="DR163" s="167"/>
      <c r="DS163" s="167"/>
      <c r="DT163" s="151"/>
      <c r="DW163" s="94"/>
      <c r="DX163" s="94"/>
      <c r="DY163" s="53"/>
    </row>
    <row r="164" spans="5:129" ht="18" customHeight="1">
      <c r="E164" s="276"/>
      <c r="F164" s="90"/>
      <c r="G164" s="90"/>
      <c r="H164" s="90"/>
      <c r="I164" s="90"/>
      <c r="J164" s="91"/>
      <c r="K164" s="186" t="str">
        <f>IFERROR(MP_DATA[[#This Row],[Top '[m']]]-MP_DATA[[#This Row],[Bottom '[m']]], "")</f>
        <v/>
      </c>
      <c r="L164" s="173" t="str">
        <f>IFERROR(-(MP_DATA[[#This Row],[D, bottom '[m']]]-MP_DATA[[#This Row],[D, top '[m']]])/(MP_DATA[[#This Row],[Bottom '[m']]]-MP_DATA[[#This Row],[Top '[m']]]),"")</f>
        <v/>
      </c>
      <c r="M164" s="123" t="str">
        <f>IF(7850/1000*(1/3)*PI()*ABS(F164-G164)*((H164/2)^2+(H164/2)*(I164/2)+(I164/2)^2-(H164/2-J164/1000)^2-(H164/2-J164/1000)*(I164/2-J164/1000)-(I164/2-J164/1000)^2)=0,"",7850/1000*(1/3)*PI()*ABS(F164-G164)*((H164/2)^2+(H164/2)*(I164/2)+(I164/2)^2-(H164/2-J164/1000)^2-(H164/2-J164/1000)*(I164/2-J164/1000)-(I164/2-J164/1000)^2))</f>
        <v/>
      </c>
      <c r="N164" s="187" t="str">
        <f>IFERROR((MP_DATA[[#This Row],[D, bottom '[m']]]+MP_DATA[[#This Row],[D, top '[m']]])/(2*MP_DATA[[#This Row],[t '[mm']]]/1000),"")</f>
        <v/>
      </c>
      <c r="S164" s="167"/>
      <c r="T164" s="167"/>
      <c r="U164" s="151"/>
      <c r="AR164" s="80"/>
      <c r="AX164" s="186" t="str">
        <f>IFERROR(TP_DATA[[#This Row],[Top '[m']]]-TP_DATA[[#This Row],[Bottom '[m']]], "")</f>
        <v/>
      </c>
      <c r="AY164" s="469"/>
      <c r="AZ164" s="470"/>
      <c r="BA164" s="192"/>
      <c r="BD164" s="467"/>
      <c r="BE164" s="467"/>
      <c r="BF164" s="468"/>
      <c r="BK164" s="425"/>
      <c r="BM164" s="425"/>
      <c r="CD164" s="89"/>
      <c r="CE164" s="90"/>
      <c r="CF164" s="90"/>
      <c r="CG164" s="90"/>
      <c r="CH164" s="90"/>
      <c r="CI164" s="91"/>
      <c r="CJ164" s="186" t="str">
        <f>IFERROR(TOWER_DATA[[#This Row],[Top '[m']]]-TOWER_DATA[[#This Row],[Bottom '[m']]], "")</f>
        <v/>
      </c>
      <c r="CK164" s="51"/>
      <c r="CL164" s="173" t="str">
        <f>IFERROR(-(TOWER_DATA[[#This Row],[D, bottom '[m']]]-TOWER_DATA[[#This Row],[D, top '[m']]])/(TOWER_DATA[[#This Row],[Bottom '[m']]]-TOWER_DATA[[#This Row],[Top '[m']]]),"")</f>
        <v/>
      </c>
      <c r="CM164" s="123" t="str">
        <f t="shared" si="3"/>
        <v/>
      </c>
      <c r="CN164" s="187" t="str">
        <f>IFERROR((TOWER_DATA[[#This Row],[D, bottom '[m']]]+TOWER_DATA[[#This Row],[D, top '[m']]])/(2*TOWER_DATA[[#This Row],[t '[mm']]]/1000),"")</f>
        <v/>
      </c>
      <c r="CP164" s="49"/>
      <c r="CQ164" s="49"/>
      <c r="CR164" s="49"/>
      <c r="CS164" s="49"/>
      <c r="CT164" s="49"/>
      <c r="CU164" s="49"/>
      <c r="CV164" s="49"/>
      <c r="CW164" s="49"/>
      <c r="CX164" s="87"/>
      <c r="DR164" s="167"/>
      <c r="DS164" s="167"/>
      <c r="DT164" s="151"/>
      <c r="DW164" s="94"/>
      <c r="DX164" s="94"/>
      <c r="DY164" s="53"/>
    </row>
    <row r="165" spans="5:129" ht="18" customHeight="1">
      <c r="E165" s="276"/>
      <c r="F165" s="90"/>
      <c r="G165" s="90"/>
      <c r="H165" s="90"/>
      <c r="I165" s="90"/>
      <c r="J165" s="91"/>
      <c r="K165" s="186" t="str">
        <f>IFERROR(MP_DATA[[#This Row],[Top '[m']]]-MP_DATA[[#This Row],[Bottom '[m']]], "")</f>
        <v/>
      </c>
      <c r="L165" s="173" t="str">
        <f>IFERROR(-(MP_DATA[[#This Row],[D, bottom '[m']]]-MP_DATA[[#This Row],[D, top '[m']]])/(MP_DATA[[#This Row],[Bottom '[m']]]-MP_DATA[[#This Row],[Top '[m']]]),"")</f>
        <v/>
      </c>
      <c r="M165" s="123" t="str">
        <f>IF(7850/1000*(1/3)*PI()*ABS(F165-G165)*((H165/2)^2+(H165/2)*(I165/2)+(I165/2)^2-(H165/2-J165/1000)^2-(H165/2-J165/1000)*(I165/2-J165/1000)-(I165/2-J165/1000)^2)=0,"",7850/1000*(1/3)*PI()*ABS(F165-G165)*((H165/2)^2+(H165/2)*(I165/2)+(I165/2)^2-(H165/2-J165/1000)^2-(H165/2-J165/1000)*(I165/2-J165/1000)-(I165/2-J165/1000)^2))</f>
        <v/>
      </c>
      <c r="N165" s="187" t="str">
        <f>IFERROR((MP_DATA[[#This Row],[D, bottom '[m']]]+MP_DATA[[#This Row],[D, top '[m']]])/(2*MP_DATA[[#This Row],[t '[mm']]]/1000),"")</f>
        <v/>
      </c>
      <c r="S165" s="167"/>
      <c r="T165" s="167"/>
      <c r="U165" s="151"/>
      <c r="AR165" s="80"/>
      <c r="AX165" s="186" t="str">
        <f>IFERROR(TP_DATA[[#This Row],[Top '[m']]]-TP_DATA[[#This Row],[Bottom '[m']]], "")</f>
        <v/>
      </c>
      <c r="AY165" s="469"/>
      <c r="AZ165" s="470"/>
      <c r="BA165" s="192"/>
      <c r="BD165" s="467"/>
      <c r="BE165" s="467"/>
      <c r="BF165" s="468"/>
      <c r="BK165" s="425"/>
      <c r="BM165" s="425"/>
      <c r="CD165" s="89"/>
      <c r="CE165" s="90"/>
      <c r="CF165" s="90"/>
      <c r="CG165" s="90"/>
      <c r="CH165" s="90"/>
      <c r="CI165" s="91"/>
      <c r="CJ165" s="186" t="str">
        <f>IFERROR(TOWER_DATA[[#This Row],[Top '[m']]]-TOWER_DATA[[#This Row],[Bottom '[m']]], "")</f>
        <v/>
      </c>
      <c r="CK165" s="51"/>
      <c r="CL165" s="173" t="str">
        <f>IFERROR(-(TOWER_DATA[[#This Row],[D, bottom '[m']]]-TOWER_DATA[[#This Row],[D, top '[m']]])/(TOWER_DATA[[#This Row],[Bottom '[m']]]-TOWER_DATA[[#This Row],[Top '[m']]]),"")</f>
        <v/>
      </c>
      <c r="CM165" s="123" t="str">
        <f t="shared" si="3"/>
        <v/>
      </c>
      <c r="CN165" s="187" t="str">
        <f>IFERROR((TOWER_DATA[[#This Row],[D, bottom '[m']]]+TOWER_DATA[[#This Row],[D, top '[m']]])/(2*TOWER_DATA[[#This Row],[t '[mm']]]/1000),"")</f>
        <v/>
      </c>
      <c r="CP165" s="49"/>
      <c r="CQ165" s="49"/>
      <c r="CR165" s="49"/>
      <c r="CS165" s="49"/>
      <c r="CT165" s="49"/>
      <c r="CU165" s="49"/>
      <c r="CV165" s="49"/>
      <c r="CW165" s="49"/>
      <c r="CX165" s="87"/>
      <c r="DR165" s="167"/>
      <c r="DS165" s="167"/>
      <c r="DT165" s="151"/>
      <c r="DW165" s="94"/>
      <c r="DX165" s="94"/>
      <c r="DY165" s="53"/>
    </row>
    <row r="166" spans="5:129" ht="18" customHeight="1">
      <c r="E166" s="276"/>
      <c r="F166" s="90"/>
      <c r="G166" s="90"/>
      <c r="H166" s="90"/>
      <c r="I166" s="90"/>
      <c r="J166" s="91"/>
      <c r="K166" s="186" t="str">
        <f>IFERROR(MP_DATA[[#This Row],[Top '[m']]]-MP_DATA[[#This Row],[Bottom '[m']]], "")</f>
        <v/>
      </c>
      <c r="L166" s="173" t="str">
        <f>IFERROR(-(MP_DATA[[#This Row],[D, bottom '[m']]]-MP_DATA[[#This Row],[D, top '[m']]])/(MP_DATA[[#This Row],[Bottom '[m']]]-MP_DATA[[#This Row],[Top '[m']]]),"")</f>
        <v/>
      </c>
      <c r="M166" s="123" t="str">
        <f>IF(7850/1000*(1/3)*PI()*ABS(F166-G166)*((H166/2)^2+(H166/2)*(I166/2)+(I166/2)^2-(H166/2-J166/1000)^2-(H166/2-J166/1000)*(I166/2-J166/1000)-(I166/2-J166/1000)^2)=0,"",7850/1000*(1/3)*PI()*ABS(F166-G166)*((H166/2)^2+(H166/2)*(I166/2)+(I166/2)^2-(H166/2-J166/1000)^2-(H166/2-J166/1000)*(I166/2-J166/1000)-(I166/2-J166/1000)^2))</f>
        <v/>
      </c>
      <c r="N166" s="187" t="str">
        <f>IFERROR((MP_DATA[[#This Row],[D, bottom '[m']]]+MP_DATA[[#This Row],[D, top '[m']]])/(2*MP_DATA[[#This Row],[t '[mm']]]/1000),"")</f>
        <v/>
      </c>
      <c r="S166" s="167"/>
      <c r="T166" s="167"/>
      <c r="U166" s="151"/>
      <c r="AR166" s="80"/>
      <c r="AX166" s="186" t="str">
        <f>IFERROR(TP_DATA[[#This Row],[Top '[m']]]-TP_DATA[[#This Row],[Bottom '[m']]], "")</f>
        <v/>
      </c>
      <c r="AY166" s="469"/>
      <c r="AZ166" s="470"/>
      <c r="BA166" s="192"/>
      <c r="BD166" s="467"/>
      <c r="BE166" s="467"/>
      <c r="BF166" s="468"/>
      <c r="BK166" s="425"/>
      <c r="BM166" s="425"/>
      <c r="CD166" s="89"/>
      <c r="CE166" s="90"/>
      <c r="CF166" s="90"/>
      <c r="CG166" s="90"/>
      <c r="CH166" s="90"/>
      <c r="CI166" s="91"/>
      <c r="CJ166" s="186" t="str">
        <f>IFERROR(TOWER_DATA[[#This Row],[Top '[m']]]-TOWER_DATA[[#This Row],[Bottom '[m']]], "")</f>
        <v/>
      </c>
      <c r="CK166" s="51"/>
      <c r="CL166" s="173" t="str">
        <f>IFERROR(-(TOWER_DATA[[#This Row],[D, bottom '[m']]]-TOWER_DATA[[#This Row],[D, top '[m']]])/(TOWER_DATA[[#This Row],[Bottom '[m']]]-TOWER_DATA[[#This Row],[Top '[m']]]),"")</f>
        <v/>
      </c>
      <c r="CM166" s="123" t="str">
        <f t="shared" si="3"/>
        <v/>
      </c>
      <c r="CN166" s="187" t="str">
        <f>IFERROR((TOWER_DATA[[#This Row],[D, bottom '[m']]]+TOWER_DATA[[#This Row],[D, top '[m']]])/(2*TOWER_DATA[[#This Row],[t '[mm']]]/1000),"")</f>
        <v/>
      </c>
      <c r="CP166" s="49"/>
      <c r="CQ166" s="49"/>
      <c r="CR166" s="49"/>
      <c r="CS166" s="49"/>
      <c r="CT166" s="49"/>
      <c r="CU166" s="49"/>
      <c r="CV166" s="49"/>
      <c r="CW166" s="49"/>
      <c r="CX166" s="87"/>
      <c r="DR166" s="167"/>
      <c r="DS166" s="167"/>
      <c r="DT166" s="151"/>
      <c r="DW166" s="94"/>
      <c r="DX166" s="94"/>
      <c r="DY166" s="53"/>
    </row>
    <row r="167" spans="5:129" ht="18" customHeight="1">
      <c r="E167" s="276"/>
      <c r="F167" s="90"/>
      <c r="G167" s="90"/>
      <c r="H167" s="90"/>
      <c r="I167" s="90"/>
      <c r="J167" s="91"/>
      <c r="K167" s="186" t="str">
        <f>IFERROR(MP_DATA[[#This Row],[Top '[m']]]-MP_DATA[[#This Row],[Bottom '[m']]], "")</f>
        <v/>
      </c>
      <c r="L167" s="173" t="str">
        <f>IFERROR(-(MP_DATA[[#This Row],[D, bottom '[m']]]-MP_DATA[[#This Row],[D, top '[m']]])/(MP_DATA[[#This Row],[Bottom '[m']]]-MP_DATA[[#This Row],[Top '[m']]]),"")</f>
        <v/>
      </c>
      <c r="M167" s="123" t="str">
        <f>IF(7850/1000*(1/3)*PI()*ABS(F167-G167)*((H167/2)^2+(H167/2)*(I167/2)+(I167/2)^2-(H167/2-J167/1000)^2-(H167/2-J167/1000)*(I167/2-J167/1000)-(I167/2-J167/1000)^2)=0,"",7850/1000*(1/3)*PI()*ABS(F167-G167)*((H167/2)^2+(H167/2)*(I167/2)+(I167/2)^2-(H167/2-J167/1000)^2-(H167/2-J167/1000)*(I167/2-J167/1000)-(I167/2-J167/1000)^2))</f>
        <v/>
      </c>
      <c r="N167" s="187" t="str">
        <f>IFERROR((MP_DATA[[#This Row],[D, bottom '[m']]]+MP_DATA[[#This Row],[D, top '[m']]])/(2*MP_DATA[[#This Row],[t '[mm']]]/1000),"")</f>
        <v/>
      </c>
      <c r="S167" s="167"/>
      <c r="T167" s="167"/>
      <c r="U167" s="151"/>
      <c r="AR167" s="80"/>
      <c r="AX167" s="186" t="str">
        <f>IFERROR(TP_DATA[[#This Row],[Top '[m']]]-TP_DATA[[#This Row],[Bottom '[m']]], "")</f>
        <v/>
      </c>
      <c r="AY167" s="469"/>
      <c r="AZ167" s="470"/>
      <c r="BA167" s="192"/>
      <c r="BD167" s="467"/>
      <c r="BE167" s="467"/>
      <c r="BF167" s="468"/>
      <c r="BK167" s="425"/>
      <c r="BM167" s="425"/>
      <c r="CD167" s="89"/>
      <c r="CE167" s="90"/>
      <c r="CF167" s="90"/>
      <c r="CG167" s="90"/>
      <c r="CH167" s="90"/>
      <c r="CI167" s="91"/>
      <c r="CJ167" s="186" t="str">
        <f>IFERROR(TOWER_DATA[[#This Row],[Top '[m']]]-TOWER_DATA[[#This Row],[Bottom '[m']]], "")</f>
        <v/>
      </c>
      <c r="CK167" s="51"/>
      <c r="CL167" s="173" t="str">
        <f>IFERROR(-(TOWER_DATA[[#This Row],[D, bottom '[m']]]-TOWER_DATA[[#This Row],[D, top '[m']]])/(TOWER_DATA[[#This Row],[Bottom '[m']]]-TOWER_DATA[[#This Row],[Top '[m']]]),"")</f>
        <v/>
      </c>
      <c r="CM167" s="123" t="str">
        <f t="shared" si="3"/>
        <v/>
      </c>
      <c r="CN167" s="187" t="str">
        <f>IFERROR((TOWER_DATA[[#This Row],[D, bottom '[m']]]+TOWER_DATA[[#This Row],[D, top '[m']]])/(2*TOWER_DATA[[#This Row],[t '[mm']]]/1000),"")</f>
        <v/>
      </c>
      <c r="CP167" s="49"/>
      <c r="CQ167" s="49"/>
      <c r="CR167" s="49"/>
      <c r="CS167" s="49"/>
      <c r="CT167" s="49"/>
      <c r="CU167" s="49"/>
      <c r="CV167" s="49"/>
      <c r="CW167" s="49"/>
      <c r="CX167" s="87"/>
      <c r="DR167" s="167"/>
      <c r="DS167" s="167"/>
      <c r="DT167" s="151"/>
      <c r="DW167" s="94"/>
      <c r="DX167" s="94"/>
      <c r="DY167" s="53"/>
    </row>
    <row r="168" spans="5:129" ht="18" customHeight="1">
      <c r="E168" s="276"/>
      <c r="F168" s="90"/>
      <c r="G168" s="90"/>
      <c r="H168" s="90"/>
      <c r="I168" s="90"/>
      <c r="J168" s="91"/>
      <c r="K168" s="186" t="str">
        <f>IFERROR(MP_DATA[[#This Row],[Top '[m']]]-MP_DATA[[#This Row],[Bottom '[m']]], "")</f>
        <v/>
      </c>
      <c r="L168" s="173" t="str">
        <f>IFERROR(-(MP_DATA[[#This Row],[D, bottom '[m']]]-MP_DATA[[#This Row],[D, top '[m']]])/(MP_DATA[[#This Row],[Bottom '[m']]]-MP_DATA[[#This Row],[Top '[m']]]),"")</f>
        <v/>
      </c>
      <c r="M168" s="123" t="str">
        <f>IF(7850/1000*(1/3)*PI()*ABS(F168-G168)*((H168/2)^2+(H168/2)*(I168/2)+(I168/2)^2-(H168/2-J168/1000)^2-(H168/2-J168/1000)*(I168/2-J168/1000)-(I168/2-J168/1000)^2)=0,"",7850/1000*(1/3)*PI()*ABS(F168-G168)*((H168/2)^2+(H168/2)*(I168/2)+(I168/2)^2-(H168/2-J168/1000)^2-(H168/2-J168/1000)*(I168/2-J168/1000)-(I168/2-J168/1000)^2))</f>
        <v/>
      </c>
      <c r="N168" s="187" t="str">
        <f>IFERROR((MP_DATA[[#This Row],[D, bottom '[m']]]+MP_DATA[[#This Row],[D, top '[m']]])/(2*MP_DATA[[#This Row],[t '[mm']]]/1000),"")</f>
        <v/>
      </c>
      <c r="S168" s="167"/>
      <c r="T168" s="167"/>
      <c r="U168" s="151"/>
      <c r="AR168" s="80"/>
      <c r="AX168" s="186" t="str">
        <f>IFERROR(TP_DATA[[#This Row],[Top '[m']]]-TP_DATA[[#This Row],[Bottom '[m']]], "")</f>
        <v/>
      </c>
      <c r="AY168" s="469"/>
      <c r="AZ168" s="470"/>
      <c r="BA168" s="192"/>
      <c r="BD168" s="467"/>
      <c r="BE168" s="467"/>
      <c r="BF168" s="468"/>
      <c r="BK168" s="425"/>
      <c r="BM168" s="425"/>
      <c r="CD168" s="89"/>
      <c r="CE168" s="90"/>
      <c r="CF168" s="90"/>
      <c r="CG168" s="90"/>
      <c r="CH168" s="90"/>
      <c r="CI168" s="91"/>
      <c r="CJ168" s="186" t="str">
        <f>IFERROR(TOWER_DATA[[#This Row],[Top '[m']]]-TOWER_DATA[[#This Row],[Bottom '[m']]], "")</f>
        <v/>
      </c>
      <c r="CK168" s="51"/>
      <c r="CL168" s="173" t="str">
        <f>IFERROR(-(TOWER_DATA[[#This Row],[D, bottom '[m']]]-TOWER_DATA[[#This Row],[D, top '[m']]])/(TOWER_DATA[[#This Row],[Bottom '[m']]]-TOWER_DATA[[#This Row],[Top '[m']]]),"")</f>
        <v/>
      </c>
      <c r="CM168" s="123" t="str">
        <f t="shared" si="3"/>
        <v/>
      </c>
      <c r="CN168" s="187" t="str">
        <f>IFERROR((TOWER_DATA[[#This Row],[D, bottom '[m']]]+TOWER_DATA[[#This Row],[D, top '[m']]])/(2*TOWER_DATA[[#This Row],[t '[mm']]]/1000),"")</f>
        <v/>
      </c>
      <c r="CP168" s="49"/>
      <c r="CQ168" s="49"/>
      <c r="CR168" s="49"/>
      <c r="CS168" s="49"/>
      <c r="CT168" s="49"/>
      <c r="CU168" s="49"/>
      <c r="CV168" s="49"/>
      <c r="CW168" s="49"/>
      <c r="CX168" s="87"/>
      <c r="DR168" s="167"/>
      <c r="DS168" s="167"/>
      <c r="DT168" s="151"/>
      <c r="DW168" s="94"/>
      <c r="DX168" s="94"/>
      <c r="DY168" s="53"/>
    </row>
    <row r="169" spans="5:129" ht="18" customHeight="1">
      <c r="E169" s="276"/>
      <c r="F169" s="90"/>
      <c r="G169" s="90"/>
      <c r="H169" s="90"/>
      <c r="I169" s="90"/>
      <c r="J169" s="91"/>
      <c r="K169" s="186" t="str">
        <f>IFERROR(MP_DATA[[#This Row],[Top '[m']]]-MP_DATA[[#This Row],[Bottom '[m']]], "")</f>
        <v/>
      </c>
      <c r="L169" s="173" t="str">
        <f>IFERROR(-(MP_DATA[[#This Row],[D, bottom '[m']]]-MP_DATA[[#This Row],[D, top '[m']]])/(MP_DATA[[#This Row],[Bottom '[m']]]-MP_DATA[[#This Row],[Top '[m']]]),"")</f>
        <v/>
      </c>
      <c r="M169" s="123" t="str">
        <f>IF(7850/1000*(1/3)*PI()*ABS(F169-G169)*((H169/2)^2+(H169/2)*(I169/2)+(I169/2)^2-(H169/2-J169/1000)^2-(H169/2-J169/1000)*(I169/2-J169/1000)-(I169/2-J169/1000)^2)=0,"",7850/1000*(1/3)*PI()*ABS(F169-G169)*((H169/2)^2+(H169/2)*(I169/2)+(I169/2)^2-(H169/2-J169/1000)^2-(H169/2-J169/1000)*(I169/2-J169/1000)-(I169/2-J169/1000)^2))</f>
        <v/>
      </c>
      <c r="N169" s="187" t="str">
        <f>IFERROR((MP_DATA[[#This Row],[D, bottom '[m']]]+MP_DATA[[#This Row],[D, top '[m']]])/(2*MP_DATA[[#This Row],[t '[mm']]]/1000),"")</f>
        <v/>
      </c>
      <c r="S169" s="167"/>
      <c r="T169" s="167"/>
      <c r="U169" s="151"/>
      <c r="AR169" s="80"/>
      <c r="AX169" s="186" t="str">
        <f>IFERROR(TP_DATA[[#This Row],[Top '[m']]]-TP_DATA[[#This Row],[Bottom '[m']]], "")</f>
        <v/>
      </c>
      <c r="AY169" s="469"/>
      <c r="AZ169" s="470"/>
      <c r="BA169" s="192"/>
      <c r="BD169" s="467"/>
      <c r="BE169" s="467"/>
      <c r="BF169" s="468"/>
      <c r="BK169" s="425"/>
      <c r="BM169" s="425"/>
      <c r="CD169" s="89"/>
      <c r="CE169" s="90"/>
      <c r="CF169" s="90"/>
      <c r="CG169" s="90"/>
      <c r="CH169" s="90"/>
      <c r="CI169" s="91"/>
      <c r="CJ169" s="186" t="str">
        <f>IFERROR(TOWER_DATA[[#This Row],[Top '[m']]]-TOWER_DATA[[#This Row],[Bottom '[m']]], "")</f>
        <v/>
      </c>
      <c r="CK169" s="51"/>
      <c r="CL169" s="173" t="str">
        <f>IFERROR(-(TOWER_DATA[[#This Row],[D, bottom '[m']]]-TOWER_DATA[[#This Row],[D, top '[m']]])/(TOWER_DATA[[#This Row],[Bottom '[m']]]-TOWER_DATA[[#This Row],[Top '[m']]]),"")</f>
        <v/>
      </c>
      <c r="CM169" s="123" t="str">
        <f t="shared" si="3"/>
        <v/>
      </c>
      <c r="CN169" s="187" t="str">
        <f>IFERROR((TOWER_DATA[[#This Row],[D, bottom '[m']]]+TOWER_DATA[[#This Row],[D, top '[m']]])/(2*TOWER_DATA[[#This Row],[t '[mm']]]/1000),"")</f>
        <v/>
      </c>
      <c r="CP169" s="49"/>
      <c r="CQ169" s="49"/>
      <c r="CR169" s="49"/>
      <c r="CS169" s="49"/>
      <c r="CT169" s="49"/>
      <c r="CU169" s="49"/>
      <c r="CV169" s="49"/>
      <c r="CW169" s="49"/>
      <c r="CX169" s="87"/>
      <c r="DR169" s="167"/>
      <c r="DS169" s="167"/>
      <c r="DT169" s="151"/>
      <c r="DW169" s="94"/>
      <c r="DX169" s="94"/>
      <c r="DY169" s="53"/>
    </row>
    <row r="170" spans="5:129" ht="18" customHeight="1">
      <c r="E170" s="276"/>
      <c r="F170" s="90"/>
      <c r="G170" s="90"/>
      <c r="H170" s="90"/>
      <c r="I170" s="90"/>
      <c r="J170" s="91"/>
      <c r="K170" s="186" t="str">
        <f>IFERROR(MP_DATA[[#This Row],[Top '[m']]]-MP_DATA[[#This Row],[Bottom '[m']]], "")</f>
        <v/>
      </c>
      <c r="L170" s="173" t="str">
        <f>IFERROR(-(MP_DATA[[#This Row],[D, bottom '[m']]]-MP_DATA[[#This Row],[D, top '[m']]])/(MP_DATA[[#This Row],[Bottom '[m']]]-MP_DATA[[#This Row],[Top '[m']]]),"")</f>
        <v/>
      </c>
      <c r="M170" s="123" t="str">
        <f>IF(7850/1000*(1/3)*PI()*ABS(F170-G170)*((H170/2)^2+(H170/2)*(I170/2)+(I170/2)^2-(H170/2-J170/1000)^2-(H170/2-J170/1000)*(I170/2-J170/1000)-(I170/2-J170/1000)^2)=0,"",7850/1000*(1/3)*PI()*ABS(F170-G170)*((H170/2)^2+(H170/2)*(I170/2)+(I170/2)^2-(H170/2-J170/1000)^2-(H170/2-J170/1000)*(I170/2-J170/1000)-(I170/2-J170/1000)^2))</f>
        <v/>
      </c>
      <c r="N170" s="187" t="str">
        <f>IFERROR((MP_DATA[[#This Row],[D, bottom '[m']]]+MP_DATA[[#This Row],[D, top '[m']]])/(2*MP_DATA[[#This Row],[t '[mm']]]/1000),"")</f>
        <v/>
      </c>
      <c r="S170" s="167"/>
      <c r="T170" s="167"/>
      <c r="U170" s="151"/>
      <c r="AR170" s="80"/>
      <c r="AX170" s="186" t="str">
        <f>IFERROR(TP_DATA[[#This Row],[Top '[m']]]-TP_DATA[[#This Row],[Bottom '[m']]], "")</f>
        <v/>
      </c>
      <c r="AY170" s="469"/>
      <c r="AZ170" s="470"/>
      <c r="BA170" s="192"/>
      <c r="BD170" s="467"/>
      <c r="BE170" s="467"/>
      <c r="BF170" s="468"/>
      <c r="BK170" s="425"/>
      <c r="BM170" s="425"/>
      <c r="CD170" s="89"/>
      <c r="CE170" s="90"/>
      <c r="CF170" s="90"/>
      <c r="CG170" s="90"/>
      <c r="CH170" s="90"/>
      <c r="CI170" s="91"/>
      <c r="CJ170" s="186" t="str">
        <f>IFERROR(TOWER_DATA[[#This Row],[Top '[m']]]-TOWER_DATA[[#This Row],[Bottom '[m']]], "")</f>
        <v/>
      </c>
      <c r="CK170" s="51"/>
      <c r="CL170" s="173" t="str">
        <f>IFERROR(-(TOWER_DATA[[#This Row],[D, bottom '[m']]]-TOWER_DATA[[#This Row],[D, top '[m']]])/(TOWER_DATA[[#This Row],[Bottom '[m']]]-TOWER_DATA[[#This Row],[Top '[m']]]),"")</f>
        <v/>
      </c>
      <c r="CM170" s="123" t="str">
        <f t="shared" si="3"/>
        <v/>
      </c>
      <c r="CN170" s="187" t="str">
        <f>IFERROR((TOWER_DATA[[#This Row],[D, bottom '[m']]]+TOWER_DATA[[#This Row],[D, top '[m']]])/(2*TOWER_DATA[[#This Row],[t '[mm']]]/1000),"")</f>
        <v/>
      </c>
      <c r="CP170" s="49"/>
      <c r="CQ170" s="49"/>
      <c r="CR170" s="49"/>
      <c r="CS170" s="49"/>
      <c r="CT170" s="49"/>
      <c r="CU170" s="49"/>
      <c r="CV170" s="49"/>
      <c r="CW170" s="49"/>
      <c r="CX170" s="87"/>
      <c r="DR170" s="167"/>
      <c r="DS170" s="167"/>
      <c r="DT170" s="151"/>
      <c r="DW170" s="94"/>
      <c r="DX170" s="94"/>
      <c r="DY170" s="53"/>
    </row>
    <row r="171" spans="5:129" ht="18" customHeight="1">
      <c r="E171" s="276"/>
      <c r="F171" s="90"/>
      <c r="G171" s="90"/>
      <c r="H171" s="90"/>
      <c r="I171" s="90"/>
      <c r="J171" s="91"/>
      <c r="K171" s="186" t="str">
        <f>IFERROR(MP_DATA[[#This Row],[Top '[m']]]-MP_DATA[[#This Row],[Bottom '[m']]], "")</f>
        <v/>
      </c>
      <c r="L171" s="173" t="str">
        <f>IFERROR(-(MP_DATA[[#This Row],[D, bottom '[m']]]-MP_DATA[[#This Row],[D, top '[m']]])/(MP_DATA[[#This Row],[Bottom '[m']]]-MP_DATA[[#This Row],[Top '[m']]]),"")</f>
        <v/>
      </c>
      <c r="M171" s="123" t="str">
        <f>IF(7850/1000*(1/3)*PI()*ABS(F171-G171)*((H171/2)^2+(H171/2)*(I171/2)+(I171/2)^2-(H171/2-J171/1000)^2-(H171/2-J171/1000)*(I171/2-J171/1000)-(I171/2-J171/1000)^2)=0,"",7850/1000*(1/3)*PI()*ABS(F171-G171)*((H171/2)^2+(H171/2)*(I171/2)+(I171/2)^2-(H171/2-J171/1000)^2-(H171/2-J171/1000)*(I171/2-J171/1000)-(I171/2-J171/1000)^2))</f>
        <v/>
      </c>
      <c r="N171" s="187" t="str">
        <f>IFERROR((MP_DATA[[#This Row],[D, bottom '[m']]]+MP_DATA[[#This Row],[D, top '[m']]])/(2*MP_DATA[[#This Row],[t '[mm']]]/1000),"")</f>
        <v/>
      </c>
      <c r="S171" s="167"/>
      <c r="T171" s="167"/>
      <c r="U171" s="151"/>
      <c r="AR171" s="80"/>
      <c r="AX171" s="186" t="str">
        <f>IFERROR(TP_DATA[[#This Row],[Top '[m']]]-TP_DATA[[#This Row],[Bottom '[m']]], "")</f>
        <v/>
      </c>
      <c r="AY171" s="469"/>
      <c r="AZ171" s="470"/>
      <c r="BA171" s="192"/>
      <c r="BD171" s="467"/>
      <c r="BE171" s="467"/>
      <c r="BF171" s="468"/>
      <c r="BK171" s="425"/>
      <c r="BM171" s="425"/>
      <c r="CD171" s="89"/>
      <c r="CE171" s="90"/>
      <c r="CF171" s="90"/>
      <c r="CG171" s="90"/>
      <c r="CH171" s="90"/>
      <c r="CI171" s="91"/>
      <c r="CJ171" s="186" t="str">
        <f>IFERROR(TOWER_DATA[[#This Row],[Top '[m']]]-TOWER_DATA[[#This Row],[Bottom '[m']]], "")</f>
        <v/>
      </c>
      <c r="CK171" s="51"/>
      <c r="CL171" s="173" t="str">
        <f>IFERROR(-(TOWER_DATA[[#This Row],[D, bottom '[m']]]-TOWER_DATA[[#This Row],[D, top '[m']]])/(TOWER_DATA[[#This Row],[Bottom '[m']]]-TOWER_DATA[[#This Row],[Top '[m']]]),"")</f>
        <v/>
      </c>
      <c r="CM171" s="123" t="str">
        <f t="shared" si="3"/>
        <v/>
      </c>
      <c r="CN171" s="187" t="str">
        <f>IFERROR((TOWER_DATA[[#This Row],[D, bottom '[m']]]+TOWER_DATA[[#This Row],[D, top '[m']]])/(2*TOWER_DATA[[#This Row],[t '[mm']]]/1000),"")</f>
        <v/>
      </c>
      <c r="CP171" s="49"/>
      <c r="CQ171" s="49"/>
      <c r="CR171" s="49"/>
      <c r="CS171" s="49"/>
      <c r="CT171" s="49"/>
      <c r="CU171" s="49"/>
      <c r="CV171" s="49"/>
      <c r="CW171" s="49"/>
      <c r="CX171" s="87"/>
      <c r="DR171" s="167"/>
      <c r="DS171" s="167"/>
      <c r="DT171" s="151"/>
      <c r="DW171" s="94"/>
      <c r="DX171" s="94"/>
      <c r="DY171" s="53"/>
    </row>
    <row r="172" spans="5:129" ht="18" customHeight="1">
      <c r="E172" s="276"/>
      <c r="F172" s="90"/>
      <c r="G172" s="90"/>
      <c r="H172" s="90"/>
      <c r="I172" s="90"/>
      <c r="J172" s="91"/>
      <c r="K172" s="186" t="str">
        <f>IFERROR(MP_DATA[[#This Row],[Top '[m']]]-MP_DATA[[#This Row],[Bottom '[m']]], "")</f>
        <v/>
      </c>
      <c r="L172" s="173" t="str">
        <f>IFERROR(-(MP_DATA[[#This Row],[D, bottom '[m']]]-MP_DATA[[#This Row],[D, top '[m']]])/(MP_DATA[[#This Row],[Bottom '[m']]]-MP_DATA[[#This Row],[Top '[m']]]),"")</f>
        <v/>
      </c>
      <c r="M172" s="123" t="str">
        <f>IF(7850/1000*(1/3)*PI()*ABS(F172-G172)*((H172/2)^2+(H172/2)*(I172/2)+(I172/2)^2-(H172/2-J172/1000)^2-(H172/2-J172/1000)*(I172/2-J172/1000)-(I172/2-J172/1000)^2)=0,"",7850/1000*(1/3)*PI()*ABS(F172-G172)*((H172/2)^2+(H172/2)*(I172/2)+(I172/2)^2-(H172/2-J172/1000)^2-(H172/2-J172/1000)*(I172/2-J172/1000)-(I172/2-J172/1000)^2))</f>
        <v/>
      </c>
      <c r="N172" s="187" t="str">
        <f>IFERROR((MP_DATA[[#This Row],[D, bottom '[m']]]+MP_DATA[[#This Row],[D, top '[m']]])/(2*MP_DATA[[#This Row],[t '[mm']]]/1000),"")</f>
        <v/>
      </c>
      <c r="S172" s="167"/>
      <c r="T172" s="167"/>
      <c r="U172" s="151"/>
      <c r="AR172" s="80"/>
      <c r="AX172" s="186" t="str">
        <f>IFERROR(TP_DATA[[#This Row],[Top '[m']]]-TP_DATA[[#This Row],[Bottom '[m']]], "")</f>
        <v/>
      </c>
      <c r="AY172" s="469"/>
      <c r="AZ172" s="470"/>
      <c r="BA172" s="192"/>
      <c r="BD172" s="467"/>
      <c r="BE172" s="467"/>
      <c r="BF172" s="468"/>
      <c r="BK172" s="425"/>
      <c r="BM172" s="425"/>
      <c r="CD172" s="89"/>
      <c r="CE172" s="90"/>
      <c r="CF172" s="90"/>
      <c r="CG172" s="90"/>
      <c r="CH172" s="90"/>
      <c r="CI172" s="91"/>
      <c r="CJ172" s="186" t="str">
        <f>IFERROR(TOWER_DATA[[#This Row],[Top '[m']]]-TOWER_DATA[[#This Row],[Bottom '[m']]], "")</f>
        <v/>
      </c>
      <c r="CK172" s="51"/>
      <c r="CL172" s="173" t="str">
        <f>IFERROR(-(TOWER_DATA[[#This Row],[D, bottom '[m']]]-TOWER_DATA[[#This Row],[D, top '[m']]])/(TOWER_DATA[[#This Row],[Bottom '[m']]]-TOWER_DATA[[#This Row],[Top '[m']]]),"")</f>
        <v/>
      </c>
      <c r="CM172" s="123" t="str">
        <f t="shared" si="3"/>
        <v/>
      </c>
      <c r="CN172" s="187" t="str">
        <f>IFERROR((TOWER_DATA[[#This Row],[D, bottom '[m']]]+TOWER_DATA[[#This Row],[D, top '[m']]])/(2*TOWER_DATA[[#This Row],[t '[mm']]]/1000),"")</f>
        <v/>
      </c>
      <c r="CP172" s="49"/>
      <c r="CQ172" s="49"/>
      <c r="CR172" s="49"/>
      <c r="CS172" s="49"/>
      <c r="CT172" s="49"/>
      <c r="CU172" s="49"/>
      <c r="CV172" s="49"/>
      <c r="CW172" s="49"/>
      <c r="CX172" s="87"/>
      <c r="DR172" s="167"/>
      <c r="DS172" s="167"/>
      <c r="DT172" s="151"/>
      <c r="DW172" s="94"/>
      <c r="DX172" s="94"/>
      <c r="DY172" s="53"/>
    </row>
    <row r="173" spans="5:129" ht="18" customHeight="1">
      <c r="E173" s="276"/>
      <c r="F173" s="90"/>
      <c r="G173" s="90"/>
      <c r="H173" s="90"/>
      <c r="I173" s="90"/>
      <c r="J173" s="91"/>
      <c r="K173" s="186" t="str">
        <f>IFERROR(MP_DATA[[#This Row],[Top '[m']]]-MP_DATA[[#This Row],[Bottom '[m']]], "")</f>
        <v/>
      </c>
      <c r="L173" s="173" t="str">
        <f>IFERROR(-(MP_DATA[[#This Row],[D, bottom '[m']]]-MP_DATA[[#This Row],[D, top '[m']]])/(MP_DATA[[#This Row],[Bottom '[m']]]-MP_DATA[[#This Row],[Top '[m']]]),"")</f>
        <v/>
      </c>
      <c r="M173" s="123" t="str">
        <f>IF(7850/1000*(1/3)*PI()*ABS(F173-G173)*((H173/2)^2+(H173/2)*(I173/2)+(I173/2)^2-(H173/2-J173/1000)^2-(H173/2-J173/1000)*(I173/2-J173/1000)-(I173/2-J173/1000)^2)=0,"",7850/1000*(1/3)*PI()*ABS(F173-G173)*((H173/2)^2+(H173/2)*(I173/2)+(I173/2)^2-(H173/2-J173/1000)^2-(H173/2-J173/1000)*(I173/2-J173/1000)-(I173/2-J173/1000)^2))</f>
        <v/>
      </c>
      <c r="N173" s="187" t="str">
        <f>IFERROR((MP_DATA[[#This Row],[D, bottom '[m']]]+MP_DATA[[#This Row],[D, top '[m']]])/(2*MP_DATA[[#This Row],[t '[mm']]]/1000),"")</f>
        <v/>
      </c>
      <c r="S173" s="167"/>
      <c r="T173" s="167"/>
      <c r="U173" s="151"/>
      <c r="AR173" s="80"/>
      <c r="AX173" s="186" t="str">
        <f>IFERROR(TP_DATA[[#This Row],[Top '[m']]]-TP_DATA[[#This Row],[Bottom '[m']]], "")</f>
        <v/>
      </c>
      <c r="AY173" s="469"/>
      <c r="AZ173" s="470"/>
      <c r="BA173" s="192"/>
      <c r="BD173" s="467"/>
      <c r="BE173" s="467"/>
      <c r="BF173" s="468"/>
      <c r="BK173" s="425"/>
      <c r="BM173" s="425"/>
      <c r="CD173" s="89"/>
      <c r="CE173" s="90"/>
      <c r="CF173" s="90"/>
      <c r="CG173" s="90"/>
      <c r="CH173" s="90"/>
      <c r="CI173" s="91"/>
      <c r="CJ173" s="186" t="str">
        <f>IFERROR(TOWER_DATA[[#This Row],[Top '[m']]]-TOWER_DATA[[#This Row],[Bottom '[m']]], "")</f>
        <v/>
      </c>
      <c r="CK173" s="51"/>
      <c r="CL173" s="173" t="str">
        <f>IFERROR(-(TOWER_DATA[[#This Row],[D, bottom '[m']]]-TOWER_DATA[[#This Row],[D, top '[m']]])/(TOWER_DATA[[#This Row],[Bottom '[m']]]-TOWER_DATA[[#This Row],[Top '[m']]]),"")</f>
        <v/>
      </c>
      <c r="CM173" s="123" t="str">
        <f t="shared" si="3"/>
        <v/>
      </c>
      <c r="CN173" s="187" t="str">
        <f>IFERROR((TOWER_DATA[[#This Row],[D, bottom '[m']]]+TOWER_DATA[[#This Row],[D, top '[m']]])/(2*TOWER_DATA[[#This Row],[t '[mm']]]/1000),"")</f>
        <v/>
      </c>
      <c r="CP173" s="49"/>
      <c r="CQ173" s="49"/>
      <c r="CR173" s="49"/>
      <c r="CS173" s="49"/>
      <c r="CT173" s="49"/>
      <c r="CU173" s="49"/>
      <c r="CV173" s="49"/>
      <c r="CW173" s="49"/>
      <c r="CX173" s="87"/>
      <c r="DR173" s="167"/>
      <c r="DS173" s="167"/>
      <c r="DT173" s="151"/>
      <c r="DW173" s="94"/>
      <c r="DX173" s="94"/>
      <c r="DY173" s="53"/>
    </row>
    <row r="174" spans="5:129" ht="18" customHeight="1">
      <c r="E174" s="276"/>
      <c r="F174" s="90"/>
      <c r="G174" s="90"/>
      <c r="H174" s="90"/>
      <c r="I174" s="90"/>
      <c r="J174" s="91"/>
      <c r="K174" s="186" t="str">
        <f>IFERROR(MP_DATA[[#This Row],[Top '[m']]]-MP_DATA[[#This Row],[Bottom '[m']]], "")</f>
        <v/>
      </c>
      <c r="L174" s="173" t="str">
        <f>IFERROR(-(MP_DATA[[#This Row],[D, bottom '[m']]]-MP_DATA[[#This Row],[D, top '[m']]])/(MP_DATA[[#This Row],[Bottom '[m']]]-MP_DATA[[#This Row],[Top '[m']]]),"")</f>
        <v/>
      </c>
      <c r="M174" s="123" t="str">
        <f>IF(7850/1000*(1/3)*PI()*ABS(F174-G174)*((H174/2)^2+(H174/2)*(I174/2)+(I174/2)^2-(H174/2-J174/1000)^2-(H174/2-J174/1000)*(I174/2-J174/1000)-(I174/2-J174/1000)^2)=0,"",7850/1000*(1/3)*PI()*ABS(F174-G174)*((H174/2)^2+(H174/2)*(I174/2)+(I174/2)^2-(H174/2-J174/1000)^2-(H174/2-J174/1000)*(I174/2-J174/1000)-(I174/2-J174/1000)^2))</f>
        <v/>
      </c>
      <c r="N174" s="187" t="str">
        <f>IFERROR((MP_DATA[[#This Row],[D, bottom '[m']]]+MP_DATA[[#This Row],[D, top '[m']]])/(2*MP_DATA[[#This Row],[t '[mm']]]/1000),"")</f>
        <v/>
      </c>
      <c r="S174" s="167"/>
      <c r="T174" s="167"/>
      <c r="U174" s="151"/>
      <c r="AR174" s="80"/>
      <c r="AX174" s="186" t="str">
        <f>IFERROR(TP_DATA[[#This Row],[Top '[m']]]-TP_DATA[[#This Row],[Bottom '[m']]], "")</f>
        <v/>
      </c>
      <c r="AY174" s="469"/>
      <c r="AZ174" s="470"/>
      <c r="BA174" s="192"/>
      <c r="BD174" s="467"/>
      <c r="BE174" s="467"/>
      <c r="BF174" s="468"/>
      <c r="BK174" s="425"/>
      <c r="BM174" s="425"/>
      <c r="CD174" s="89"/>
      <c r="CE174" s="90"/>
      <c r="CF174" s="90"/>
      <c r="CG174" s="90"/>
      <c r="CH174" s="90"/>
      <c r="CI174" s="91"/>
      <c r="CJ174" s="186" t="str">
        <f>IFERROR(TOWER_DATA[[#This Row],[Top '[m']]]-TOWER_DATA[[#This Row],[Bottom '[m']]], "")</f>
        <v/>
      </c>
      <c r="CK174" s="51"/>
      <c r="CL174" s="173" t="str">
        <f>IFERROR(-(TOWER_DATA[[#This Row],[D, bottom '[m']]]-TOWER_DATA[[#This Row],[D, top '[m']]])/(TOWER_DATA[[#This Row],[Bottom '[m']]]-TOWER_DATA[[#This Row],[Top '[m']]]),"")</f>
        <v/>
      </c>
      <c r="CM174" s="123" t="str">
        <f t="shared" si="3"/>
        <v/>
      </c>
      <c r="CN174" s="187" t="str">
        <f>IFERROR((TOWER_DATA[[#This Row],[D, bottom '[m']]]+TOWER_DATA[[#This Row],[D, top '[m']]])/(2*TOWER_DATA[[#This Row],[t '[mm']]]/1000),"")</f>
        <v/>
      </c>
      <c r="CP174" s="49"/>
      <c r="CQ174" s="49"/>
      <c r="CR174" s="49"/>
      <c r="CS174" s="49"/>
      <c r="CT174" s="49"/>
      <c r="CU174" s="49"/>
      <c r="CV174" s="49"/>
      <c r="CW174" s="49"/>
      <c r="CX174" s="87"/>
      <c r="DR174" s="167"/>
      <c r="DS174" s="167"/>
      <c r="DT174" s="151"/>
      <c r="DW174" s="94"/>
      <c r="DX174" s="94"/>
      <c r="DY174" s="53"/>
    </row>
    <row r="175" spans="5:129" ht="18" customHeight="1">
      <c r="E175" s="276"/>
      <c r="F175" s="90"/>
      <c r="G175" s="90"/>
      <c r="H175" s="90"/>
      <c r="I175" s="90"/>
      <c r="J175" s="91"/>
      <c r="K175" s="186" t="str">
        <f>IFERROR(MP_DATA[[#This Row],[Top '[m']]]-MP_DATA[[#This Row],[Bottom '[m']]], "")</f>
        <v/>
      </c>
      <c r="L175" s="173" t="str">
        <f>IFERROR(-(MP_DATA[[#This Row],[D, bottom '[m']]]-MP_DATA[[#This Row],[D, top '[m']]])/(MP_DATA[[#This Row],[Bottom '[m']]]-MP_DATA[[#This Row],[Top '[m']]]),"")</f>
        <v/>
      </c>
      <c r="M175" s="123" t="str">
        <f>IF(7850/1000*(1/3)*PI()*ABS(F175-G175)*((H175/2)^2+(H175/2)*(I175/2)+(I175/2)^2-(H175/2-J175/1000)^2-(H175/2-J175/1000)*(I175/2-J175/1000)-(I175/2-J175/1000)^2)=0,"",7850/1000*(1/3)*PI()*ABS(F175-G175)*((H175/2)^2+(H175/2)*(I175/2)+(I175/2)^2-(H175/2-J175/1000)^2-(H175/2-J175/1000)*(I175/2-J175/1000)-(I175/2-J175/1000)^2))</f>
        <v/>
      </c>
      <c r="N175" s="187" t="str">
        <f>IFERROR((MP_DATA[[#This Row],[D, bottom '[m']]]+MP_DATA[[#This Row],[D, top '[m']]])/(2*MP_DATA[[#This Row],[t '[mm']]]/1000),"")</f>
        <v/>
      </c>
      <c r="S175" s="167"/>
      <c r="T175" s="167"/>
      <c r="U175" s="151"/>
      <c r="AR175" s="80"/>
      <c r="AX175" s="186" t="str">
        <f>IFERROR(TP_DATA[[#This Row],[Top '[m']]]-TP_DATA[[#This Row],[Bottom '[m']]], "")</f>
        <v/>
      </c>
      <c r="AY175" s="469"/>
      <c r="AZ175" s="470"/>
      <c r="BA175" s="192"/>
      <c r="BD175" s="467"/>
      <c r="BE175" s="467"/>
      <c r="BF175" s="468"/>
      <c r="BK175" s="425"/>
      <c r="BM175" s="425"/>
      <c r="CD175" s="89"/>
      <c r="CE175" s="90"/>
      <c r="CF175" s="90"/>
      <c r="CG175" s="90"/>
      <c r="CH175" s="90"/>
      <c r="CI175" s="91"/>
      <c r="CJ175" s="186" t="str">
        <f>IFERROR(TOWER_DATA[[#This Row],[Top '[m']]]-TOWER_DATA[[#This Row],[Bottom '[m']]], "")</f>
        <v/>
      </c>
      <c r="CK175" s="51"/>
      <c r="CL175" s="173" t="str">
        <f>IFERROR(-(TOWER_DATA[[#This Row],[D, bottom '[m']]]-TOWER_DATA[[#This Row],[D, top '[m']]])/(TOWER_DATA[[#This Row],[Bottom '[m']]]-TOWER_DATA[[#This Row],[Top '[m']]]),"")</f>
        <v/>
      </c>
      <c r="CM175" s="123" t="str">
        <f t="shared" si="3"/>
        <v/>
      </c>
      <c r="CN175" s="187" t="str">
        <f>IFERROR((TOWER_DATA[[#This Row],[D, bottom '[m']]]+TOWER_DATA[[#This Row],[D, top '[m']]])/(2*TOWER_DATA[[#This Row],[t '[mm']]]/1000),"")</f>
        <v/>
      </c>
      <c r="CP175" s="49"/>
      <c r="CQ175" s="49"/>
      <c r="CR175" s="49"/>
      <c r="CS175" s="49"/>
      <c r="CT175" s="49"/>
      <c r="CU175" s="49"/>
      <c r="CV175" s="49"/>
      <c r="CW175" s="49"/>
      <c r="CX175" s="87"/>
      <c r="DR175" s="167"/>
      <c r="DS175" s="167"/>
      <c r="DT175" s="151"/>
      <c r="DW175" s="94"/>
      <c r="DX175" s="94"/>
      <c r="DY175" s="53"/>
    </row>
    <row r="176" spans="5:129" ht="18" customHeight="1">
      <c r="E176" s="276"/>
      <c r="F176" s="90"/>
      <c r="G176" s="90"/>
      <c r="H176" s="90"/>
      <c r="I176" s="90"/>
      <c r="J176" s="91"/>
      <c r="K176" s="186" t="str">
        <f>IFERROR(MP_DATA[[#This Row],[Top '[m']]]-MP_DATA[[#This Row],[Bottom '[m']]], "")</f>
        <v/>
      </c>
      <c r="L176" s="173" t="str">
        <f>IFERROR(-(MP_DATA[[#This Row],[D, bottom '[m']]]-MP_DATA[[#This Row],[D, top '[m']]])/(MP_DATA[[#This Row],[Bottom '[m']]]-MP_DATA[[#This Row],[Top '[m']]]),"")</f>
        <v/>
      </c>
      <c r="M176" s="123" t="str">
        <f>IF(7850/1000*(1/3)*PI()*ABS(F176-G176)*((H176/2)^2+(H176/2)*(I176/2)+(I176/2)^2-(H176/2-J176/1000)^2-(H176/2-J176/1000)*(I176/2-J176/1000)-(I176/2-J176/1000)^2)=0,"",7850/1000*(1/3)*PI()*ABS(F176-G176)*((H176/2)^2+(H176/2)*(I176/2)+(I176/2)^2-(H176/2-J176/1000)^2-(H176/2-J176/1000)*(I176/2-J176/1000)-(I176/2-J176/1000)^2))</f>
        <v/>
      </c>
      <c r="N176" s="187" t="str">
        <f>IFERROR((MP_DATA[[#This Row],[D, bottom '[m']]]+MP_DATA[[#This Row],[D, top '[m']]])/(2*MP_DATA[[#This Row],[t '[mm']]]/1000),"")</f>
        <v/>
      </c>
      <c r="S176" s="167"/>
      <c r="T176" s="167"/>
      <c r="U176" s="151"/>
      <c r="AR176" s="80"/>
      <c r="AX176" s="186" t="str">
        <f>IFERROR(TP_DATA[[#This Row],[Top '[m']]]-TP_DATA[[#This Row],[Bottom '[m']]], "")</f>
        <v/>
      </c>
      <c r="AY176" s="469"/>
      <c r="AZ176" s="470"/>
      <c r="BA176" s="192"/>
      <c r="BD176" s="467"/>
      <c r="BE176" s="467"/>
      <c r="BF176" s="468"/>
      <c r="BK176" s="425"/>
      <c r="BM176" s="425"/>
      <c r="CD176" s="89"/>
      <c r="CE176" s="90"/>
      <c r="CF176" s="90"/>
      <c r="CG176" s="90"/>
      <c r="CH176" s="90"/>
      <c r="CI176" s="91"/>
      <c r="CJ176" s="186" t="str">
        <f>IFERROR(TOWER_DATA[[#This Row],[Top '[m']]]-TOWER_DATA[[#This Row],[Bottom '[m']]], "")</f>
        <v/>
      </c>
      <c r="CK176" s="51"/>
      <c r="CL176" s="173" t="str">
        <f>IFERROR(-(TOWER_DATA[[#This Row],[D, bottom '[m']]]-TOWER_DATA[[#This Row],[D, top '[m']]])/(TOWER_DATA[[#This Row],[Bottom '[m']]]-TOWER_DATA[[#This Row],[Top '[m']]]),"")</f>
        <v/>
      </c>
      <c r="CM176" s="123" t="str">
        <f t="shared" si="3"/>
        <v/>
      </c>
      <c r="CN176" s="187" t="str">
        <f>IFERROR((TOWER_DATA[[#This Row],[D, bottom '[m']]]+TOWER_DATA[[#This Row],[D, top '[m']]])/(2*TOWER_DATA[[#This Row],[t '[mm']]]/1000),"")</f>
        <v/>
      </c>
      <c r="CP176" s="49"/>
      <c r="CQ176" s="49"/>
      <c r="CR176" s="49"/>
      <c r="CS176" s="49"/>
      <c r="CT176" s="49"/>
      <c r="CU176" s="49"/>
      <c r="CV176" s="49"/>
      <c r="CW176" s="49"/>
      <c r="CX176" s="87"/>
      <c r="DR176" s="167"/>
      <c r="DS176" s="167"/>
      <c r="DT176" s="151"/>
      <c r="DW176" s="94"/>
      <c r="DX176" s="94"/>
      <c r="DY176" s="53"/>
    </row>
    <row r="177" spans="5:129" ht="18" customHeight="1">
      <c r="E177" s="276"/>
      <c r="F177" s="90"/>
      <c r="G177" s="90"/>
      <c r="H177" s="90"/>
      <c r="I177" s="90"/>
      <c r="J177" s="91"/>
      <c r="K177" s="186" t="str">
        <f>IFERROR(MP_DATA[[#This Row],[Top '[m']]]-MP_DATA[[#This Row],[Bottom '[m']]], "")</f>
        <v/>
      </c>
      <c r="L177" s="173" t="str">
        <f>IFERROR(-(MP_DATA[[#This Row],[D, bottom '[m']]]-MP_DATA[[#This Row],[D, top '[m']]])/(MP_DATA[[#This Row],[Bottom '[m']]]-MP_DATA[[#This Row],[Top '[m']]]),"")</f>
        <v/>
      </c>
      <c r="M177" s="123" t="str">
        <f>IF(7850/1000*(1/3)*PI()*ABS(F177-G177)*((H177/2)^2+(H177/2)*(I177/2)+(I177/2)^2-(H177/2-J177/1000)^2-(H177/2-J177/1000)*(I177/2-J177/1000)-(I177/2-J177/1000)^2)=0,"",7850/1000*(1/3)*PI()*ABS(F177-G177)*((H177/2)^2+(H177/2)*(I177/2)+(I177/2)^2-(H177/2-J177/1000)^2-(H177/2-J177/1000)*(I177/2-J177/1000)-(I177/2-J177/1000)^2))</f>
        <v/>
      </c>
      <c r="N177" s="187" t="str">
        <f>IFERROR((MP_DATA[[#This Row],[D, bottom '[m']]]+MP_DATA[[#This Row],[D, top '[m']]])/(2*MP_DATA[[#This Row],[t '[mm']]]/1000),"")</f>
        <v/>
      </c>
      <c r="S177" s="167"/>
      <c r="T177" s="167"/>
      <c r="U177" s="151"/>
      <c r="AR177" s="80"/>
      <c r="AX177" s="186" t="str">
        <f>IFERROR(TP_DATA[[#This Row],[Top '[m']]]-TP_DATA[[#This Row],[Bottom '[m']]], "")</f>
        <v/>
      </c>
      <c r="AY177" s="469"/>
      <c r="AZ177" s="470"/>
      <c r="BA177" s="192"/>
      <c r="BD177" s="467"/>
      <c r="BE177" s="467"/>
      <c r="BF177" s="468"/>
      <c r="BK177" s="425"/>
      <c r="BM177" s="425"/>
      <c r="CD177" s="89"/>
      <c r="CE177" s="90"/>
      <c r="CF177" s="90"/>
      <c r="CG177" s="90"/>
      <c r="CH177" s="90"/>
      <c r="CI177" s="91"/>
      <c r="CJ177" s="186" t="str">
        <f>IFERROR(TOWER_DATA[[#This Row],[Top '[m']]]-TOWER_DATA[[#This Row],[Bottom '[m']]], "")</f>
        <v/>
      </c>
      <c r="CK177" s="51"/>
      <c r="CL177" s="173" t="str">
        <f>IFERROR(-(TOWER_DATA[[#This Row],[D, bottom '[m']]]-TOWER_DATA[[#This Row],[D, top '[m']]])/(TOWER_DATA[[#This Row],[Bottom '[m']]]-TOWER_DATA[[#This Row],[Top '[m']]]),"")</f>
        <v/>
      </c>
      <c r="CM177" s="123" t="str">
        <f t="shared" ref="CM177:CM240" si="7">IF(7850/1000*(1/3)*PI()*ABS(CE177-CF177)*((CG177/2)^2+(CG177/2)*(CH177/2)+(CH177/2)^2-(CG177/2-CI177/1000)^2-(CG177/2-CI177/1000)*(CH177/2-CI177/1000)-(CH177/2-CI177/1000)^2)=0,"",7850/1000*(1/3)*PI()*ABS(CE177-CF177)*((CG177/2)^2+(CG177/2)*(CH177/2)+(CH177/2)^2-(CG177/2-CI177/1000)^2-(CG177/2-CI177/1000)*(CH177/2-CI177/1000)-(CH177/2-CI177/1000)^2))</f>
        <v/>
      </c>
      <c r="CN177" s="187" t="str">
        <f>IFERROR((TOWER_DATA[[#This Row],[D, bottom '[m']]]+TOWER_DATA[[#This Row],[D, top '[m']]])/(2*TOWER_DATA[[#This Row],[t '[mm']]]/1000),"")</f>
        <v/>
      </c>
      <c r="CP177" s="49"/>
      <c r="CQ177" s="49"/>
      <c r="CR177" s="49"/>
      <c r="CS177" s="49"/>
      <c r="CT177" s="49"/>
      <c r="CU177" s="49"/>
      <c r="CV177" s="49"/>
      <c r="CW177" s="49"/>
      <c r="CX177" s="87"/>
      <c r="DR177" s="167"/>
      <c r="DS177" s="167"/>
      <c r="DT177" s="151"/>
      <c r="DW177" s="94"/>
      <c r="DX177" s="94"/>
      <c r="DY177" s="53"/>
    </row>
    <row r="178" spans="5:129" ht="18" customHeight="1">
      <c r="E178" s="276"/>
      <c r="F178" s="90"/>
      <c r="G178" s="90"/>
      <c r="H178" s="90"/>
      <c r="I178" s="90"/>
      <c r="J178" s="91"/>
      <c r="K178" s="186" t="str">
        <f>IFERROR(MP_DATA[[#This Row],[Top '[m']]]-MP_DATA[[#This Row],[Bottom '[m']]], "")</f>
        <v/>
      </c>
      <c r="L178" s="173" t="str">
        <f>IFERROR(-(MP_DATA[[#This Row],[D, bottom '[m']]]-MP_DATA[[#This Row],[D, top '[m']]])/(MP_DATA[[#This Row],[Bottom '[m']]]-MP_DATA[[#This Row],[Top '[m']]]),"")</f>
        <v/>
      </c>
      <c r="M178" s="123" t="str">
        <f>IF(7850/1000*(1/3)*PI()*ABS(F178-G178)*((H178/2)^2+(H178/2)*(I178/2)+(I178/2)^2-(H178/2-J178/1000)^2-(H178/2-J178/1000)*(I178/2-J178/1000)-(I178/2-J178/1000)^2)=0,"",7850/1000*(1/3)*PI()*ABS(F178-G178)*((H178/2)^2+(H178/2)*(I178/2)+(I178/2)^2-(H178/2-J178/1000)^2-(H178/2-J178/1000)*(I178/2-J178/1000)-(I178/2-J178/1000)^2))</f>
        <v/>
      </c>
      <c r="N178" s="187" t="str">
        <f>IFERROR((MP_DATA[[#This Row],[D, bottom '[m']]]+MP_DATA[[#This Row],[D, top '[m']]])/(2*MP_DATA[[#This Row],[t '[mm']]]/1000),"")</f>
        <v/>
      </c>
      <c r="S178" s="167"/>
      <c r="T178" s="167"/>
      <c r="U178" s="151"/>
      <c r="AR178" s="80"/>
      <c r="AX178" s="186" t="str">
        <f>IFERROR(TP_DATA[[#This Row],[Top '[m']]]-TP_DATA[[#This Row],[Bottom '[m']]], "")</f>
        <v/>
      </c>
      <c r="AY178" s="469"/>
      <c r="AZ178" s="470"/>
      <c r="BA178" s="192"/>
      <c r="BD178" s="467"/>
      <c r="BE178" s="467"/>
      <c r="BF178" s="468"/>
      <c r="BK178" s="425"/>
      <c r="BM178" s="425"/>
      <c r="CD178" s="89"/>
      <c r="CE178" s="90"/>
      <c r="CF178" s="90"/>
      <c r="CG178" s="90"/>
      <c r="CH178" s="90"/>
      <c r="CI178" s="91"/>
      <c r="CJ178" s="186" t="str">
        <f>IFERROR(TOWER_DATA[[#This Row],[Top '[m']]]-TOWER_DATA[[#This Row],[Bottom '[m']]], "")</f>
        <v/>
      </c>
      <c r="CK178" s="51"/>
      <c r="CL178" s="173" t="str">
        <f>IFERROR(-(TOWER_DATA[[#This Row],[D, bottom '[m']]]-TOWER_DATA[[#This Row],[D, top '[m']]])/(TOWER_DATA[[#This Row],[Bottom '[m']]]-TOWER_DATA[[#This Row],[Top '[m']]]),"")</f>
        <v/>
      </c>
      <c r="CM178" s="123" t="str">
        <f t="shared" si="7"/>
        <v/>
      </c>
      <c r="CN178" s="187" t="str">
        <f>IFERROR((TOWER_DATA[[#This Row],[D, bottom '[m']]]+TOWER_DATA[[#This Row],[D, top '[m']]])/(2*TOWER_DATA[[#This Row],[t '[mm']]]/1000),"")</f>
        <v/>
      </c>
      <c r="CP178" s="49"/>
      <c r="CQ178" s="49"/>
      <c r="CR178" s="49"/>
      <c r="CS178" s="49"/>
      <c r="CT178" s="49"/>
      <c r="CU178" s="49"/>
      <c r="CV178" s="49"/>
      <c r="CW178" s="49"/>
      <c r="CX178" s="87"/>
      <c r="DR178" s="167"/>
      <c r="DS178" s="167"/>
      <c r="DT178" s="151"/>
      <c r="DW178" s="94"/>
      <c r="DX178" s="94"/>
      <c r="DY178" s="53"/>
    </row>
    <row r="179" spans="5:129" ht="18" customHeight="1">
      <c r="E179" s="276"/>
      <c r="F179" s="90"/>
      <c r="G179" s="90"/>
      <c r="H179" s="90"/>
      <c r="I179" s="90"/>
      <c r="J179" s="91"/>
      <c r="K179" s="186" t="str">
        <f>IFERROR(MP_DATA[[#This Row],[Top '[m']]]-MP_DATA[[#This Row],[Bottom '[m']]], "")</f>
        <v/>
      </c>
      <c r="L179" s="173" t="str">
        <f>IFERROR(-(MP_DATA[[#This Row],[D, bottom '[m']]]-MP_DATA[[#This Row],[D, top '[m']]])/(MP_DATA[[#This Row],[Bottom '[m']]]-MP_DATA[[#This Row],[Top '[m']]]),"")</f>
        <v/>
      </c>
      <c r="M179" s="123" t="str">
        <f>IF(7850/1000*(1/3)*PI()*ABS(F179-G179)*((H179/2)^2+(H179/2)*(I179/2)+(I179/2)^2-(H179/2-J179/1000)^2-(H179/2-J179/1000)*(I179/2-J179/1000)-(I179/2-J179/1000)^2)=0,"",7850/1000*(1/3)*PI()*ABS(F179-G179)*((H179/2)^2+(H179/2)*(I179/2)+(I179/2)^2-(H179/2-J179/1000)^2-(H179/2-J179/1000)*(I179/2-J179/1000)-(I179/2-J179/1000)^2))</f>
        <v/>
      </c>
      <c r="N179" s="187" t="str">
        <f>IFERROR((MP_DATA[[#This Row],[D, bottom '[m']]]+MP_DATA[[#This Row],[D, top '[m']]])/(2*MP_DATA[[#This Row],[t '[mm']]]/1000),"")</f>
        <v/>
      </c>
      <c r="S179" s="167"/>
      <c r="T179" s="167"/>
      <c r="U179" s="151"/>
      <c r="AR179" s="80"/>
      <c r="AX179" s="186" t="str">
        <f>IFERROR(TP_DATA[[#This Row],[Top '[m']]]-TP_DATA[[#This Row],[Bottom '[m']]], "")</f>
        <v/>
      </c>
      <c r="AY179" s="469"/>
      <c r="AZ179" s="470"/>
      <c r="BA179" s="192"/>
      <c r="BD179" s="467"/>
      <c r="BE179" s="467"/>
      <c r="BF179" s="468"/>
      <c r="BK179" s="425"/>
      <c r="BM179" s="425"/>
      <c r="CD179" s="89"/>
      <c r="CE179" s="90"/>
      <c r="CF179" s="90"/>
      <c r="CG179" s="90"/>
      <c r="CH179" s="90"/>
      <c r="CI179" s="91"/>
      <c r="CJ179" s="186" t="str">
        <f>IFERROR(TOWER_DATA[[#This Row],[Top '[m']]]-TOWER_DATA[[#This Row],[Bottom '[m']]], "")</f>
        <v/>
      </c>
      <c r="CK179" s="51"/>
      <c r="CL179" s="173" t="str">
        <f>IFERROR(-(TOWER_DATA[[#This Row],[D, bottom '[m']]]-TOWER_DATA[[#This Row],[D, top '[m']]])/(TOWER_DATA[[#This Row],[Bottom '[m']]]-TOWER_DATA[[#This Row],[Top '[m']]]),"")</f>
        <v/>
      </c>
      <c r="CM179" s="123" t="str">
        <f t="shared" si="7"/>
        <v/>
      </c>
      <c r="CN179" s="187" t="str">
        <f>IFERROR((TOWER_DATA[[#This Row],[D, bottom '[m']]]+TOWER_DATA[[#This Row],[D, top '[m']]])/(2*TOWER_DATA[[#This Row],[t '[mm']]]/1000),"")</f>
        <v/>
      </c>
      <c r="CP179" s="49"/>
      <c r="CQ179" s="49"/>
      <c r="CR179" s="49"/>
      <c r="CS179" s="49"/>
      <c r="CT179" s="49"/>
      <c r="CU179" s="49"/>
      <c r="CV179" s="49"/>
      <c r="CW179" s="49"/>
      <c r="CX179" s="87"/>
      <c r="DR179" s="167"/>
      <c r="DS179" s="167"/>
      <c r="DT179" s="151"/>
      <c r="DW179" s="94"/>
      <c r="DX179" s="94"/>
      <c r="DY179" s="53"/>
    </row>
    <row r="180" spans="5:129" ht="18" customHeight="1">
      <c r="E180" s="276"/>
      <c r="F180" s="90"/>
      <c r="G180" s="90"/>
      <c r="H180" s="90"/>
      <c r="I180" s="90"/>
      <c r="J180" s="91"/>
      <c r="K180" s="186" t="str">
        <f>IFERROR(MP_DATA[[#This Row],[Top '[m']]]-MP_DATA[[#This Row],[Bottom '[m']]], "")</f>
        <v/>
      </c>
      <c r="L180" s="173" t="str">
        <f>IFERROR(-(MP_DATA[[#This Row],[D, bottom '[m']]]-MP_DATA[[#This Row],[D, top '[m']]])/(MP_DATA[[#This Row],[Bottom '[m']]]-MP_DATA[[#This Row],[Top '[m']]]),"")</f>
        <v/>
      </c>
      <c r="M180" s="123" t="str">
        <f>IF(7850/1000*(1/3)*PI()*ABS(F180-G180)*((H180/2)^2+(H180/2)*(I180/2)+(I180/2)^2-(H180/2-J180/1000)^2-(H180/2-J180/1000)*(I180/2-J180/1000)-(I180/2-J180/1000)^2)=0,"",7850/1000*(1/3)*PI()*ABS(F180-G180)*((H180/2)^2+(H180/2)*(I180/2)+(I180/2)^2-(H180/2-J180/1000)^2-(H180/2-J180/1000)*(I180/2-J180/1000)-(I180/2-J180/1000)^2))</f>
        <v/>
      </c>
      <c r="N180" s="187" t="str">
        <f>IFERROR((MP_DATA[[#This Row],[D, bottom '[m']]]+MP_DATA[[#This Row],[D, top '[m']]])/(2*MP_DATA[[#This Row],[t '[mm']]]/1000),"")</f>
        <v/>
      </c>
      <c r="S180" s="167"/>
      <c r="T180" s="167"/>
      <c r="U180" s="151"/>
      <c r="AR180" s="80"/>
      <c r="AX180" s="186" t="str">
        <f>IFERROR(TP_DATA[[#This Row],[Top '[m']]]-TP_DATA[[#This Row],[Bottom '[m']]], "")</f>
        <v/>
      </c>
      <c r="AY180" s="469"/>
      <c r="AZ180" s="470"/>
      <c r="BA180" s="192"/>
      <c r="BD180" s="467"/>
      <c r="BE180" s="467"/>
      <c r="BF180" s="468"/>
      <c r="BK180" s="425"/>
      <c r="BM180" s="425"/>
      <c r="CD180" s="89"/>
      <c r="CE180" s="90"/>
      <c r="CF180" s="90"/>
      <c r="CG180" s="90"/>
      <c r="CH180" s="90"/>
      <c r="CI180" s="91"/>
      <c r="CJ180" s="186" t="str">
        <f>IFERROR(TOWER_DATA[[#This Row],[Top '[m']]]-TOWER_DATA[[#This Row],[Bottom '[m']]], "")</f>
        <v/>
      </c>
      <c r="CK180" s="51"/>
      <c r="CL180" s="173" t="str">
        <f>IFERROR(-(TOWER_DATA[[#This Row],[D, bottom '[m']]]-TOWER_DATA[[#This Row],[D, top '[m']]])/(TOWER_DATA[[#This Row],[Bottom '[m']]]-TOWER_DATA[[#This Row],[Top '[m']]]),"")</f>
        <v/>
      </c>
      <c r="CM180" s="123" t="str">
        <f t="shared" si="7"/>
        <v/>
      </c>
      <c r="CN180" s="187" t="str">
        <f>IFERROR((TOWER_DATA[[#This Row],[D, bottom '[m']]]+TOWER_DATA[[#This Row],[D, top '[m']]])/(2*TOWER_DATA[[#This Row],[t '[mm']]]/1000),"")</f>
        <v/>
      </c>
      <c r="CP180" s="49"/>
      <c r="CQ180" s="49"/>
      <c r="CR180" s="49"/>
      <c r="CS180" s="49"/>
      <c r="CT180" s="49"/>
      <c r="CU180" s="49"/>
      <c r="CV180" s="49"/>
      <c r="CW180" s="49"/>
      <c r="CX180" s="87"/>
      <c r="DR180" s="167"/>
      <c r="DS180" s="167"/>
      <c r="DT180" s="151"/>
      <c r="DW180" s="94"/>
      <c r="DX180" s="94"/>
      <c r="DY180" s="53"/>
    </row>
    <row r="181" spans="5:129" ht="18" customHeight="1">
      <c r="E181" s="276"/>
      <c r="F181" s="90"/>
      <c r="G181" s="90"/>
      <c r="H181" s="90"/>
      <c r="I181" s="90"/>
      <c r="J181" s="91"/>
      <c r="K181" s="186" t="str">
        <f>IFERROR(MP_DATA[[#This Row],[Top '[m']]]-MP_DATA[[#This Row],[Bottom '[m']]], "")</f>
        <v/>
      </c>
      <c r="L181" s="173" t="str">
        <f>IFERROR(-(MP_DATA[[#This Row],[D, bottom '[m']]]-MP_DATA[[#This Row],[D, top '[m']]])/(MP_DATA[[#This Row],[Bottom '[m']]]-MP_DATA[[#This Row],[Top '[m']]]),"")</f>
        <v/>
      </c>
      <c r="M181" s="123" t="str">
        <f>IF(7850/1000*(1/3)*PI()*ABS(F181-G181)*((H181/2)^2+(H181/2)*(I181/2)+(I181/2)^2-(H181/2-J181/1000)^2-(H181/2-J181/1000)*(I181/2-J181/1000)-(I181/2-J181/1000)^2)=0,"",7850/1000*(1/3)*PI()*ABS(F181-G181)*((H181/2)^2+(H181/2)*(I181/2)+(I181/2)^2-(H181/2-J181/1000)^2-(H181/2-J181/1000)*(I181/2-J181/1000)-(I181/2-J181/1000)^2))</f>
        <v/>
      </c>
      <c r="N181" s="187" t="str">
        <f>IFERROR((MP_DATA[[#This Row],[D, bottom '[m']]]+MP_DATA[[#This Row],[D, top '[m']]])/(2*MP_DATA[[#This Row],[t '[mm']]]/1000),"")</f>
        <v/>
      </c>
      <c r="S181" s="167"/>
      <c r="T181" s="167"/>
      <c r="U181" s="151"/>
      <c r="AR181" s="80"/>
      <c r="AX181" s="186" t="str">
        <f>IFERROR(TP_DATA[[#This Row],[Top '[m']]]-TP_DATA[[#This Row],[Bottom '[m']]], "")</f>
        <v/>
      </c>
      <c r="AY181" s="469"/>
      <c r="AZ181" s="470"/>
      <c r="BA181" s="192"/>
      <c r="BD181" s="467"/>
      <c r="BE181" s="467"/>
      <c r="BF181" s="468"/>
      <c r="BK181" s="425"/>
      <c r="BM181" s="425"/>
      <c r="CD181" s="89"/>
      <c r="CE181" s="90"/>
      <c r="CF181" s="90"/>
      <c r="CG181" s="90"/>
      <c r="CH181" s="90"/>
      <c r="CI181" s="91"/>
      <c r="CJ181" s="186" t="str">
        <f>IFERROR(TOWER_DATA[[#This Row],[Top '[m']]]-TOWER_DATA[[#This Row],[Bottom '[m']]], "")</f>
        <v/>
      </c>
      <c r="CK181" s="51"/>
      <c r="CL181" s="173" t="str">
        <f>IFERROR(-(TOWER_DATA[[#This Row],[D, bottom '[m']]]-TOWER_DATA[[#This Row],[D, top '[m']]])/(TOWER_DATA[[#This Row],[Bottom '[m']]]-TOWER_DATA[[#This Row],[Top '[m']]]),"")</f>
        <v/>
      </c>
      <c r="CM181" s="123" t="str">
        <f t="shared" si="7"/>
        <v/>
      </c>
      <c r="CN181" s="187" t="str">
        <f>IFERROR((TOWER_DATA[[#This Row],[D, bottom '[m']]]+TOWER_DATA[[#This Row],[D, top '[m']]])/(2*TOWER_DATA[[#This Row],[t '[mm']]]/1000),"")</f>
        <v/>
      </c>
      <c r="CP181" s="49"/>
      <c r="CQ181" s="49"/>
      <c r="CR181" s="49"/>
      <c r="CS181" s="49"/>
      <c r="CT181" s="49"/>
      <c r="CU181" s="49"/>
      <c r="CV181" s="49"/>
      <c r="CW181" s="49"/>
      <c r="CX181" s="87"/>
      <c r="DR181" s="167"/>
      <c r="DS181" s="167"/>
      <c r="DT181" s="151"/>
      <c r="DW181" s="94"/>
      <c r="DX181" s="94"/>
      <c r="DY181" s="53"/>
    </row>
    <row r="182" spans="5:129" ht="18" customHeight="1">
      <c r="E182" s="276"/>
      <c r="F182" s="90"/>
      <c r="G182" s="90"/>
      <c r="H182" s="90"/>
      <c r="I182" s="90"/>
      <c r="J182" s="91"/>
      <c r="K182" s="186" t="str">
        <f>IFERROR(MP_DATA[[#This Row],[Top '[m']]]-MP_DATA[[#This Row],[Bottom '[m']]], "")</f>
        <v/>
      </c>
      <c r="L182" s="173" t="str">
        <f>IFERROR(-(MP_DATA[[#This Row],[D, bottom '[m']]]-MP_DATA[[#This Row],[D, top '[m']]])/(MP_DATA[[#This Row],[Bottom '[m']]]-MP_DATA[[#This Row],[Top '[m']]]),"")</f>
        <v/>
      </c>
      <c r="M182" s="123" t="str">
        <f>IF(7850/1000*(1/3)*PI()*ABS(F182-G182)*((H182/2)^2+(H182/2)*(I182/2)+(I182/2)^2-(H182/2-J182/1000)^2-(H182/2-J182/1000)*(I182/2-J182/1000)-(I182/2-J182/1000)^2)=0,"",7850/1000*(1/3)*PI()*ABS(F182-G182)*((H182/2)^2+(H182/2)*(I182/2)+(I182/2)^2-(H182/2-J182/1000)^2-(H182/2-J182/1000)*(I182/2-J182/1000)-(I182/2-J182/1000)^2))</f>
        <v/>
      </c>
      <c r="N182" s="187" t="str">
        <f>IFERROR((MP_DATA[[#This Row],[D, bottom '[m']]]+MP_DATA[[#This Row],[D, top '[m']]])/(2*MP_DATA[[#This Row],[t '[mm']]]/1000),"")</f>
        <v/>
      </c>
      <c r="S182" s="167"/>
      <c r="T182" s="167"/>
      <c r="U182" s="151"/>
      <c r="AR182" s="80"/>
      <c r="AX182" s="186" t="str">
        <f>IFERROR(TP_DATA[[#This Row],[Top '[m']]]-TP_DATA[[#This Row],[Bottom '[m']]], "")</f>
        <v/>
      </c>
      <c r="AY182" s="469"/>
      <c r="AZ182" s="470"/>
      <c r="BA182" s="192"/>
      <c r="BD182" s="467"/>
      <c r="BE182" s="467"/>
      <c r="BF182" s="468"/>
      <c r="BK182" s="425"/>
      <c r="BM182" s="425"/>
      <c r="CD182" s="89"/>
      <c r="CE182" s="90"/>
      <c r="CF182" s="90"/>
      <c r="CG182" s="90"/>
      <c r="CH182" s="90"/>
      <c r="CI182" s="91"/>
      <c r="CJ182" s="186" t="str">
        <f>IFERROR(TOWER_DATA[[#This Row],[Top '[m']]]-TOWER_DATA[[#This Row],[Bottom '[m']]], "")</f>
        <v/>
      </c>
      <c r="CK182" s="51"/>
      <c r="CL182" s="173" t="str">
        <f>IFERROR(-(TOWER_DATA[[#This Row],[D, bottom '[m']]]-TOWER_DATA[[#This Row],[D, top '[m']]])/(TOWER_DATA[[#This Row],[Bottom '[m']]]-TOWER_DATA[[#This Row],[Top '[m']]]),"")</f>
        <v/>
      </c>
      <c r="CM182" s="123" t="str">
        <f t="shared" si="7"/>
        <v/>
      </c>
      <c r="CN182" s="187" t="str">
        <f>IFERROR((TOWER_DATA[[#This Row],[D, bottom '[m']]]+TOWER_DATA[[#This Row],[D, top '[m']]])/(2*TOWER_DATA[[#This Row],[t '[mm']]]/1000),"")</f>
        <v/>
      </c>
      <c r="CP182" s="49"/>
      <c r="CQ182" s="49"/>
      <c r="CR182" s="49"/>
      <c r="CS182" s="49"/>
      <c r="CT182" s="49"/>
      <c r="CU182" s="49"/>
      <c r="CV182" s="49"/>
      <c r="CW182" s="49"/>
      <c r="CX182" s="87"/>
      <c r="DR182" s="167"/>
      <c r="DS182" s="167"/>
      <c r="DT182" s="151"/>
      <c r="DW182" s="94"/>
      <c r="DX182" s="94"/>
      <c r="DY182" s="53"/>
    </row>
    <row r="183" spans="5:129" ht="18" customHeight="1">
      <c r="E183" s="276"/>
      <c r="F183" s="90"/>
      <c r="G183" s="90"/>
      <c r="H183" s="90"/>
      <c r="I183" s="90"/>
      <c r="J183" s="91"/>
      <c r="K183" s="186" t="str">
        <f>IFERROR(MP_DATA[[#This Row],[Top '[m']]]-MP_DATA[[#This Row],[Bottom '[m']]], "")</f>
        <v/>
      </c>
      <c r="L183" s="173" t="str">
        <f>IFERROR(-(MP_DATA[[#This Row],[D, bottom '[m']]]-MP_DATA[[#This Row],[D, top '[m']]])/(MP_DATA[[#This Row],[Bottom '[m']]]-MP_DATA[[#This Row],[Top '[m']]]),"")</f>
        <v/>
      </c>
      <c r="M183" s="123" t="str">
        <f>IF(7850/1000*(1/3)*PI()*ABS(F183-G183)*((H183/2)^2+(H183/2)*(I183/2)+(I183/2)^2-(H183/2-J183/1000)^2-(H183/2-J183/1000)*(I183/2-J183/1000)-(I183/2-J183/1000)^2)=0,"",7850/1000*(1/3)*PI()*ABS(F183-G183)*((H183/2)^2+(H183/2)*(I183/2)+(I183/2)^2-(H183/2-J183/1000)^2-(H183/2-J183/1000)*(I183/2-J183/1000)-(I183/2-J183/1000)^2))</f>
        <v/>
      </c>
      <c r="N183" s="187" t="str">
        <f>IFERROR((MP_DATA[[#This Row],[D, bottom '[m']]]+MP_DATA[[#This Row],[D, top '[m']]])/(2*MP_DATA[[#This Row],[t '[mm']]]/1000),"")</f>
        <v/>
      </c>
      <c r="S183" s="167"/>
      <c r="T183" s="167"/>
      <c r="U183" s="151"/>
      <c r="AR183" s="80"/>
      <c r="AX183" s="186" t="str">
        <f>IFERROR(TP_DATA[[#This Row],[Top '[m']]]-TP_DATA[[#This Row],[Bottom '[m']]], "")</f>
        <v/>
      </c>
      <c r="AY183" s="469"/>
      <c r="AZ183" s="470"/>
      <c r="BA183" s="192"/>
      <c r="BD183" s="467"/>
      <c r="BE183" s="467"/>
      <c r="BF183" s="468"/>
      <c r="BK183" s="425"/>
      <c r="BM183" s="425"/>
      <c r="CD183" s="89"/>
      <c r="CE183" s="90"/>
      <c r="CF183" s="90"/>
      <c r="CG183" s="90"/>
      <c r="CH183" s="90"/>
      <c r="CI183" s="91"/>
      <c r="CJ183" s="186" t="str">
        <f>IFERROR(TOWER_DATA[[#This Row],[Top '[m']]]-TOWER_DATA[[#This Row],[Bottom '[m']]], "")</f>
        <v/>
      </c>
      <c r="CK183" s="51"/>
      <c r="CL183" s="173" t="str">
        <f>IFERROR(-(TOWER_DATA[[#This Row],[D, bottom '[m']]]-TOWER_DATA[[#This Row],[D, top '[m']]])/(TOWER_DATA[[#This Row],[Bottom '[m']]]-TOWER_DATA[[#This Row],[Top '[m']]]),"")</f>
        <v/>
      </c>
      <c r="CM183" s="123" t="str">
        <f t="shared" si="7"/>
        <v/>
      </c>
      <c r="CN183" s="187" t="str">
        <f>IFERROR((TOWER_DATA[[#This Row],[D, bottom '[m']]]+TOWER_DATA[[#This Row],[D, top '[m']]])/(2*TOWER_DATA[[#This Row],[t '[mm']]]/1000),"")</f>
        <v/>
      </c>
      <c r="CP183" s="49"/>
      <c r="CQ183" s="49"/>
      <c r="CR183" s="49"/>
      <c r="CS183" s="49"/>
      <c r="CT183" s="49"/>
      <c r="CU183" s="49"/>
      <c r="CV183" s="49"/>
      <c r="CW183" s="49"/>
      <c r="CX183" s="87"/>
      <c r="DR183" s="167"/>
      <c r="DS183" s="167"/>
      <c r="DT183" s="151"/>
      <c r="DW183" s="94"/>
      <c r="DX183" s="94"/>
      <c r="DY183" s="53"/>
    </row>
    <row r="184" spans="5:129" ht="18" customHeight="1">
      <c r="E184" s="276"/>
      <c r="F184" s="90"/>
      <c r="G184" s="90"/>
      <c r="H184" s="90"/>
      <c r="I184" s="90"/>
      <c r="J184" s="91"/>
      <c r="K184" s="186" t="str">
        <f>IFERROR(MP_DATA[[#This Row],[Top '[m']]]-MP_DATA[[#This Row],[Bottom '[m']]], "")</f>
        <v/>
      </c>
      <c r="L184" s="173" t="str">
        <f>IFERROR(-(MP_DATA[[#This Row],[D, bottom '[m']]]-MP_DATA[[#This Row],[D, top '[m']]])/(MP_DATA[[#This Row],[Bottom '[m']]]-MP_DATA[[#This Row],[Top '[m']]]),"")</f>
        <v/>
      </c>
      <c r="M184" s="123" t="str">
        <f>IF(7850/1000*(1/3)*PI()*ABS(F184-G184)*((H184/2)^2+(H184/2)*(I184/2)+(I184/2)^2-(H184/2-J184/1000)^2-(H184/2-J184/1000)*(I184/2-J184/1000)-(I184/2-J184/1000)^2)=0,"",7850/1000*(1/3)*PI()*ABS(F184-G184)*((H184/2)^2+(H184/2)*(I184/2)+(I184/2)^2-(H184/2-J184/1000)^2-(H184/2-J184/1000)*(I184/2-J184/1000)-(I184/2-J184/1000)^2))</f>
        <v/>
      </c>
      <c r="N184" s="187" t="str">
        <f>IFERROR((MP_DATA[[#This Row],[D, bottom '[m']]]+MP_DATA[[#This Row],[D, top '[m']]])/(2*MP_DATA[[#This Row],[t '[mm']]]/1000),"")</f>
        <v/>
      </c>
      <c r="S184" s="167"/>
      <c r="T184" s="167"/>
      <c r="U184" s="151"/>
      <c r="AR184" s="80"/>
      <c r="AX184" s="186" t="str">
        <f>IFERROR(TP_DATA[[#This Row],[Top '[m']]]-TP_DATA[[#This Row],[Bottom '[m']]], "")</f>
        <v/>
      </c>
      <c r="AY184" s="469"/>
      <c r="AZ184" s="470"/>
      <c r="BA184" s="192"/>
      <c r="BD184" s="467"/>
      <c r="BE184" s="467"/>
      <c r="BF184" s="468"/>
      <c r="BK184" s="425"/>
      <c r="BM184" s="425"/>
      <c r="CD184" s="89"/>
      <c r="CE184" s="90"/>
      <c r="CF184" s="90"/>
      <c r="CG184" s="90"/>
      <c r="CH184" s="90"/>
      <c r="CI184" s="91"/>
      <c r="CJ184" s="186" t="str">
        <f>IFERROR(TOWER_DATA[[#This Row],[Top '[m']]]-TOWER_DATA[[#This Row],[Bottom '[m']]], "")</f>
        <v/>
      </c>
      <c r="CK184" s="51"/>
      <c r="CL184" s="173" t="str">
        <f>IFERROR(-(TOWER_DATA[[#This Row],[D, bottom '[m']]]-TOWER_DATA[[#This Row],[D, top '[m']]])/(TOWER_DATA[[#This Row],[Bottom '[m']]]-TOWER_DATA[[#This Row],[Top '[m']]]),"")</f>
        <v/>
      </c>
      <c r="CM184" s="123" t="str">
        <f t="shared" si="7"/>
        <v/>
      </c>
      <c r="CN184" s="187" t="str">
        <f>IFERROR((TOWER_DATA[[#This Row],[D, bottom '[m']]]+TOWER_DATA[[#This Row],[D, top '[m']]])/(2*TOWER_DATA[[#This Row],[t '[mm']]]/1000),"")</f>
        <v/>
      </c>
      <c r="CP184" s="49"/>
      <c r="CQ184" s="49"/>
      <c r="CR184" s="49"/>
      <c r="CS184" s="49"/>
      <c r="CT184" s="49"/>
      <c r="CU184" s="49"/>
      <c r="CV184" s="49"/>
      <c r="CW184" s="49"/>
      <c r="CX184" s="87"/>
      <c r="DR184" s="167"/>
      <c r="DS184" s="167"/>
      <c r="DT184" s="151"/>
      <c r="DW184" s="94"/>
      <c r="DX184" s="94"/>
      <c r="DY184" s="53"/>
    </row>
    <row r="185" spans="5:129" ht="18" customHeight="1">
      <c r="E185" s="276"/>
      <c r="F185" s="90"/>
      <c r="G185" s="90"/>
      <c r="H185" s="90"/>
      <c r="I185" s="90"/>
      <c r="J185" s="91"/>
      <c r="K185" s="186" t="str">
        <f>IFERROR(MP_DATA[[#This Row],[Top '[m']]]-MP_DATA[[#This Row],[Bottom '[m']]], "")</f>
        <v/>
      </c>
      <c r="L185" s="173" t="str">
        <f>IFERROR(-(MP_DATA[[#This Row],[D, bottom '[m']]]-MP_DATA[[#This Row],[D, top '[m']]])/(MP_DATA[[#This Row],[Bottom '[m']]]-MP_DATA[[#This Row],[Top '[m']]]),"")</f>
        <v/>
      </c>
      <c r="M185" s="123" t="str">
        <f>IF(7850/1000*(1/3)*PI()*ABS(F185-G185)*((H185/2)^2+(H185/2)*(I185/2)+(I185/2)^2-(H185/2-J185/1000)^2-(H185/2-J185/1000)*(I185/2-J185/1000)-(I185/2-J185/1000)^2)=0,"",7850/1000*(1/3)*PI()*ABS(F185-G185)*((H185/2)^2+(H185/2)*(I185/2)+(I185/2)^2-(H185/2-J185/1000)^2-(H185/2-J185/1000)*(I185/2-J185/1000)-(I185/2-J185/1000)^2))</f>
        <v/>
      </c>
      <c r="N185" s="187" t="str">
        <f>IFERROR((MP_DATA[[#This Row],[D, bottom '[m']]]+MP_DATA[[#This Row],[D, top '[m']]])/(2*MP_DATA[[#This Row],[t '[mm']]]/1000),"")</f>
        <v/>
      </c>
      <c r="S185" s="167"/>
      <c r="T185" s="167"/>
      <c r="U185" s="151"/>
      <c r="AR185" s="80"/>
      <c r="AX185" s="186" t="str">
        <f>IFERROR(TP_DATA[[#This Row],[Top '[m']]]-TP_DATA[[#This Row],[Bottom '[m']]], "")</f>
        <v/>
      </c>
      <c r="AY185" s="469"/>
      <c r="AZ185" s="470"/>
      <c r="BA185" s="192"/>
      <c r="BD185" s="467"/>
      <c r="BE185" s="467"/>
      <c r="BF185" s="468"/>
      <c r="BK185" s="425"/>
      <c r="BM185" s="425"/>
      <c r="CD185" s="89"/>
      <c r="CE185" s="90"/>
      <c r="CF185" s="90"/>
      <c r="CG185" s="90"/>
      <c r="CH185" s="90"/>
      <c r="CI185" s="91"/>
      <c r="CJ185" s="186" t="str">
        <f>IFERROR(TOWER_DATA[[#This Row],[Top '[m']]]-TOWER_DATA[[#This Row],[Bottom '[m']]], "")</f>
        <v/>
      </c>
      <c r="CK185" s="51"/>
      <c r="CL185" s="173" t="str">
        <f>IFERROR(-(TOWER_DATA[[#This Row],[D, bottom '[m']]]-TOWER_DATA[[#This Row],[D, top '[m']]])/(TOWER_DATA[[#This Row],[Bottom '[m']]]-TOWER_DATA[[#This Row],[Top '[m']]]),"")</f>
        <v/>
      </c>
      <c r="CM185" s="123" t="str">
        <f t="shared" si="7"/>
        <v/>
      </c>
      <c r="CN185" s="187" t="str">
        <f>IFERROR((TOWER_DATA[[#This Row],[D, bottom '[m']]]+TOWER_DATA[[#This Row],[D, top '[m']]])/(2*TOWER_DATA[[#This Row],[t '[mm']]]/1000),"")</f>
        <v/>
      </c>
      <c r="CP185" s="49"/>
      <c r="CQ185" s="49"/>
      <c r="CR185" s="49"/>
      <c r="CS185" s="49"/>
      <c r="CT185" s="49"/>
      <c r="CU185" s="49"/>
      <c r="CV185" s="49"/>
      <c r="CW185" s="49"/>
      <c r="CX185" s="87"/>
      <c r="DR185" s="167"/>
      <c r="DS185" s="167"/>
      <c r="DT185" s="151"/>
      <c r="DW185" s="94"/>
      <c r="DX185" s="94"/>
      <c r="DY185" s="53"/>
    </row>
    <row r="186" spans="5:129" ht="18" customHeight="1">
      <c r="E186" s="276"/>
      <c r="F186" s="90"/>
      <c r="G186" s="90"/>
      <c r="H186" s="90"/>
      <c r="I186" s="90"/>
      <c r="J186" s="91"/>
      <c r="K186" s="186" t="str">
        <f>IFERROR(MP_DATA[[#This Row],[Top '[m']]]-MP_DATA[[#This Row],[Bottom '[m']]], "")</f>
        <v/>
      </c>
      <c r="L186" s="173" t="str">
        <f>IFERROR(-(MP_DATA[[#This Row],[D, bottom '[m']]]-MP_DATA[[#This Row],[D, top '[m']]])/(MP_DATA[[#This Row],[Bottom '[m']]]-MP_DATA[[#This Row],[Top '[m']]]),"")</f>
        <v/>
      </c>
      <c r="M186" s="123" t="str">
        <f>IF(7850/1000*(1/3)*PI()*ABS(F186-G186)*((H186/2)^2+(H186/2)*(I186/2)+(I186/2)^2-(H186/2-J186/1000)^2-(H186/2-J186/1000)*(I186/2-J186/1000)-(I186/2-J186/1000)^2)=0,"",7850/1000*(1/3)*PI()*ABS(F186-G186)*((H186/2)^2+(H186/2)*(I186/2)+(I186/2)^2-(H186/2-J186/1000)^2-(H186/2-J186/1000)*(I186/2-J186/1000)-(I186/2-J186/1000)^2))</f>
        <v/>
      </c>
      <c r="N186" s="187" t="str">
        <f>IFERROR((MP_DATA[[#This Row],[D, bottom '[m']]]+MP_DATA[[#This Row],[D, top '[m']]])/(2*MP_DATA[[#This Row],[t '[mm']]]/1000),"")</f>
        <v/>
      </c>
      <c r="S186" s="167"/>
      <c r="T186" s="167"/>
      <c r="U186" s="151"/>
      <c r="AR186" s="80"/>
      <c r="AX186" s="186" t="str">
        <f>IFERROR(TP_DATA[[#This Row],[Top '[m']]]-TP_DATA[[#This Row],[Bottom '[m']]], "")</f>
        <v/>
      </c>
      <c r="AY186" s="469"/>
      <c r="AZ186" s="470"/>
      <c r="BA186" s="192"/>
      <c r="BD186" s="467"/>
      <c r="BE186" s="467"/>
      <c r="BF186" s="468"/>
      <c r="BK186" s="425"/>
      <c r="BM186" s="425"/>
      <c r="CD186" s="89"/>
      <c r="CE186" s="90"/>
      <c r="CF186" s="90"/>
      <c r="CG186" s="90"/>
      <c r="CH186" s="90"/>
      <c r="CI186" s="91"/>
      <c r="CJ186" s="186" t="str">
        <f>IFERROR(TOWER_DATA[[#This Row],[Top '[m']]]-TOWER_DATA[[#This Row],[Bottom '[m']]], "")</f>
        <v/>
      </c>
      <c r="CK186" s="51"/>
      <c r="CL186" s="173" t="str">
        <f>IFERROR(-(TOWER_DATA[[#This Row],[D, bottom '[m']]]-TOWER_DATA[[#This Row],[D, top '[m']]])/(TOWER_DATA[[#This Row],[Bottom '[m']]]-TOWER_DATA[[#This Row],[Top '[m']]]),"")</f>
        <v/>
      </c>
      <c r="CM186" s="123" t="str">
        <f t="shared" si="7"/>
        <v/>
      </c>
      <c r="CN186" s="187" t="str">
        <f>IFERROR((TOWER_DATA[[#This Row],[D, bottom '[m']]]+TOWER_DATA[[#This Row],[D, top '[m']]])/(2*TOWER_DATA[[#This Row],[t '[mm']]]/1000),"")</f>
        <v/>
      </c>
      <c r="CP186" s="49"/>
      <c r="CQ186" s="49"/>
      <c r="CR186" s="49"/>
      <c r="CS186" s="49"/>
      <c r="CT186" s="49"/>
      <c r="CU186" s="49"/>
      <c r="CV186" s="49"/>
      <c r="CW186" s="49"/>
      <c r="CX186" s="87"/>
      <c r="DR186" s="167"/>
      <c r="DS186" s="167"/>
      <c r="DT186" s="151"/>
      <c r="DW186" s="94"/>
      <c r="DX186" s="94"/>
      <c r="DY186" s="53"/>
    </row>
    <row r="187" spans="5:129" ht="18" customHeight="1">
      <c r="E187" s="276"/>
      <c r="F187" s="90"/>
      <c r="G187" s="90"/>
      <c r="H187" s="90"/>
      <c r="I187" s="90"/>
      <c r="J187" s="91"/>
      <c r="K187" s="186" t="str">
        <f>IFERROR(MP_DATA[[#This Row],[Top '[m']]]-MP_DATA[[#This Row],[Bottom '[m']]], "")</f>
        <v/>
      </c>
      <c r="L187" s="173" t="str">
        <f>IFERROR(-(MP_DATA[[#This Row],[D, bottom '[m']]]-MP_DATA[[#This Row],[D, top '[m']]])/(MP_DATA[[#This Row],[Bottom '[m']]]-MP_DATA[[#This Row],[Top '[m']]]),"")</f>
        <v/>
      </c>
      <c r="M187" s="123" t="str">
        <f>IF(7850/1000*(1/3)*PI()*ABS(F187-G187)*((H187/2)^2+(H187/2)*(I187/2)+(I187/2)^2-(H187/2-J187/1000)^2-(H187/2-J187/1000)*(I187/2-J187/1000)-(I187/2-J187/1000)^2)=0,"",7850/1000*(1/3)*PI()*ABS(F187-G187)*((H187/2)^2+(H187/2)*(I187/2)+(I187/2)^2-(H187/2-J187/1000)^2-(H187/2-J187/1000)*(I187/2-J187/1000)-(I187/2-J187/1000)^2))</f>
        <v/>
      </c>
      <c r="N187" s="187" t="str">
        <f>IFERROR((MP_DATA[[#This Row],[D, bottom '[m']]]+MP_DATA[[#This Row],[D, top '[m']]])/(2*MP_DATA[[#This Row],[t '[mm']]]/1000),"")</f>
        <v/>
      </c>
      <c r="S187" s="167"/>
      <c r="T187" s="167"/>
      <c r="U187" s="151"/>
      <c r="AR187" s="80"/>
      <c r="AX187" s="186" t="str">
        <f>IFERROR(TP_DATA[[#This Row],[Top '[m']]]-TP_DATA[[#This Row],[Bottom '[m']]], "")</f>
        <v/>
      </c>
      <c r="AY187" s="469"/>
      <c r="AZ187" s="470"/>
      <c r="BA187" s="192"/>
      <c r="BD187" s="467"/>
      <c r="BE187" s="467"/>
      <c r="BF187" s="468"/>
      <c r="BK187" s="425"/>
      <c r="BM187" s="425"/>
      <c r="CD187" s="89"/>
      <c r="CE187" s="90"/>
      <c r="CF187" s="90"/>
      <c r="CG187" s="90"/>
      <c r="CH187" s="90"/>
      <c r="CI187" s="91"/>
      <c r="CJ187" s="186" t="str">
        <f>IFERROR(TOWER_DATA[[#This Row],[Top '[m']]]-TOWER_DATA[[#This Row],[Bottom '[m']]], "")</f>
        <v/>
      </c>
      <c r="CK187" s="51"/>
      <c r="CL187" s="173" t="str">
        <f>IFERROR(-(TOWER_DATA[[#This Row],[D, bottom '[m']]]-TOWER_DATA[[#This Row],[D, top '[m']]])/(TOWER_DATA[[#This Row],[Bottom '[m']]]-TOWER_DATA[[#This Row],[Top '[m']]]),"")</f>
        <v/>
      </c>
      <c r="CM187" s="123" t="str">
        <f t="shared" si="7"/>
        <v/>
      </c>
      <c r="CN187" s="187" t="str">
        <f>IFERROR((TOWER_DATA[[#This Row],[D, bottom '[m']]]+TOWER_DATA[[#This Row],[D, top '[m']]])/(2*TOWER_DATA[[#This Row],[t '[mm']]]/1000),"")</f>
        <v/>
      </c>
      <c r="CP187" s="49"/>
      <c r="CQ187" s="49"/>
      <c r="CR187" s="49"/>
      <c r="CS187" s="49"/>
      <c r="CT187" s="49"/>
      <c r="CU187" s="49"/>
      <c r="CV187" s="49"/>
      <c r="CW187" s="49"/>
      <c r="CX187" s="87"/>
      <c r="DR187" s="167"/>
      <c r="DS187" s="167"/>
      <c r="DT187" s="151"/>
      <c r="DW187" s="94"/>
      <c r="DX187" s="94"/>
      <c r="DY187" s="53"/>
    </row>
    <row r="188" spans="5:129" ht="18" customHeight="1">
      <c r="E188" s="276"/>
      <c r="F188" s="90"/>
      <c r="G188" s="90"/>
      <c r="H188" s="90"/>
      <c r="I188" s="90"/>
      <c r="J188" s="91"/>
      <c r="K188" s="186" t="str">
        <f>IFERROR(MP_DATA[[#This Row],[Top '[m']]]-MP_DATA[[#This Row],[Bottom '[m']]], "")</f>
        <v/>
      </c>
      <c r="L188" s="173" t="str">
        <f>IFERROR(-(MP_DATA[[#This Row],[D, bottom '[m']]]-MP_DATA[[#This Row],[D, top '[m']]])/(MP_DATA[[#This Row],[Bottom '[m']]]-MP_DATA[[#This Row],[Top '[m']]]),"")</f>
        <v/>
      </c>
      <c r="M188" s="123" t="str">
        <f>IF(7850/1000*(1/3)*PI()*ABS(F188-G188)*((H188/2)^2+(H188/2)*(I188/2)+(I188/2)^2-(H188/2-J188/1000)^2-(H188/2-J188/1000)*(I188/2-J188/1000)-(I188/2-J188/1000)^2)=0,"",7850/1000*(1/3)*PI()*ABS(F188-G188)*((H188/2)^2+(H188/2)*(I188/2)+(I188/2)^2-(H188/2-J188/1000)^2-(H188/2-J188/1000)*(I188/2-J188/1000)-(I188/2-J188/1000)^2))</f>
        <v/>
      </c>
      <c r="N188" s="187" t="str">
        <f>IFERROR((MP_DATA[[#This Row],[D, bottom '[m']]]+MP_DATA[[#This Row],[D, top '[m']]])/(2*MP_DATA[[#This Row],[t '[mm']]]/1000),"")</f>
        <v/>
      </c>
      <c r="S188" s="167"/>
      <c r="T188" s="167"/>
      <c r="U188" s="151"/>
      <c r="AR188" s="80"/>
      <c r="AX188" s="186" t="str">
        <f>IFERROR(TP_DATA[[#This Row],[Top '[m']]]-TP_DATA[[#This Row],[Bottom '[m']]], "")</f>
        <v/>
      </c>
      <c r="AY188" s="469"/>
      <c r="AZ188" s="470"/>
      <c r="BA188" s="192"/>
      <c r="BD188" s="467"/>
      <c r="BE188" s="467"/>
      <c r="BF188" s="468"/>
      <c r="BK188" s="425"/>
      <c r="BM188" s="425"/>
      <c r="CD188" s="89"/>
      <c r="CE188" s="90"/>
      <c r="CF188" s="90"/>
      <c r="CG188" s="90"/>
      <c r="CH188" s="90"/>
      <c r="CI188" s="91"/>
      <c r="CJ188" s="186" t="str">
        <f>IFERROR(TOWER_DATA[[#This Row],[Top '[m']]]-TOWER_DATA[[#This Row],[Bottom '[m']]], "")</f>
        <v/>
      </c>
      <c r="CK188" s="51"/>
      <c r="CL188" s="173" t="str">
        <f>IFERROR(-(TOWER_DATA[[#This Row],[D, bottom '[m']]]-TOWER_DATA[[#This Row],[D, top '[m']]])/(TOWER_DATA[[#This Row],[Bottom '[m']]]-TOWER_DATA[[#This Row],[Top '[m']]]),"")</f>
        <v/>
      </c>
      <c r="CM188" s="123" t="str">
        <f t="shared" si="7"/>
        <v/>
      </c>
      <c r="CN188" s="187" t="str">
        <f>IFERROR((TOWER_DATA[[#This Row],[D, bottom '[m']]]+TOWER_DATA[[#This Row],[D, top '[m']]])/(2*TOWER_DATA[[#This Row],[t '[mm']]]/1000),"")</f>
        <v/>
      </c>
      <c r="CP188" s="49"/>
      <c r="CQ188" s="49"/>
      <c r="CR188" s="49"/>
      <c r="CS188" s="49"/>
      <c r="CT188" s="49"/>
      <c r="CU188" s="49"/>
      <c r="CV188" s="49"/>
      <c r="CW188" s="49"/>
      <c r="CX188" s="87"/>
      <c r="DR188" s="167"/>
      <c r="DS188" s="167"/>
      <c r="DT188" s="151"/>
      <c r="DW188" s="94"/>
      <c r="DX188" s="94"/>
      <c r="DY188" s="53"/>
    </row>
    <row r="189" spans="5:129" ht="18" customHeight="1">
      <c r="E189" s="276"/>
      <c r="F189" s="90"/>
      <c r="G189" s="90"/>
      <c r="H189" s="90"/>
      <c r="I189" s="90"/>
      <c r="J189" s="91"/>
      <c r="K189" s="186" t="str">
        <f>IFERROR(MP_DATA[[#This Row],[Top '[m']]]-MP_DATA[[#This Row],[Bottom '[m']]], "")</f>
        <v/>
      </c>
      <c r="L189" s="173" t="str">
        <f>IFERROR(-(MP_DATA[[#This Row],[D, bottom '[m']]]-MP_DATA[[#This Row],[D, top '[m']]])/(MP_DATA[[#This Row],[Bottom '[m']]]-MP_DATA[[#This Row],[Top '[m']]]),"")</f>
        <v/>
      </c>
      <c r="M189" s="123" t="str">
        <f>IF(7850/1000*(1/3)*PI()*ABS(F189-G189)*((H189/2)^2+(H189/2)*(I189/2)+(I189/2)^2-(H189/2-J189/1000)^2-(H189/2-J189/1000)*(I189/2-J189/1000)-(I189/2-J189/1000)^2)=0,"",7850/1000*(1/3)*PI()*ABS(F189-G189)*((H189/2)^2+(H189/2)*(I189/2)+(I189/2)^2-(H189/2-J189/1000)^2-(H189/2-J189/1000)*(I189/2-J189/1000)-(I189/2-J189/1000)^2))</f>
        <v/>
      </c>
      <c r="N189" s="187" t="str">
        <f>IFERROR((MP_DATA[[#This Row],[D, bottom '[m']]]+MP_DATA[[#This Row],[D, top '[m']]])/(2*MP_DATA[[#This Row],[t '[mm']]]/1000),"")</f>
        <v/>
      </c>
      <c r="S189" s="167"/>
      <c r="T189" s="167"/>
      <c r="U189" s="151"/>
      <c r="AR189" s="80"/>
      <c r="AX189" s="186" t="str">
        <f>IFERROR(TP_DATA[[#This Row],[Top '[m']]]-TP_DATA[[#This Row],[Bottom '[m']]], "")</f>
        <v/>
      </c>
      <c r="AY189" s="469"/>
      <c r="AZ189" s="470"/>
      <c r="BA189" s="192"/>
      <c r="BD189" s="467"/>
      <c r="BE189" s="467"/>
      <c r="BF189" s="468"/>
      <c r="BK189" s="425"/>
      <c r="BM189" s="425"/>
      <c r="CD189" s="89"/>
      <c r="CE189" s="90"/>
      <c r="CF189" s="90"/>
      <c r="CG189" s="90"/>
      <c r="CH189" s="90"/>
      <c r="CI189" s="91"/>
      <c r="CJ189" s="186" t="str">
        <f>IFERROR(TOWER_DATA[[#This Row],[Top '[m']]]-TOWER_DATA[[#This Row],[Bottom '[m']]], "")</f>
        <v/>
      </c>
      <c r="CK189" s="51"/>
      <c r="CL189" s="173" t="str">
        <f>IFERROR(-(TOWER_DATA[[#This Row],[D, bottom '[m']]]-TOWER_DATA[[#This Row],[D, top '[m']]])/(TOWER_DATA[[#This Row],[Bottom '[m']]]-TOWER_DATA[[#This Row],[Top '[m']]]),"")</f>
        <v/>
      </c>
      <c r="CM189" s="123" t="str">
        <f t="shared" si="7"/>
        <v/>
      </c>
      <c r="CN189" s="187" t="str">
        <f>IFERROR((TOWER_DATA[[#This Row],[D, bottom '[m']]]+TOWER_DATA[[#This Row],[D, top '[m']]])/(2*TOWER_DATA[[#This Row],[t '[mm']]]/1000),"")</f>
        <v/>
      </c>
      <c r="CP189" s="49"/>
      <c r="CQ189" s="49"/>
      <c r="CR189" s="49"/>
      <c r="CS189" s="49"/>
      <c r="CT189" s="49"/>
      <c r="CU189" s="49"/>
      <c r="CV189" s="49"/>
      <c r="CW189" s="49"/>
      <c r="CX189" s="87"/>
      <c r="DR189" s="167"/>
      <c r="DS189" s="167"/>
      <c r="DT189" s="151"/>
      <c r="DW189" s="94"/>
      <c r="DX189" s="94"/>
      <c r="DY189" s="53"/>
    </row>
    <row r="190" spans="5:129" ht="18" customHeight="1">
      <c r="E190" s="276"/>
      <c r="F190" s="90"/>
      <c r="G190" s="90"/>
      <c r="H190" s="90"/>
      <c r="I190" s="90"/>
      <c r="J190" s="91"/>
      <c r="K190" s="186" t="str">
        <f>IFERROR(MP_DATA[[#This Row],[Top '[m']]]-MP_DATA[[#This Row],[Bottom '[m']]], "")</f>
        <v/>
      </c>
      <c r="L190" s="173" t="str">
        <f>IFERROR(-(MP_DATA[[#This Row],[D, bottom '[m']]]-MP_DATA[[#This Row],[D, top '[m']]])/(MP_DATA[[#This Row],[Bottom '[m']]]-MP_DATA[[#This Row],[Top '[m']]]),"")</f>
        <v/>
      </c>
      <c r="M190" s="123" t="str">
        <f>IF(7850/1000*(1/3)*PI()*ABS(F190-G190)*((H190/2)^2+(H190/2)*(I190/2)+(I190/2)^2-(H190/2-J190/1000)^2-(H190/2-J190/1000)*(I190/2-J190/1000)-(I190/2-J190/1000)^2)=0,"",7850/1000*(1/3)*PI()*ABS(F190-G190)*((H190/2)^2+(H190/2)*(I190/2)+(I190/2)^2-(H190/2-J190/1000)^2-(H190/2-J190/1000)*(I190/2-J190/1000)-(I190/2-J190/1000)^2))</f>
        <v/>
      </c>
      <c r="N190" s="187" t="str">
        <f>IFERROR((MP_DATA[[#This Row],[D, bottom '[m']]]+MP_DATA[[#This Row],[D, top '[m']]])/(2*MP_DATA[[#This Row],[t '[mm']]]/1000),"")</f>
        <v/>
      </c>
      <c r="S190" s="167"/>
      <c r="T190" s="167"/>
      <c r="U190" s="151"/>
      <c r="AR190" s="80"/>
      <c r="AX190" s="186" t="str">
        <f>IFERROR(TP_DATA[[#This Row],[Top '[m']]]-TP_DATA[[#This Row],[Bottom '[m']]], "")</f>
        <v/>
      </c>
      <c r="AY190" s="469"/>
      <c r="AZ190" s="470"/>
      <c r="BA190" s="192"/>
      <c r="BD190" s="467"/>
      <c r="BE190" s="467"/>
      <c r="BF190" s="468"/>
      <c r="BK190" s="425"/>
      <c r="BM190" s="425"/>
      <c r="CD190" s="89"/>
      <c r="CE190" s="90"/>
      <c r="CF190" s="90"/>
      <c r="CG190" s="90"/>
      <c r="CH190" s="90"/>
      <c r="CI190" s="91"/>
      <c r="CJ190" s="186" t="str">
        <f>IFERROR(TOWER_DATA[[#This Row],[Top '[m']]]-TOWER_DATA[[#This Row],[Bottom '[m']]], "")</f>
        <v/>
      </c>
      <c r="CK190" s="51"/>
      <c r="CL190" s="173" t="str">
        <f>IFERROR(-(TOWER_DATA[[#This Row],[D, bottom '[m']]]-TOWER_DATA[[#This Row],[D, top '[m']]])/(TOWER_DATA[[#This Row],[Bottom '[m']]]-TOWER_DATA[[#This Row],[Top '[m']]]),"")</f>
        <v/>
      </c>
      <c r="CM190" s="123" t="str">
        <f t="shared" si="7"/>
        <v/>
      </c>
      <c r="CN190" s="187" t="str">
        <f>IFERROR((TOWER_DATA[[#This Row],[D, bottom '[m']]]+TOWER_DATA[[#This Row],[D, top '[m']]])/(2*TOWER_DATA[[#This Row],[t '[mm']]]/1000),"")</f>
        <v/>
      </c>
      <c r="CP190" s="49"/>
      <c r="CQ190" s="49"/>
      <c r="CR190" s="49"/>
      <c r="CS190" s="49"/>
      <c r="CT190" s="49"/>
      <c r="CU190" s="49"/>
      <c r="CV190" s="49"/>
      <c r="CW190" s="49"/>
      <c r="CX190" s="87"/>
      <c r="DR190" s="167"/>
      <c r="DS190" s="167"/>
      <c r="DT190" s="151"/>
      <c r="DW190" s="94"/>
      <c r="DX190" s="94"/>
      <c r="DY190" s="53"/>
    </row>
    <row r="191" spans="5:129" ht="18" customHeight="1">
      <c r="E191" s="276"/>
      <c r="F191" s="90"/>
      <c r="G191" s="90"/>
      <c r="H191" s="90"/>
      <c r="I191" s="90"/>
      <c r="J191" s="91"/>
      <c r="K191" s="186" t="str">
        <f>IFERROR(MP_DATA[[#This Row],[Top '[m']]]-MP_DATA[[#This Row],[Bottom '[m']]], "")</f>
        <v/>
      </c>
      <c r="L191" s="173" t="str">
        <f>IFERROR(-(MP_DATA[[#This Row],[D, bottom '[m']]]-MP_DATA[[#This Row],[D, top '[m']]])/(MP_DATA[[#This Row],[Bottom '[m']]]-MP_DATA[[#This Row],[Top '[m']]]),"")</f>
        <v/>
      </c>
      <c r="M191" s="123" t="str">
        <f>IF(7850/1000*(1/3)*PI()*ABS(F191-G191)*((H191/2)^2+(H191/2)*(I191/2)+(I191/2)^2-(H191/2-J191/1000)^2-(H191/2-J191/1000)*(I191/2-J191/1000)-(I191/2-J191/1000)^2)=0,"",7850/1000*(1/3)*PI()*ABS(F191-G191)*((H191/2)^2+(H191/2)*(I191/2)+(I191/2)^2-(H191/2-J191/1000)^2-(H191/2-J191/1000)*(I191/2-J191/1000)-(I191/2-J191/1000)^2))</f>
        <v/>
      </c>
      <c r="N191" s="187" t="str">
        <f>IFERROR((MP_DATA[[#This Row],[D, bottom '[m']]]+MP_DATA[[#This Row],[D, top '[m']]])/(2*MP_DATA[[#This Row],[t '[mm']]]/1000),"")</f>
        <v/>
      </c>
      <c r="S191" s="167"/>
      <c r="T191" s="167"/>
      <c r="U191" s="151"/>
      <c r="AR191" s="80"/>
      <c r="AX191" s="186" t="str">
        <f>IFERROR(TP_DATA[[#This Row],[Top '[m']]]-TP_DATA[[#This Row],[Bottom '[m']]], "")</f>
        <v/>
      </c>
      <c r="AY191" s="469"/>
      <c r="AZ191" s="470"/>
      <c r="BA191" s="192"/>
      <c r="BD191" s="467"/>
      <c r="BE191" s="467"/>
      <c r="BF191" s="468"/>
      <c r="BK191" s="425"/>
      <c r="BM191" s="425"/>
      <c r="CD191" s="89"/>
      <c r="CE191" s="90"/>
      <c r="CF191" s="90"/>
      <c r="CG191" s="90"/>
      <c r="CH191" s="90"/>
      <c r="CI191" s="91"/>
      <c r="CJ191" s="186" t="str">
        <f>IFERROR(TOWER_DATA[[#This Row],[Top '[m']]]-TOWER_DATA[[#This Row],[Bottom '[m']]], "")</f>
        <v/>
      </c>
      <c r="CK191" s="51"/>
      <c r="CL191" s="173" t="str">
        <f>IFERROR(-(TOWER_DATA[[#This Row],[D, bottom '[m']]]-TOWER_DATA[[#This Row],[D, top '[m']]])/(TOWER_DATA[[#This Row],[Bottom '[m']]]-TOWER_DATA[[#This Row],[Top '[m']]]),"")</f>
        <v/>
      </c>
      <c r="CM191" s="123" t="str">
        <f t="shared" si="7"/>
        <v/>
      </c>
      <c r="CN191" s="187" t="str">
        <f>IFERROR((TOWER_DATA[[#This Row],[D, bottom '[m']]]+TOWER_DATA[[#This Row],[D, top '[m']]])/(2*TOWER_DATA[[#This Row],[t '[mm']]]/1000),"")</f>
        <v/>
      </c>
      <c r="CP191" s="49"/>
      <c r="CQ191" s="49"/>
      <c r="CR191" s="49"/>
      <c r="CS191" s="49"/>
      <c r="CT191" s="49"/>
      <c r="CU191" s="49"/>
      <c r="CV191" s="49"/>
      <c r="CW191" s="49"/>
      <c r="CX191" s="87"/>
      <c r="DR191" s="167"/>
      <c r="DS191" s="167"/>
      <c r="DT191" s="151"/>
      <c r="DW191" s="94"/>
      <c r="DX191" s="94"/>
      <c r="DY191" s="53"/>
    </row>
    <row r="192" spans="5:129" ht="18" customHeight="1">
      <c r="E192" s="276"/>
      <c r="F192" s="90"/>
      <c r="G192" s="90"/>
      <c r="H192" s="90"/>
      <c r="I192" s="90"/>
      <c r="J192" s="91"/>
      <c r="K192" s="186" t="str">
        <f>IFERROR(MP_DATA[[#This Row],[Top '[m']]]-MP_DATA[[#This Row],[Bottom '[m']]], "")</f>
        <v/>
      </c>
      <c r="L192" s="173" t="str">
        <f>IFERROR(-(MP_DATA[[#This Row],[D, bottom '[m']]]-MP_DATA[[#This Row],[D, top '[m']]])/(MP_DATA[[#This Row],[Bottom '[m']]]-MP_DATA[[#This Row],[Top '[m']]]),"")</f>
        <v/>
      </c>
      <c r="M192" s="123" t="str">
        <f>IF(7850/1000*(1/3)*PI()*ABS(F192-G192)*((H192/2)^2+(H192/2)*(I192/2)+(I192/2)^2-(H192/2-J192/1000)^2-(H192/2-J192/1000)*(I192/2-J192/1000)-(I192/2-J192/1000)^2)=0,"",7850/1000*(1/3)*PI()*ABS(F192-G192)*((H192/2)^2+(H192/2)*(I192/2)+(I192/2)^2-(H192/2-J192/1000)^2-(H192/2-J192/1000)*(I192/2-J192/1000)-(I192/2-J192/1000)^2))</f>
        <v/>
      </c>
      <c r="N192" s="187" t="str">
        <f>IFERROR((MP_DATA[[#This Row],[D, bottom '[m']]]+MP_DATA[[#This Row],[D, top '[m']]])/(2*MP_DATA[[#This Row],[t '[mm']]]/1000),"")</f>
        <v/>
      </c>
      <c r="S192" s="167"/>
      <c r="T192" s="167"/>
      <c r="U192" s="151"/>
      <c r="AR192" s="80"/>
      <c r="AX192" s="186" t="str">
        <f>IFERROR(TP_DATA[[#This Row],[Top '[m']]]-TP_DATA[[#This Row],[Bottom '[m']]], "")</f>
        <v/>
      </c>
      <c r="AY192" s="469"/>
      <c r="AZ192" s="470"/>
      <c r="BA192" s="192"/>
      <c r="BD192" s="467"/>
      <c r="BE192" s="467"/>
      <c r="BF192" s="468"/>
      <c r="BK192" s="425"/>
      <c r="BM192" s="425"/>
      <c r="CD192" s="89"/>
      <c r="CE192" s="90"/>
      <c r="CF192" s="90"/>
      <c r="CG192" s="90"/>
      <c r="CH192" s="90"/>
      <c r="CI192" s="91"/>
      <c r="CJ192" s="186" t="str">
        <f>IFERROR(TOWER_DATA[[#This Row],[Top '[m']]]-TOWER_DATA[[#This Row],[Bottom '[m']]], "")</f>
        <v/>
      </c>
      <c r="CK192" s="51"/>
      <c r="CL192" s="173" t="str">
        <f>IFERROR(-(TOWER_DATA[[#This Row],[D, bottom '[m']]]-TOWER_DATA[[#This Row],[D, top '[m']]])/(TOWER_DATA[[#This Row],[Bottom '[m']]]-TOWER_DATA[[#This Row],[Top '[m']]]),"")</f>
        <v/>
      </c>
      <c r="CM192" s="123" t="str">
        <f t="shared" si="7"/>
        <v/>
      </c>
      <c r="CN192" s="187" t="str">
        <f>IFERROR((TOWER_DATA[[#This Row],[D, bottom '[m']]]+TOWER_DATA[[#This Row],[D, top '[m']]])/(2*TOWER_DATA[[#This Row],[t '[mm']]]/1000),"")</f>
        <v/>
      </c>
      <c r="DR192" s="167"/>
      <c r="DS192" s="167"/>
      <c r="DT192" s="151"/>
      <c r="DW192" s="94"/>
      <c r="DX192" s="94"/>
      <c r="DY192" s="53"/>
    </row>
    <row r="193" spans="1:129" ht="18" customHeight="1">
      <c r="E193" s="276"/>
      <c r="F193" s="90"/>
      <c r="G193" s="90"/>
      <c r="H193" s="90"/>
      <c r="I193" s="90"/>
      <c r="J193" s="91"/>
      <c r="K193" s="186" t="str">
        <f>IFERROR(MP_DATA[[#This Row],[Top '[m']]]-MP_DATA[[#This Row],[Bottom '[m']]], "")</f>
        <v/>
      </c>
      <c r="L193" s="173" t="str">
        <f>IFERROR(-(MP_DATA[[#This Row],[D, bottom '[m']]]-MP_DATA[[#This Row],[D, top '[m']]])/(MP_DATA[[#This Row],[Bottom '[m']]]-MP_DATA[[#This Row],[Top '[m']]]),"")</f>
        <v/>
      </c>
      <c r="M193" s="123" t="str">
        <f>IF(7850/1000*(1/3)*PI()*ABS(F193-G193)*((H193/2)^2+(H193/2)*(I193/2)+(I193/2)^2-(H193/2-J193/1000)^2-(H193/2-J193/1000)*(I193/2-J193/1000)-(I193/2-J193/1000)^2)=0,"",7850/1000*(1/3)*PI()*ABS(F193-G193)*((H193/2)^2+(H193/2)*(I193/2)+(I193/2)^2-(H193/2-J193/1000)^2-(H193/2-J193/1000)*(I193/2-J193/1000)-(I193/2-J193/1000)^2))</f>
        <v/>
      </c>
      <c r="N193" s="187" t="str">
        <f>IFERROR((MP_DATA[[#This Row],[D, bottom '[m']]]+MP_DATA[[#This Row],[D, top '[m']]])/(2*MP_DATA[[#This Row],[t '[mm']]]/1000),"")</f>
        <v/>
      </c>
      <c r="S193" s="167"/>
      <c r="T193" s="167"/>
      <c r="U193" s="151"/>
      <c r="AR193" s="80"/>
      <c r="AX193" s="186" t="str">
        <f>IFERROR(TP_DATA[[#This Row],[Top '[m']]]-TP_DATA[[#This Row],[Bottom '[m']]], "")</f>
        <v/>
      </c>
      <c r="AY193" s="469"/>
      <c r="AZ193" s="470"/>
      <c r="BA193" s="192"/>
      <c r="BD193" s="467"/>
      <c r="BE193" s="467"/>
      <c r="BF193" s="468"/>
      <c r="BK193" s="425"/>
      <c r="BM193" s="425"/>
      <c r="CD193" s="89"/>
      <c r="CE193" s="90"/>
      <c r="CF193" s="90"/>
      <c r="CG193" s="90"/>
      <c r="CH193" s="90"/>
      <c r="CI193" s="91"/>
      <c r="CJ193" s="186" t="str">
        <f>IFERROR(TOWER_DATA[[#This Row],[Top '[m']]]-TOWER_DATA[[#This Row],[Bottom '[m']]], "")</f>
        <v/>
      </c>
      <c r="CK193" s="51"/>
      <c r="CL193" s="173" t="str">
        <f>IFERROR(-(TOWER_DATA[[#This Row],[D, bottom '[m']]]-TOWER_DATA[[#This Row],[D, top '[m']]])/(TOWER_DATA[[#This Row],[Bottom '[m']]]-TOWER_DATA[[#This Row],[Top '[m']]]),"")</f>
        <v/>
      </c>
      <c r="CM193" s="123" t="str">
        <f t="shared" si="7"/>
        <v/>
      </c>
      <c r="CN193" s="187" t="str">
        <f>IFERROR((TOWER_DATA[[#This Row],[D, bottom '[m']]]+TOWER_DATA[[#This Row],[D, top '[m']]])/(2*TOWER_DATA[[#This Row],[t '[mm']]]/1000),"")</f>
        <v/>
      </c>
      <c r="DR193" s="167"/>
      <c r="DS193" s="167"/>
      <c r="DT193" s="151"/>
      <c r="DW193" s="94"/>
      <c r="DX193" s="94"/>
      <c r="DY193" s="53"/>
    </row>
    <row r="194" spans="1:129" ht="18" customHeight="1">
      <c r="E194" s="50"/>
      <c r="K194" s="186" t="str">
        <f>IFERROR(MP_DATA[[#This Row],[Top '[m']]]-MP_DATA[[#This Row],[Bottom '[m']]], "")</f>
        <v/>
      </c>
      <c r="L194" s="173" t="str">
        <f>IFERROR(-(MP_DATA[[#This Row],[D, bottom '[m']]]-MP_DATA[[#This Row],[D, top '[m']]])/(MP_DATA[[#This Row],[Bottom '[m']]]-MP_DATA[[#This Row],[Top '[m']]]),"")</f>
        <v/>
      </c>
      <c r="M194" s="123" t="str">
        <f>IF(7850/1000*(1/3)*PI()*ABS(F194-G194)*((H194/2)^2+(H194/2)*(I194/2)+(I194/2)^2-(H194/2-J194/1000)^2-(H194/2-J194/1000)*(I194/2-J194/1000)-(I194/2-J194/1000)^2)=0,"",7850/1000*(1/3)*PI()*ABS(F194-G194)*((H194/2)^2+(H194/2)*(I194/2)+(I194/2)^2-(H194/2-J194/1000)^2-(H194/2-J194/1000)*(I194/2-J194/1000)-(I194/2-J194/1000)^2))</f>
        <v/>
      </c>
      <c r="N194" s="187" t="str">
        <f>IFERROR((MP_DATA[[#This Row],[D, bottom '[m']]]+MP_DATA[[#This Row],[D, top '[m']]])/(2*MP_DATA[[#This Row],[t '[mm']]]/1000),"")</f>
        <v/>
      </c>
      <c r="S194" s="167"/>
      <c r="T194" s="167"/>
      <c r="U194" s="151"/>
      <c r="AR194" s="80"/>
      <c r="AX194" s="186" t="str">
        <f>IFERROR(TP_DATA[[#This Row],[Top '[m']]]-TP_DATA[[#This Row],[Bottom '[m']]], "")</f>
        <v/>
      </c>
      <c r="AY194" s="469"/>
      <c r="AZ194" s="470"/>
      <c r="BA194" s="192"/>
      <c r="BD194" s="467"/>
      <c r="BE194" s="467"/>
      <c r="BF194" s="468"/>
      <c r="BK194" s="425"/>
      <c r="BM194" s="425"/>
      <c r="CD194" s="89"/>
      <c r="CE194" s="90"/>
      <c r="CF194" s="90"/>
      <c r="CG194" s="90"/>
      <c r="CH194" s="90"/>
      <c r="CI194" s="91"/>
      <c r="CJ194" s="186" t="str">
        <f>IFERROR(TOWER_DATA[[#This Row],[Top '[m']]]-TOWER_DATA[[#This Row],[Bottom '[m']]], "")</f>
        <v/>
      </c>
      <c r="CK194" s="51"/>
      <c r="CL194" s="173" t="str">
        <f>IFERROR(-(TOWER_DATA[[#This Row],[D, bottom '[m']]]-TOWER_DATA[[#This Row],[D, top '[m']]])/(TOWER_DATA[[#This Row],[Bottom '[m']]]-TOWER_DATA[[#This Row],[Top '[m']]]),"")</f>
        <v/>
      </c>
      <c r="CM194" s="123" t="str">
        <f t="shared" si="7"/>
        <v/>
      </c>
      <c r="CN194" s="187" t="str">
        <f>IFERROR((TOWER_DATA[[#This Row],[D, bottom '[m']]]+TOWER_DATA[[#This Row],[D, top '[m']]])/(2*TOWER_DATA[[#This Row],[t '[mm']]]/1000),"")</f>
        <v/>
      </c>
      <c r="DR194" s="167"/>
      <c r="DS194" s="167"/>
      <c r="DT194" s="151"/>
      <c r="DW194" s="94"/>
      <c r="DX194" s="94"/>
      <c r="DY194" s="53"/>
    </row>
    <row r="195" spans="1:129" ht="18" customHeight="1">
      <c r="E195" s="50"/>
      <c r="K195" s="186" t="str">
        <f>IFERROR(MP_DATA[[#This Row],[Top '[m']]]-MP_DATA[[#This Row],[Bottom '[m']]], "")</f>
        <v/>
      </c>
      <c r="L195" s="173" t="str">
        <f>IFERROR(-(MP_DATA[[#This Row],[D, bottom '[m']]]-MP_DATA[[#This Row],[D, top '[m']]])/(MP_DATA[[#This Row],[Bottom '[m']]]-MP_DATA[[#This Row],[Top '[m']]]),"")</f>
        <v/>
      </c>
      <c r="M195" s="123" t="str">
        <f>IF(7850/1000*(1/3)*PI()*ABS(F195-G195)*((H195/2)^2+(H195/2)*(I195/2)+(I195/2)^2-(H195/2-J195/1000)^2-(H195/2-J195/1000)*(I195/2-J195/1000)-(I195/2-J195/1000)^2)=0,"",7850/1000*(1/3)*PI()*ABS(F195-G195)*((H195/2)^2+(H195/2)*(I195/2)+(I195/2)^2-(H195/2-J195/1000)^2-(H195/2-J195/1000)*(I195/2-J195/1000)-(I195/2-J195/1000)^2))</f>
        <v/>
      </c>
      <c r="N195" s="187" t="str">
        <f>IFERROR((MP_DATA[[#This Row],[D, bottom '[m']]]+MP_DATA[[#This Row],[D, top '[m']]])/(2*MP_DATA[[#This Row],[t '[mm']]]/1000),"")</f>
        <v/>
      </c>
      <c r="S195" s="167"/>
      <c r="T195" s="167"/>
      <c r="U195" s="151"/>
      <c r="AR195" s="80"/>
      <c r="AX195" s="186" t="str">
        <f>IFERROR(TP_DATA[[#This Row],[Top '[m']]]-TP_DATA[[#This Row],[Bottom '[m']]], "")</f>
        <v/>
      </c>
      <c r="AY195" s="469"/>
      <c r="AZ195" s="470"/>
      <c r="BA195" s="192"/>
      <c r="BD195" s="467"/>
      <c r="BE195" s="467"/>
      <c r="BF195" s="468"/>
      <c r="BK195" s="425"/>
      <c r="BM195" s="425"/>
      <c r="CD195" s="89"/>
      <c r="CE195" s="90"/>
      <c r="CF195" s="90"/>
      <c r="CG195" s="90"/>
      <c r="CH195" s="90"/>
      <c r="CI195" s="91"/>
      <c r="CJ195" s="186" t="str">
        <f>IFERROR(TOWER_DATA[[#This Row],[Top '[m']]]-TOWER_DATA[[#This Row],[Bottom '[m']]], "")</f>
        <v/>
      </c>
      <c r="CK195" s="51"/>
      <c r="CL195" s="173" t="str">
        <f>IFERROR(-(TOWER_DATA[[#This Row],[D, bottom '[m']]]-TOWER_DATA[[#This Row],[D, top '[m']]])/(TOWER_DATA[[#This Row],[Bottom '[m']]]-TOWER_DATA[[#This Row],[Top '[m']]]),"")</f>
        <v/>
      </c>
      <c r="CM195" s="123" t="str">
        <f t="shared" si="7"/>
        <v/>
      </c>
      <c r="CN195" s="187" t="str">
        <f>IFERROR((TOWER_DATA[[#This Row],[D, bottom '[m']]]+TOWER_DATA[[#This Row],[D, top '[m']]])/(2*TOWER_DATA[[#This Row],[t '[mm']]]/1000),"")</f>
        <v/>
      </c>
      <c r="DR195" s="167"/>
      <c r="DS195" s="167"/>
      <c r="DT195" s="151"/>
      <c r="DW195" s="94"/>
      <c r="DX195" s="94"/>
      <c r="DY195" s="53"/>
    </row>
    <row r="196" spans="1:129" ht="18" customHeight="1">
      <c r="E196" s="50"/>
      <c r="K196" s="186" t="str">
        <f>IFERROR(MP_DATA[[#This Row],[Top '[m']]]-MP_DATA[[#This Row],[Bottom '[m']]], "")</f>
        <v/>
      </c>
      <c r="L196" s="173" t="str">
        <f>IFERROR(-(MP_DATA[[#This Row],[D, bottom '[m']]]-MP_DATA[[#This Row],[D, top '[m']]])/(MP_DATA[[#This Row],[Bottom '[m']]]-MP_DATA[[#This Row],[Top '[m']]]),"")</f>
        <v/>
      </c>
      <c r="M196" s="123" t="str">
        <f>IF(7850/1000*(1/3)*PI()*ABS(F196-G196)*((H196/2)^2+(H196/2)*(I196/2)+(I196/2)^2-(H196/2-J196/1000)^2-(H196/2-J196/1000)*(I196/2-J196/1000)-(I196/2-J196/1000)^2)=0,"",7850/1000*(1/3)*PI()*ABS(F196-G196)*((H196/2)^2+(H196/2)*(I196/2)+(I196/2)^2-(H196/2-J196/1000)^2-(H196/2-J196/1000)*(I196/2-J196/1000)-(I196/2-J196/1000)^2))</f>
        <v/>
      </c>
      <c r="N196" s="187" t="str">
        <f>IFERROR((MP_DATA[[#This Row],[D, bottom '[m']]]+MP_DATA[[#This Row],[D, top '[m']]])/(2*MP_DATA[[#This Row],[t '[mm']]]/1000),"")</f>
        <v/>
      </c>
      <c r="S196" s="167"/>
      <c r="T196" s="167"/>
      <c r="U196" s="151"/>
      <c r="AR196" s="80"/>
      <c r="AX196" s="186" t="str">
        <f>IFERROR(TP_DATA[[#This Row],[Top '[m']]]-TP_DATA[[#This Row],[Bottom '[m']]], "")</f>
        <v/>
      </c>
      <c r="AY196" s="469"/>
      <c r="AZ196" s="470"/>
      <c r="BA196" s="192"/>
      <c r="BD196" s="467"/>
      <c r="BE196" s="467"/>
      <c r="BF196" s="468"/>
      <c r="BK196" s="425"/>
      <c r="BM196" s="425"/>
      <c r="CD196" s="89"/>
      <c r="CE196" s="90"/>
      <c r="CF196" s="90"/>
      <c r="CG196" s="90"/>
      <c r="CH196" s="90"/>
      <c r="CI196" s="91"/>
      <c r="CJ196" s="186" t="str">
        <f>IFERROR(TOWER_DATA[[#This Row],[Top '[m']]]-TOWER_DATA[[#This Row],[Bottom '[m']]], "")</f>
        <v/>
      </c>
      <c r="CK196" s="51"/>
      <c r="CL196" s="173" t="str">
        <f>IFERROR(-(TOWER_DATA[[#This Row],[D, bottom '[m']]]-TOWER_DATA[[#This Row],[D, top '[m']]])/(TOWER_DATA[[#This Row],[Bottom '[m']]]-TOWER_DATA[[#This Row],[Top '[m']]]),"")</f>
        <v/>
      </c>
      <c r="CM196" s="123" t="str">
        <f t="shared" si="7"/>
        <v/>
      </c>
      <c r="CN196" s="187" t="str">
        <f>IFERROR((TOWER_DATA[[#This Row],[D, bottom '[m']]]+TOWER_DATA[[#This Row],[D, top '[m']]])/(2*TOWER_DATA[[#This Row],[t '[mm']]]/1000),"")</f>
        <v/>
      </c>
      <c r="DR196" s="167"/>
      <c r="DS196" s="167"/>
      <c r="DT196" s="151"/>
      <c r="DW196" s="94"/>
      <c r="DX196" s="94"/>
      <c r="DY196" s="53"/>
    </row>
    <row r="197" spans="1:129" ht="18" customHeight="1">
      <c r="E197" s="50"/>
      <c r="K197" s="186" t="str">
        <f>IFERROR(MP_DATA[[#This Row],[Top '[m']]]-MP_DATA[[#This Row],[Bottom '[m']]], "")</f>
        <v/>
      </c>
      <c r="L197" s="173" t="str">
        <f>IFERROR(-(MP_DATA[[#This Row],[D, bottom '[m']]]-MP_DATA[[#This Row],[D, top '[m']]])/(MP_DATA[[#This Row],[Bottom '[m']]]-MP_DATA[[#This Row],[Top '[m']]]),"")</f>
        <v/>
      </c>
      <c r="M197" s="123" t="str">
        <f>IF(7850/1000*(1/3)*PI()*ABS(F197-G197)*((H197/2)^2+(H197/2)*(I197/2)+(I197/2)^2-(H197/2-J197/1000)^2-(H197/2-J197/1000)*(I197/2-J197/1000)-(I197/2-J197/1000)^2)=0,"",7850/1000*(1/3)*PI()*ABS(F197-G197)*((H197/2)^2+(H197/2)*(I197/2)+(I197/2)^2-(H197/2-J197/1000)^2-(H197/2-J197/1000)*(I197/2-J197/1000)-(I197/2-J197/1000)^2))</f>
        <v/>
      </c>
      <c r="N197" s="187" t="str">
        <f>IFERROR((MP_DATA[[#This Row],[D, bottom '[m']]]+MP_DATA[[#This Row],[D, top '[m']]])/(2*MP_DATA[[#This Row],[t '[mm']]]/1000),"")</f>
        <v/>
      </c>
      <c r="S197" s="167"/>
      <c r="T197" s="167"/>
      <c r="U197" s="151"/>
      <c r="AR197" s="80"/>
      <c r="AX197" s="186" t="str">
        <f>IFERROR(TP_DATA[[#This Row],[Top '[m']]]-TP_DATA[[#This Row],[Bottom '[m']]], "")</f>
        <v/>
      </c>
      <c r="AY197" s="469"/>
      <c r="AZ197" s="470"/>
      <c r="BA197" s="192"/>
      <c r="BD197" s="467"/>
      <c r="BE197" s="467"/>
      <c r="BF197" s="468"/>
      <c r="BK197" s="425"/>
      <c r="BM197" s="425"/>
      <c r="CD197" s="89"/>
      <c r="CE197" s="90"/>
      <c r="CF197" s="90"/>
      <c r="CG197" s="90"/>
      <c r="CH197" s="90"/>
      <c r="CI197" s="91"/>
      <c r="CJ197" s="186" t="str">
        <f>IFERROR(TOWER_DATA[[#This Row],[Top '[m']]]-TOWER_DATA[[#This Row],[Bottom '[m']]], "")</f>
        <v/>
      </c>
      <c r="CK197" s="51"/>
      <c r="CL197" s="173" t="str">
        <f>IFERROR(-(TOWER_DATA[[#This Row],[D, bottom '[m']]]-TOWER_DATA[[#This Row],[D, top '[m']]])/(TOWER_DATA[[#This Row],[Bottom '[m']]]-TOWER_DATA[[#This Row],[Top '[m']]]),"")</f>
        <v/>
      </c>
      <c r="CM197" s="123" t="str">
        <f t="shared" si="7"/>
        <v/>
      </c>
      <c r="CN197" s="187" t="str">
        <f>IFERROR((TOWER_DATA[[#This Row],[D, bottom '[m']]]+TOWER_DATA[[#This Row],[D, top '[m']]])/(2*TOWER_DATA[[#This Row],[t '[mm']]]/1000),"")</f>
        <v/>
      </c>
      <c r="DR197" s="167"/>
      <c r="DS197" s="167"/>
      <c r="DT197" s="151"/>
      <c r="DW197" s="94"/>
      <c r="DX197" s="94"/>
      <c r="DY197" s="53"/>
    </row>
    <row r="198" spans="1:129" ht="18" customHeight="1">
      <c r="E198" s="50"/>
      <c r="K198" s="186" t="str">
        <f>IFERROR(MP_DATA[[#This Row],[Top '[m']]]-MP_DATA[[#This Row],[Bottom '[m']]], "")</f>
        <v/>
      </c>
      <c r="L198" s="173" t="str">
        <f>IFERROR(-(MP_DATA[[#This Row],[D, bottom '[m']]]-MP_DATA[[#This Row],[D, top '[m']]])/(MP_DATA[[#This Row],[Bottom '[m']]]-MP_DATA[[#This Row],[Top '[m']]]),"")</f>
        <v/>
      </c>
      <c r="M198" s="123" t="str">
        <f>IF(7850/1000*(1/3)*PI()*ABS(F198-G198)*((H198/2)^2+(H198/2)*(I198/2)+(I198/2)^2-(H198/2-J198/1000)^2-(H198/2-J198/1000)*(I198/2-J198/1000)-(I198/2-J198/1000)^2)=0,"",7850/1000*(1/3)*PI()*ABS(F198-G198)*((H198/2)^2+(H198/2)*(I198/2)+(I198/2)^2-(H198/2-J198/1000)^2-(H198/2-J198/1000)*(I198/2-J198/1000)-(I198/2-J198/1000)^2))</f>
        <v/>
      </c>
      <c r="N198" s="187" t="str">
        <f>IFERROR((MP_DATA[[#This Row],[D, bottom '[m']]]+MP_DATA[[#This Row],[D, top '[m']]])/(2*MP_DATA[[#This Row],[t '[mm']]]/1000),"")</f>
        <v/>
      </c>
      <c r="S198" s="167"/>
      <c r="T198" s="167"/>
      <c r="U198" s="151"/>
      <c r="AR198" s="80"/>
      <c r="AX198" s="186" t="str">
        <f>IFERROR(TP_DATA[[#This Row],[Top '[m']]]-TP_DATA[[#This Row],[Bottom '[m']]], "")</f>
        <v/>
      </c>
      <c r="AY198" s="469"/>
      <c r="AZ198" s="470"/>
      <c r="BA198" s="192"/>
      <c r="BD198" s="467"/>
      <c r="BE198" s="467"/>
      <c r="BF198" s="468"/>
      <c r="BK198" s="425"/>
      <c r="BM198" s="425"/>
      <c r="CD198" s="89"/>
      <c r="CE198" s="90"/>
      <c r="CF198" s="90"/>
      <c r="CG198" s="90"/>
      <c r="CH198" s="90"/>
      <c r="CI198" s="91"/>
      <c r="CJ198" s="186" t="str">
        <f>IFERROR(TOWER_DATA[[#This Row],[Top '[m']]]-TOWER_DATA[[#This Row],[Bottom '[m']]], "")</f>
        <v/>
      </c>
      <c r="CK198" s="51"/>
      <c r="CL198" s="173" t="str">
        <f>IFERROR(-(TOWER_DATA[[#This Row],[D, bottom '[m']]]-TOWER_DATA[[#This Row],[D, top '[m']]])/(TOWER_DATA[[#This Row],[Bottom '[m']]]-TOWER_DATA[[#This Row],[Top '[m']]]),"")</f>
        <v/>
      </c>
      <c r="CM198" s="123" t="str">
        <f t="shared" si="7"/>
        <v/>
      </c>
      <c r="CN198" s="187" t="str">
        <f>IFERROR((TOWER_DATA[[#This Row],[D, bottom '[m']]]+TOWER_DATA[[#This Row],[D, top '[m']]])/(2*TOWER_DATA[[#This Row],[t '[mm']]]/1000),"")</f>
        <v/>
      </c>
      <c r="DR198" s="167"/>
      <c r="DS198" s="167"/>
      <c r="DT198" s="151"/>
      <c r="DW198" s="94"/>
      <c r="DX198" s="94"/>
      <c r="DY198" s="53"/>
    </row>
    <row r="199" spans="1:129" ht="18" customHeight="1">
      <c r="E199" s="50"/>
      <c r="K199" s="186" t="str">
        <f>IFERROR(MP_DATA[[#This Row],[Top '[m']]]-MP_DATA[[#This Row],[Bottom '[m']]], "")</f>
        <v/>
      </c>
      <c r="L199" s="173" t="str">
        <f>IFERROR(-(MP_DATA[[#This Row],[D, bottom '[m']]]-MP_DATA[[#This Row],[D, top '[m']]])/(MP_DATA[[#This Row],[Bottom '[m']]]-MP_DATA[[#This Row],[Top '[m']]]),"")</f>
        <v/>
      </c>
      <c r="M199" s="123" t="str">
        <f>IF(7850/1000*(1/3)*PI()*ABS(F199-G199)*((H199/2)^2+(H199/2)*(I199/2)+(I199/2)^2-(H199/2-J199/1000)^2-(H199/2-J199/1000)*(I199/2-J199/1000)-(I199/2-J199/1000)^2)=0,"",7850/1000*(1/3)*PI()*ABS(F199-G199)*((H199/2)^2+(H199/2)*(I199/2)+(I199/2)^2-(H199/2-J199/1000)^2-(H199/2-J199/1000)*(I199/2-J199/1000)-(I199/2-J199/1000)^2))</f>
        <v/>
      </c>
      <c r="N199" s="187" t="str">
        <f>IFERROR((MP_DATA[[#This Row],[D, bottom '[m']]]+MP_DATA[[#This Row],[D, top '[m']]])/(2*MP_DATA[[#This Row],[t '[mm']]]/1000),"")</f>
        <v/>
      </c>
      <c r="S199" s="167"/>
      <c r="T199" s="167"/>
      <c r="U199" s="151"/>
      <c r="AR199" s="80"/>
      <c r="AX199" s="186" t="str">
        <f>IFERROR(TP_DATA[[#This Row],[Top '[m']]]-TP_DATA[[#This Row],[Bottom '[m']]], "")</f>
        <v/>
      </c>
      <c r="AY199" s="469"/>
      <c r="AZ199" s="470"/>
      <c r="BA199" s="192"/>
      <c r="BD199" s="467"/>
      <c r="BE199" s="467"/>
      <c r="BF199" s="468"/>
      <c r="BK199" s="425"/>
      <c r="BM199" s="425"/>
      <c r="CD199" s="89"/>
      <c r="CE199" s="90"/>
      <c r="CF199" s="90"/>
      <c r="CG199" s="90"/>
      <c r="CH199" s="90"/>
      <c r="CI199" s="91"/>
      <c r="CJ199" s="186" t="str">
        <f>IFERROR(TOWER_DATA[[#This Row],[Top '[m']]]-TOWER_DATA[[#This Row],[Bottom '[m']]], "")</f>
        <v/>
      </c>
      <c r="CK199" s="51"/>
      <c r="CL199" s="173" t="str">
        <f>IFERROR(-(TOWER_DATA[[#This Row],[D, bottom '[m']]]-TOWER_DATA[[#This Row],[D, top '[m']]])/(TOWER_DATA[[#This Row],[Bottom '[m']]]-TOWER_DATA[[#This Row],[Top '[m']]]),"")</f>
        <v/>
      </c>
      <c r="CM199" s="123" t="str">
        <f t="shared" si="7"/>
        <v/>
      </c>
      <c r="CN199" s="187" t="str">
        <f>IFERROR((TOWER_DATA[[#This Row],[D, bottom '[m']]]+TOWER_DATA[[#This Row],[D, top '[m']]])/(2*TOWER_DATA[[#This Row],[t '[mm']]]/1000),"")</f>
        <v/>
      </c>
      <c r="DR199" s="167"/>
      <c r="DS199" s="167"/>
      <c r="DT199" s="151"/>
      <c r="DW199" s="94"/>
      <c r="DX199" s="94"/>
      <c r="DY199" s="53"/>
    </row>
    <row r="200" spans="1:129" ht="18" customHeight="1">
      <c r="E200" s="50"/>
      <c r="K200" s="186" t="str">
        <f>IFERROR(MP_DATA[[#This Row],[Top '[m']]]-MP_DATA[[#This Row],[Bottom '[m']]], "")</f>
        <v/>
      </c>
      <c r="L200" s="173" t="str">
        <f>IFERROR(-(MP_DATA[[#This Row],[D, bottom '[m']]]-MP_DATA[[#This Row],[D, top '[m']]])/(MP_DATA[[#This Row],[Bottom '[m']]]-MP_DATA[[#This Row],[Top '[m']]]),"")</f>
        <v/>
      </c>
      <c r="M200" s="123" t="str">
        <f>IF(7850/1000*(1/3)*PI()*ABS(F200-G200)*((H200/2)^2+(H200/2)*(I200/2)+(I200/2)^2-(H200/2-J200/1000)^2-(H200/2-J200/1000)*(I200/2-J200/1000)-(I200/2-J200/1000)^2)=0,"",7850/1000*(1/3)*PI()*ABS(F200-G200)*((H200/2)^2+(H200/2)*(I200/2)+(I200/2)^2-(H200/2-J200/1000)^2-(H200/2-J200/1000)*(I200/2-J200/1000)-(I200/2-J200/1000)^2))</f>
        <v/>
      </c>
      <c r="N200" s="187" t="str">
        <f>IFERROR((MP_DATA[[#This Row],[D, bottom '[m']]]+MP_DATA[[#This Row],[D, top '[m']]])/(2*MP_DATA[[#This Row],[t '[mm']]]/1000),"")</f>
        <v/>
      </c>
      <c r="S200" s="167"/>
      <c r="T200" s="167"/>
      <c r="U200" s="151"/>
      <c r="AR200" s="80"/>
      <c r="AX200" s="186" t="str">
        <f>IFERROR(TP_DATA[[#This Row],[Top '[m']]]-TP_DATA[[#This Row],[Bottom '[m']]], "")</f>
        <v/>
      </c>
      <c r="AY200" s="469"/>
      <c r="AZ200" s="470"/>
      <c r="BA200" s="192"/>
      <c r="BD200" s="467"/>
      <c r="BE200" s="467"/>
      <c r="BF200" s="468"/>
      <c r="BK200" s="425"/>
      <c r="BM200" s="425"/>
      <c r="CD200" s="89"/>
      <c r="CE200" s="90"/>
      <c r="CF200" s="90"/>
      <c r="CG200" s="90"/>
      <c r="CH200" s="90"/>
      <c r="CI200" s="91"/>
      <c r="CJ200" s="186" t="str">
        <f>IFERROR(TOWER_DATA[[#This Row],[Top '[m']]]-TOWER_DATA[[#This Row],[Bottom '[m']]], "")</f>
        <v/>
      </c>
      <c r="CK200" s="51"/>
      <c r="CL200" s="173" t="str">
        <f>IFERROR(-(TOWER_DATA[[#This Row],[D, bottom '[m']]]-TOWER_DATA[[#This Row],[D, top '[m']]])/(TOWER_DATA[[#This Row],[Bottom '[m']]]-TOWER_DATA[[#This Row],[Top '[m']]]),"")</f>
        <v/>
      </c>
      <c r="CM200" s="123" t="str">
        <f t="shared" si="7"/>
        <v/>
      </c>
      <c r="CN200" s="187" t="str">
        <f>IFERROR((TOWER_DATA[[#This Row],[D, bottom '[m']]]+TOWER_DATA[[#This Row],[D, top '[m']]])/(2*TOWER_DATA[[#This Row],[t '[mm']]]/1000),"")</f>
        <v/>
      </c>
      <c r="DR200" s="167"/>
      <c r="DS200" s="167"/>
      <c r="DT200" s="151"/>
      <c r="DW200" s="94"/>
      <c r="DX200" s="94"/>
      <c r="DY200" s="53"/>
    </row>
    <row r="201" spans="1:129" ht="18" customHeight="1">
      <c r="E201" s="50"/>
      <c r="K201" s="186" t="str">
        <f>IFERROR(MP_DATA[[#This Row],[Top '[m']]]-MP_DATA[[#This Row],[Bottom '[m']]], "")</f>
        <v/>
      </c>
      <c r="L201" s="173" t="str">
        <f>IFERROR(-(MP_DATA[[#This Row],[D, bottom '[m']]]-MP_DATA[[#This Row],[D, top '[m']]])/(MP_DATA[[#This Row],[Bottom '[m']]]-MP_DATA[[#This Row],[Top '[m']]]),"")</f>
        <v/>
      </c>
      <c r="M201" s="123" t="str">
        <f>IF(7850/1000*(1/3)*PI()*ABS(F201-G201)*((H201/2)^2+(H201/2)*(I201/2)+(I201/2)^2-(H201/2-J201/1000)^2-(H201/2-J201/1000)*(I201/2-J201/1000)-(I201/2-J201/1000)^2)=0,"",7850/1000*(1/3)*PI()*ABS(F201-G201)*((H201/2)^2+(H201/2)*(I201/2)+(I201/2)^2-(H201/2-J201/1000)^2-(H201/2-J201/1000)*(I201/2-J201/1000)-(I201/2-J201/1000)^2))</f>
        <v/>
      </c>
      <c r="N201" s="187" t="str">
        <f>IFERROR((MP_DATA[[#This Row],[D, bottom '[m']]]+MP_DATA[[#This Row],[D, top '[m']]])/(2*MP_DATA[[#This Row],[t '[mm']]]/1000),"")</f>
        <v/>
      </c>
      <c r="S201" s="167"/>
      <c r="T201" s="167"/>
      <c r="U201" s="151"/>
      <c r="AR201" s="80"/>
      <c r="AX201" s="186" t="str">
        <f>IFERROR(TP_DATA[[#This Row],[Top '[m']]]-TP_DATA[[#This Row],[Bottom '[m']]], "")</f>
        <v/>
      </c>
      <c r="AY201" s="469"/>
      <c r="AZ201" s="470"/>
      <c r="BA201" s="192"/>
      <c r="BD201" s="467"/>
      <c r="BE201" s="467"/>
      <c r="BF201" s="468"/>
      <c r="BK201" s="425"/>
      <c r="BM201" s="425"/>
      <c r="CD201" s="89"/>
      <c r="CE201" s="90"/>
      <c r="CF201" s="90"/>
      <c r="CG201" s="90"/>
      <c r="CH201" s="90"/>
      <c r="CI201" s="91"/>
      <c r="CJ201" s="186" t="str">
        <f>IFERROR(TOWER_DATA[[#This Row],[Top '[m']]]-TOWER_DATA[[#This Row],[Bottom '[m']]], "")</f>
        <v/>
      </c>
      <c r="CK201" s="51"/>
      <c r="CL201" s="173" t="str">
        <f>IFERROR(-(TOWER_DATA[[#This Row],[D, bottom '[m']]]-TOWER_DATA[[#This Row],[D, top '[m']]])/(TOWER_DATA[[#This Row],[Bottom '[m']]]-TOWER_DATA[[#This Row],[Top '[m']]]),"")</f>
        <v/>
      </c>
      <c r="CM201" s="123" t="str">
        <f t="shared" si="7"/>
        <v/>
      </c>
      <c r="CN201" s="187" t="str">
        <f>IFERROR((TOWER_DATA[[#This Row],[D, bottom '[m']]]+TOWER_DATA[[#This Row],[D, top '[m']]])/(2*TOWER_DATA[[#This Row],[t '[mm']]]/1000),"")</f>
        <v/>
      </c>
      <c r="DR201" s="167"/>
      <c r="DS201" s="167"/>
      <c r="DT201" s="151"/>
      <c r="DW201" s="94"/>
      <c r="DX201" s="94"/>
      <c r="DY201" s="53"/>
    </row>
    <row r="202" spans="1:129" ht="18" customHeight="1" thickBot="1">
      <c r="A202" s="207"/>
      <c r="B202" s="82"/>
      <c r="C202" s="82"/>
      <c r="D202" s="219"/>
      <c r="E202" s="50"/>
      <c r="K202" s="186" t="str">
        <f>IFERROR(MP_DATA[[#This Row],[Top '[m']]]-MP_DATA[[#This Row],[Bottom '[m']]], "")</f>
        <v/>
      </c>
      <c r="L202" s="173" t="str">
        <f>IFERROR(-(MP_DATA[[#This Row],[D, bottom '[m']]]-MP_DATA[[#This Row],[D, top '[m']]])/(MP_DATA[[#This Row],[Bottom '[m']]]-MP_DATA[[#This Row],[Top '[m']]]),"")</f>
        <v/>
      </c>
      <c r="M202" s="123" t="str">
        <f>IF(7850/1000*(1/3)*PI()*ABS(F202-G202)*((H202/2)^2+(H202/2)*(I202/2)+(I202/2)^2-(H202/2-J202/1000)^2-(H202/2-J202/1000)*(I202/2-J202/1000)-(I202/2-J202/1000)^2)=0,"",7850/1000*(1/3)*PI()*ABS(F202-G202)*((H202/2)^2+(H202/2)*(I202/2)+(I202/2)^2-(H202/2-J202/1000)^2-(H202/2-J202/1000)*(I202/2-J202/1000)-(I202/2-J202/1000)^2))</f>
        <v/>
      </c>
      <c r="N202" s="187" t="str">
        <f>IFERROR((MP_DATA[[#This Row],[D, bottom '[m']]]+MP_DATA[[#This Row],[D, top '[m']]])/(2*MP_DATA[[#This Row],[t '[mm']]]/1000),"")</f>
        <v/>
      </c>
      <c r="S202" s="167"/>
      <c r="T202" s="167"/>
      <c r="U202" s="151"/>
      <c r="AR202" s="80"/>
      <c r="AX202" s="186" t="str">
        <f>IFERROR(TP_DATA[[#This Row],[Top '[m']]]-TP_DATA[[#This Row],[Bottom '[m']]], "")</f>
        <v/>
      </c>
      <c r="AY202" s="469"/>
      <c r="AZ202" s="470"/>
      <c r="BA202" s="192"/>
      <c r="BD202" s="467"/>
      <c r="BE202" s="467"/>
      <c r="BF202" s="468"/>
      <c r="BK202" s="425"/>
      <c r="BM202" s="425"/>
      <c r="CD202" s="89"/>
      <c r="CE202" s="90"/>
      <c r="CF202" s="90"/>
      <c r="CG202" s="90"/>
      <c r="CH202" s="90"/>
      <c r="CI202" s="91"/>
      <c r="CJ202" s="186" t="str">
        <f>IFERROR(TOWER_DATA[[#This Row],[Top '[m']]]-TOWER_DATA[[#This Row],[Bottom '[m']]], "")</f>
        <v/>
      </c>
      <c r="CK202" s="51"/>
      <c r="CL202" s="173" t="str">
        <f>IFERROR(-(TOWER_DATA[[#This Row],[D, bottom '[m']]]-TOWER_DATA[[#This Row],[D, top '[m']]])/(TOWER_DATA[[#This Row],[Bottom '[m']]]-TOWER_DATA[[#This Row],[Top '[m']]]),"")</f>
        <v/>
      </c>
      <c r="CM202" s="123" t="str">
        <f t="shared" si="7"/>
        <v/>
      </c>
      <c r="CN202" s="187" t="str">
        <f>IFERROR((TOWER_DATA[[#This Row],[D, bottom '[m']]]+TOWER_DATA[[#This Row],[D, top '[m']]])/(2*TOWER_DATA[[#This Row],[t '[mm']]]/1000),"")</f>
        <v/>
      </c>
      <c r="DR202" s="167"/>
      <c r="DS202" s="167"/>
      <c r="DT202" s="151"/>
      <c r="DW202" s="94"/>
      <c r="DX202" s="94"/>
      <c r="DY202" s="53"/>
    </row>
    <row r="203" spans="1:129" ht="18" customHeight="1">
      <c r="E203" s="50"/>
      <c r="K203" s="186" t="str">
        <f>IFERROR(MP_DATA[[#This Row],[Top '[m']]]-MP_DATA[[#This Row],[Bottom '[m']]], "")</f>
        <v/>
      </c>
      <c r="L203" s="173" t="str">
        <f>IFERROR(-(MP_DATA[[#This Row],[D, bottom '[m']]]-MP_DATA[[#This Row],[D, top '[m']]])/(MP_DATA[[#This Row],[Bottom '[m']]]-MP_DATA[[#This Row],[Top '[m']]]),"")</f>
        <v/>
      </c>
      <c r="M203" s="123" t="str">
        <f>IF(7850/1000*(1/3)*PI()*ABS(F203-G203)*((H203/2)^2+(H203/2)*(I203/2)+(I203/2)^2-(H203/2-J203/1000)^2-(H203/2-J203/1000)*(I203/2-J203/1000)-(I203/2-J203/1000)^2)=0,"",7850/1000*(1/3)*PI()*ABS(F203-G203)*((H203/2)^2+(H203/2)*(I203/2)+(I203/2)^2-(H203/2-J203/1000)^2-(H203/2-J203/1000)*(I203/2-J203/1000)-(I203/2-J203/1000)^2))</f>
        <v/>
      </c>
      <c r="N203" s="187" t="str">
        <f>IFERROR((MP_DATA[[#This Row],[D, bottom '[m']]]+MP_DATA[[#This Row],[D, top '[m']]])/(2*MP_DATA[[#This Row],[t '[mm']]]/1000),"")</f>
        <v/>
      </c>
      <c r="S203" s="167"/>
      <c r="T203" s="167"/>
      <c r="U203" s="151"/>
      <c r="AR203" s="80"/>
      <c r="AX203" s="186" t="str">
        <f>IFERROR(TP_DATA[[#This Row],[Top '[m']]]-TP_DATA[[#This Row],[Bottom '[m']]], "")</f>
        <v/>
      </c>
      <c r="AY203" s="469"/>
      <c r="AZ203" s="470"/>
      <c r="BA203" s="192"/>
      <c r="BD203" s="467"/>
      <c r="BE203" s="467"/>
      <c r="BF203" s="468"/>
      <c r="BK203" s="425"/>
      <c r="BM203" s="425"/>
      <c r="CD203" s="89"/>
      <c r="CE203" s="90"/>
      <c r="CF203" s="90"/>
      <c r="CG203" s="90"/>
      <c r="CH203" s="90"/>
      <c r="CI203" s="91"/>
      <c r="CJ203" s="186" t="str">
        <f>IFERROR(TOWER_DATA[[#This Row],[Top '[m']]]-TOWER_DATA[[#This Row],[Bottom '[m']]], "")</f>
        <v/>
      </c>
      <c r="CK203" s="51"/>
      <c r="CL203" s="173" t="str">
        <f>IFERROR(-(TOWER_DATA[[#This Row],[D, bottom '[m']]]-TOWER_DATA[[#This Row],[D, top '[m']]])/(TOWER_DATA[[#This Row],[Bottom '[m']]]-TOWER_DATA[[#This Row],[Top '[m']]]),"")</f>
        <v/>
      </c>
      <c r="CM203" s="123" t="str">
        <f t="shared" si="7"/>
        <v/>
      </c>
      <c r="CN203" s="187" t="str">
        <f>IFERROR((TOWER_DATA[[#This Row],[D, bottom '[m']]]+TOWER_DATA[[#This Row],[D, top '[m']]])/(2*TOWER_DATA[[#This Row],[t '[mm']]]/1000),"")</f>
        <v/>
      </c>
      <c r="DR203" s="167"/>
      <c r="DS203" s="167"/>
      <c r="DT203" s="151"/>
      <c r="DW203" s="94"/>
      <c r="DX203" s="94"/>
      <c r="DY203" s="53"/>
    </row>
    <row r="204" spans="1:129" ht="18" customHeight="1">
      <c r="E204" s="50"/>
      <c r="K204" s="186" t="str">
        <f>IFERROR(MP_DATA[[#This Row],[Top '[m']]]-MP_DATA[[#This Row],[Bottom '[m']]], "")</f>
        <v/>
      </c>
      <c r="L204" s="173" t="str">
        <f>IFERROR(-(MP_DATA[[#This Row],[D, bottom '[m']]]-MP_DATA[[#This Row],[D, top '[m']]])/(MP_DATA[[#This Row],[Bottom '[m']]]-MP_DATA[[#This Row],[Top '[m']]]),"")</f>
        <v/>
      </c>
      <c r="M204" s="123" t="str">
        <f>IF(7850/1000*(1/3)*PI()*ABS(F204-G204)*((H204/2)^2+(H204/2)*(I204/2)+(I204/2)^2-(H204/2-J204/1000)^2-(H204/2-J204/1000)*(I204/2-J204/1000)-(I204/2-J204/1000)^2)=0,"",7850/1000*(1/3)*PI()*ABS(F204-G204)*((H204/2)^2+(H204/2)*(I204/2)+(I204/2)^2-(H204/2-J204/1000)^2-(H204/2-J204/1000)*(I204/2-J204/1000)-(I204/2-J204/1000)^2))</f>
        <v/>
      </c>
      <c r="N204" s="187" t="str">
        <f>IFERROR((MP_DATA[[#This Row],[D, bottom '[m']]]+MP_DATA[[#This Row],[D, top '[m']]])/(2*MP_DATA[[#This Row],[t '[mm']]]/1000),"")</f>
        <v/>
      </c>
      <c r="S204" s="167"/>
      <c r="T204" s="167"/>
      <c r="U204" s="151"/>
      <c r="AR204" s="80"/>
      <c r="AX204" s="186" t="str">
        <f>IFERROR(TP_DATA[[#This Row],[Top '[m']]]-TP_DATA[[#This Row],[Bottom '[m']]], "")</f>
        <v/>
      </c>
      <c r="AY204" s="469"/>
      <c r="AZ204" s="470"/>
      <c r="BA204" s="192"/>
      <c r="BD204" s="467"/>
      <c r="BE204" s="467"/>
      <c r="BF204" s="468"/>
      <c r="BK204" s="425"/>
      <c r="BM204" s="425"/>
      <c r="CD204" s="89"/>
      <c r="CE204" s="90"/>
      <c r="CF204" s="90"/>
      <c r="CG204" s="90"/>
      <c r="CH204" s="90"/>
      <c r="CI204" s="91"/>
      <c r="CJ204" s="186" t="str">
        <f>IFERROR(TOWER_DATA[[#This Row],[Top '[m']]]-TOWER_DATA[[#This Row],[Bottom '[m']]], "")</f>
        <v/>
      </c>
      <c r="CK204" s="51"/>
      <c r="CL204" s="173" t="str">
        <f>IFERROR(-(TOWER_DATA[[#This Row],[D, bottom '[m']]]-TOWER_DATA[[#This Row],[D, top '[m']]])/(TOWER_DATA[[#This Row],[Bottom '[m']]]-TOWER_DATA[[#This Row],[Top '[m']]]),"")</f>
        <v/>
      </c>
      <c r="CM204" s="123" t="str">
        <f t="shared" si="7"/>
        <v/>
      </c>
      <c r="CN204" s="187" t="str">
        <f>IFERROR((TOWER_DATA[[#This Row],[D, bottom '[m']]]+TOWER_DATA[[#This Row],[D, top '[m']]])/(2*TOWER_DATA[[#This Row],[t '[mm']]]/1000),"")</f>
        <v/>
      </c>
      <c r="DR204" s="167"/>
      <c r="DS204" s="167"/>
      <c r="DT204" s="151"/>
      <c r="DW204" s="94"/>
      <c r="DX204" s="94"/>
      <c r="DY204" s="53"/>
    </row>
    <row r="205" spans="1:129" ht="18" customHeight="1">
      <c r="E205" s="50"/>
      <c r="K205" s="186" t="str">
        <f>IFERROR(MP_DATA[[#This Row],[Top '[m']]]-MP_DATA[[#This Row],[Bottom '[m']]], "")</f>
        <v/>
      </c>
      <c r="L205" s="173" t="str">
        <f>IFERROR(-(MP_DATA[[#This Row],[D, bottom '[m']]]-MP_DATA[[#This Row],[D, top '[m']]])/(MP_DATA[[#This Row],[Bottom '[m']]]-MP_DATA[[#This Row],[Top '[m']]]),"")</f>
        <v/>
      </c>
      <c r="M205" s="123" t="str">
        <f>IF(7850/1000*(1/3)*PI()*ABS(F205-G205)*((H205/2)^2+(H205/2)*(I205/2)+(I205/2)^2-(H205/2-J205/1000)^2-(H205/2-J205/1000)*(I205/2-J205/1000)-(I205/2-J205/1000)^2)=0,"",7850/1000*(1/3)*PI()*ABS(F205-G205)*((H205/2)^2+(H205/2)*(I205/2)+(I205/2)^2-(H205/2-J205/1000)^2-(H205/2-J205/1000)*(I205/2-J205/1000)-(I205/2-J205/1000)^2))</f>
        <v/>
      </c>
      <c r="N205" s="187" t="str">
        <f>IFERROR((MP_DATA[[#This Row],[D, bottom '[m']]]+MP_DATA[[#This Row],[D, top '[m']]])/(2*MP_DATA[[#This Row],[t '[mm']]]/1000),"")</f>
        <v/>
      </c>
      <c r="S205" s="167"/>
      <c r="T205" s="167"/>
      <c r="U205" s="151"/>
      <c r="AR205" s="80"/>
      <c r="AX205" s="186" t="str">
        <f>IFERROR(TP_DATA[[#This Row],[Top '[m']]]-TP_DATA[[#This Row],[Bottom '[m']]], "")</f>
        <v/>
      </c>
      <c r="AY205" s="469"/>
      <c r="AZ205" s="470"/>
      <c r="BA205" s="192"/>
      <c r="BD205" s="467"/>
      <c r="BE205" s="467"/>
      <c r="BF205" s="468"/>
      <c r="BK205" s="425"/>
      <c r="BM205" s="425"/>
      <c r="CJ205" s="186" t="str">
        <f>IFERROR(TOWER_DATA[[#This Row],[Top '[m']]]-TOWER_DATA[[#This Row],[Bottom '[m']]], "")</f>
        <v/>
      </c>
      <c r="CK205" s="51"/>
      <c r="CL205" s="173" t="str">
        <f>IFERROR(-(TOWER_DATA[[#This Row],[D, bottom '[m']]]-TOWER_DATA[[#This Row],[D, top '[m']]])/(TOWER_DATA[[#This Row],[Bottom '[m']]]-TOWER_DATA[[#This Row],[Top '[m']]]),"")</f>
        <v/>
      </c>
      <c r="CM205" s="123" t="str">
        <f t="shared" si="7"/>
        <v/>
      </c>
      <c r="CN205" s="187" t="str">
        <f>IFERROR((TOWER_DATA[[#This Row],[D, bottom '[m']]]+TOWER_DATA[[#This Row],[D, top '[m']]])/(2*TOWER_DATA[[#This Row],[t '[mm']]]/1000),"")</f>
        <v/>
      </c>
      <c r="DR205" s="167"/>
      <c r="DS205" s="167"/>
      <c r="DT205" s="151"/>
      <c r="DW205" s="94"/>
      <c r="DX205" s="94"/>
      <c r="DY205" s="53"/>
    </row>
    <row r="206" spans="1:129" ht="18" customHeight="1">
      <c r="E206" s="50"/>
      <c r="K206" s="186" t="str">
        <f>IFERROR(MP_DATA[[#This Row],[Top '[m']]]-MP_DATA[[#This Row],[Bottom '[m']]], "")</f>
        <v/>
      </c>
      <c r="L206" s="173" t="str">
        <f>IFERROR(-(MP_DATA[[#This Row],[D, bottom '[m']]]-MP_DATA[[#This Row],[D, top '[m']]])/(MP_DATA[[#This Row],[Bottom '[m']]]-MP_DATA[[#This Row],[Top '[m']]]),"")</f>
        <v/>
      </c>
      <c r="M206" s="123" t="str">
        <f>IF(7850/1000*(1/3)*PI()*ABS(F206-G206)*((H206/2)^2+(H206/2)*(I206/2)+(I206/2)^2-(H206/2-J206/1000)^2-(H206/2-J206/1000)*(I206/2-J206/1000)-(I206/2-J206/1000)^2)=0,"",7850/1000*(1/3)*PI()*ABS(F206-G206)*((H206/2)^2+(H206/2)*(I206/2)+(I206/2)^2-(H206/2-J206/1000)^2-(H206/2-J206/1000)*(I206/2-J206/1000)-(I206/2-J206/1000)^2))</f>
        <v/>
      </c>
      <c r="N206" s="187" t="str">
        <f>IFERROR((MP_DATA[[#This Row],[D, bottom '[m']]]+MP_DATA[[#This Row],[D, top '[m']]])/(2*MP_DATA[[#This Row],[t '[mm']]]/1000),"")</f>
        <v/>
      </c>
      <c r="S206" s="167"/>
      <c r="T206" s="167"/>
      <c r="U206" s="151"/>
      <c r="AR206" s="80"/>
      <c r="AX206" s="186" t="str">
        <f>IFERROR(TP_DATA[[#This Row],[Top '[m']]]-TP_DATA[[#This Row],[Bottom '[m']]], "")</f>
        <v/>
      </c>
      <c r="AY206" s="469"/>
      <c r="AZ206" s="470"/>
      <c r="BA206" s="192"/>
      <c r="BD206" s="467"/>
      <c r="BE206" s="467"/>
      <c r="BF206" s="468"/>
      <c r="BK206" s="425"/>
      <c r="BM206" s="425"/>
      <c r="CJ206" s="186" t="str">
        <f>IFERROR(TOWER_DATA[[#This Row],[Top '[m']]]-TOWER_DATA[[#This Row],[Bottom '[m']]], "")</f>
        <v/>
      </c>
      <c r="CK206" s="51"/>
      <c r="CL206" s="173" t="str">
        <f>IFERROR(-(TOWER_DATA[[#This Row],[D, bottom '[m']]]-TOWER_DATA[[#This Row],[D, top '[m']]])/(TOWER_DATA[[#This Row],[Bottom '[m']]]-TOWER_DATA[[#This Row],[Top '[m']]]),"")</f>
        <v/>
      </c>
      <c r="CM206" s="123" t="str">
        <f t="shared" si="7"/>
        <v/>
      </c>
      <c r="CN206" s="187" t="str">
        <f>IFERROR((TOWER_DATA[[#This Row],[D, bottom '[m']]]+TOWER_DATA[[#This Row],[D, top '[m']]])/(2*TOWER_DATA[[#This Row],[t '[mm']]]/1000),"")</f>
        <v/>
      </c>
      <c r="DR206" s="167"/>
      <c r="DS206" s="167"/>
      <c r="DT206" s="151"/>
      <c r="DW206" s="94"/>
      <c r="DX206" s="94"/>
      <c r="DY206" s="53"/>
    </row>
    <row r="207" spans="1:129" ht="18" customHeight="1">
      <c r="E207" s="50"/>
      <c r="K207" s="186" t="str">
        <f>IFERROR(MP_DATA[[#This Row],[Top '[m']]]-MP_DATA[[#This Row],[Bottom '[m']]], "")</f>
        <v/>
      </c>
      <c r="L207" s="173" t="str">
        <f>IFERROR(-(MP_DATA[[#This Row],[D, bottom '[m']]]-MP_DATA[[#This Row],[D, top '[m']]])/(MP_DATA[[#This Row],[Bottom '[m']]]-MP_DATA[[#This Row],[Top '[m']]]),"")</f>
        <v/>
      </c>
      <c r="M207" s="123" t="str">
        <f>IF(7850/1000*(1/3)*PI()*ABS(F207-G207)*((H207/2)^2+(H207/2)*(I207/2)+(I207/2)^2-(H207/2-J207/1000)^2-(H207/2-J207/1000)*(I207/2-J207/1000)-(I207/2-J207/1000)^2)=0,"",7850/1000*(1/3)*PI()*ABS(F207-G207)*((H207/2)^2+(H207/2)*(I207/2)+(I207/2)^2-(H207/2-J207/1000)^2-(H207/2-J207/1000)*(I207/2-J207/1000)-(I207/2-J207/1000)^2))</f>
        <v/>
      </c>
      <c r="N207" s="187" t="str">
        <f>IFERROR((MP_DATA[[#This Row],[D, bottom '[m']]]+MP_DATA[[#This Row],[D, top '[m']]])/(2*MP_DATA[[#This Row],[t '[mm']]]/1000),"")</f>
        <v/>
      </c>
      <c r="S207" s="167"/>
      <c r="T207" s="167"/>
      <c r="U207" s="151"/>
      <c r="AR207" s="80"/>
      <c r="AX207" s="186" t="str">
        <f>IFERROR(TP_DATA[[#This Row],[Top '[m']]]-TP_DATA[[#This Row],[Bottom '[m']]], "")</f>
        <v/>
      </c>
      <c r="AY207" s="469"/>
      <c r="AZ207" s="470"/>
      <c r="BA207" s="192"/>
      <c r="BD207" s="467"/>
      <c r="BE207" s="467"/>
      <c r="BF207" s="468"/>
      <c r="BK207" s="425"/>
      <c r="BM207" s="425"/>
      <c r="CJ207" s="186" t="str">
        <f>IFERROR(TOWER_DATA[[#This Row],[Top '[m']]]-TOWER_DATA[[#This Row],[Bottom '[m']]], "")</f>
        <v/>
      </c>
      <c r="CK207" s="51"/>
      <c r="CL207" s="173" t="str">
        <f>IFERROR(-(TOWER_DATA[[#This Row],[D, bottom '[m']]]-TOWER_DATA[[#This Row],[D, top '[m']]])/(TOWER_DATA[[#This Row],[Bottom '[m']]]-TOWER_DATA[[#This Row],[Top '[m']]]),"")</f>
        <v/>
      </c>
      <c r="CM207" s="123" t="str">
        <f t="shared" si="7"/>
        <v/>
      </c>
      <c r="CN207" s="187" t="str">
        <f>IFERROR((TOWER_DATA[[#This Row],[D, bottom '[m']]]+TOWER_DATA[[#This Row],[D, top '[m']]])/(2*TOWER_DATA[[#This Row],[t '[mm']]]/1000),"")</f>
        <v/>
      </c>
      <c r="DR207" s="167"/>
      <c r="DS207" s="167"/>
      <c r="DT207" s="151"/>
      <c r="DW207" s="94"/>
      <c r="DX207" s="94"/>
      <c r="DY207" s="53"/>
    </row>
    <row r="208" spans="1:129" ht="18" customHeight="1">
      <c r="E208" s="50"/>
      <c r="K208" s="186" t="str">
        <f>IFERROR(MP_DATA[[#This Row],[Top '[m']]]-MP_DATA[[#This Row],[Bottom '[m']]], "")</f>
        <v/>
      </c>
      <c r="L208" s="173" t="str">
        <f>IFERROR(-(MP_DATA[[#This Row],[D, bottom '[m']]]-MP_DATA[[#This Row],[D, top '[m']]])/(MP_DATA[[#This Row],[Bottom '[m']]]-MP_DATA[[#This Row],[Top '[m']]]),"")</f>
        <v/>
      </c>
      <c r="M208" s="123" t="str">
        <f>IF(7850/1000*(1/3)*PI()*ABS(F208-G208)*((H208/2)^2+(H208/2)*(I208/2)+(I208/2)^2-(H208/2-J208/1000)^2-(H208/2-J208/1000)*(I208/2-J208/1000)-(I208/2-J208/1000)^2)=0,"",7850/1000*(1/3)*PI()*ABS(F208-G208)*((H208/2)^2+(H208/2)*(I208/2)+(I208/2)^2-(H208/2-J208/1000)^2-(H208/2-J208/1000)*(I208/2-J208/1000)-(I208/2-J208/1000)^2))</f>
        <v/>
      </c>
      <c r="N208" s="187" t="str">
        <f>IFERROR((MP_DATA[[#This Row],[D, bottom '[m']]]+MP_DATA[[#This Row],[D, top '[m']]])/(2*MP_DATA[[#This Row],[t '[mm']]]/1000),"")</f>
        <v/>
      </c>
      <c r="S208" s="167"/>
      <c r="T208" s="167"/>
      <c r="U208" s="151"/>
      <c r="AR208" s="80"/>
      <c r="AX208" s="186" t="str">
        <f>IFERROR(TP_DATA[[#This Row],[Top '[m']]]-TP_DATA[[#This Row],[Bottom '[m']]], "")</f>
        <v/>
      </c>
      <c r="AY208" s="469"/>
      <c r="AZ208" s="470"/>
      <c r="BA208" s="192"/>
      <c r="BD208" s="467"/>
      <c r="BE208" s="467"/>
      <c r="BF208" s="468"/>
      <c r="BK208" s="425"/>
      <c r="BM208" s="425"/>
      <c r="CJ208" s="186" t="str">
        <f>IFERROR(TOWER_DATA[[#This Row],[Top '[m']]]-TOWER_DATA[[#This Row],[Bottom '[m']]], "")</f>
        <v/>
      </c>
      <c r="CK208" s="51"/>
      <c r="CL208" s="173" t="str">
        <f>IFERROR(-(TOWER_DATA[[#This Row],[D, bottom '[m']]]-TOWER_DATA[[#This Row],[D, top '[m']]])/(TOWER_DATA[[#This Row],[Bottom '[m']]]-TOWER_DATA[[#This Row],[Top '[m']]]),"")</f>
        <v/>
      </c>
      <c r="CM208" s="123" t="str">
        <f t="shared" si="7"/>
        <v/>
      </c>
      <c r="CN208" s="187" t="str">
        <f>IFERROR((TOWER_DATA[[#This Row],[D, bottom '[m']]]+TOWER_DATA[[#This Row],[D, top '[m']]])/(2*TOWER_DATA[[#This Row],[t '[mm']]]/1000),"")</f>
        <v/>
      </c>
      <c r="DR208" s="167"/>
      <c r="DS208" s="167"/>
      <c r="DT208" s="151"/>
      <c r="DW208" s="94"/>
      <c r="DX208" s="94"/>
      <c r="DY208" s="53"/>
    </row>
    <row r="209" spans="5:129" ht="18" customHeight="1">
      <c r="E209" s="50"/>
      <c r="K209" s="186" t="str">
        <f>IFERROR(MP_DATA[[#This Row],[Top '[m']]]-MP_DATA[[#This Row],[Bottom '[m']]], "")</f>
        <v/>
      </c>
      <c r="L209" s="173" t="str">
        <f>IFERROR(-(MP_DATA[[#This Row],[D, bottom '[m']]]-MP_DATA[[#This Row],[D, top '[m']]])/(MP_DATA[[#This Row],[Bottom '[m']]]-MP_DATA[[#This Row],[Top '[m']]]),"")</f>
        <v/>
      </c>
      <c r="M209" s="123" t="str">
        <f>IF(7850/1000*(1/3)*PI()*ABS(F209-G209)*((H209/2)^2+(H209/2)*(I209/2)+(I209/2)^2-(H209/2-J209/1000)^2-(H209/2-J209/1000)*(I209/2-J209/1000)-(I209/2-J209/1000)^2)=0,"",7850/1000*(1/3)*PI()*ABS(F209-G209)*((H209/2)^2+(H209/2)*(I209/2)+(I209/2)^2-(H209/2-J209/1000)^2-(H209/2-J209/1000)*(I209/2-J209/1000)-(I209/2-J209/1000)^2))</f>
        <v/>
      </c>
      <c r="N209" s="187" t="str">
        <f>IFERROR((MP_DATA[[#This Row],[D, bottom '[m']]]+MP_DATA[[#This Row],[D, top '[m']]])/(2*MP_DATA[[#This Row],[t '[mm']]]/1000),"")</f>
        <v/>
      </c>
      <c r="S209" s="167"/>
      <c r="T209" s="167"/>
      <c r="U209" s="151"/>
      <c r="AR209" s="80"/>
      <c r="AX209" s="186" t="str">
        <f>IFERROR(TP_DATA[[#This Row],[Top '[m']]]-TP_DATA[[#This Row],[Bottom '[m']]], "")</f>
        <v/>
      </c>
      <c r="AY209" s="469"/>
      <c r="AZ209" s="470"/>
      <c r="BA209" s="192"/>
      <c r="BD209" s="467"/>
      <c r="BE209" s="467"/>
      <c r="BF209" s="468"/>
      <c r="BK209" s="425"/>
      <c r="BM209" s="425"/>
      <c r="CJ209" s="186" t="str">
        <f>IFERROR(TOWER_DATA[[#This Row],[Top '[m']]]-TOWER_DATA[[#This Row],[Bottom '[m']]], "")</f>
        <v/>
      </c>
      <c r="CK209" s="51"/>
      <c r="CL209" s="173" t="str">
        <f>IFERROR(-(TOWER_DATA[[#This Row],[D, bottom '[m']]]-TOWER_DATA[[#This Row],[D, top '[m']]])/(TOWER_DATA[[#This Row],[Bottom '[m']]]-TOWER_DATA[[#This Row],[Top '[m']]]),"")</f>
        <v/>
      </c>
      <c r="CM209" s="123" t="str">
        <f t="shared" si="7"/>
        <v/>
      </c>
      <c r="CN209" s="187" t="str">
        <f>IFERROR((TOWER_DATA[[#This Row],[D, bottom '[m']]]+TOWER_DATA[[#This Row],[D, top '[m']]])/(2*TOWER_DATA[[#This Row],[t '[mm']]]/1000),"")</f>
        <v/>
      </c>
      <c r="DR209" s="167"/>
      <c r="DS209" s="167"/>
      <c r="DT209" s="151"/>
      <c r="DW209" s="94"/>
      <c r="DX209" s="94"/>
      <c r="DY209" s="53"/>
    </row>
    <row r="210" spans="5:129" ht="18" customHeight="1">
      <c r="E210" s="50"/>
      <c r="K210" s="186" t="str">
        <f>IFERROR(MP_DATA[[#This Row],[Top '[m']]]-MP_DATA[[#This Row],[Bottom '[m']]], "")</f>
        <v/>
      </c>
      <c r="L210" s="173" t="str">
        <f>IFERROR(-(MP_DATA[[#This Row],[D, bottom '[m']]]-MP_DATA[[#This Row],[D, top '[m']]])/(MP_DATA[[#This Row],[Bottom '[m']]]-MP_DATA[[#This Row],[Top '[m']]]),"")</f>
        <v/>
      </c>
      <c r="M210" s="123" t="str">
        <f>IF(7850/1000*(1/3)*PI()*ABS(F210-G210)*((H210/2)^2+(H210/2)*(I210/2)+(I210/2)^2-(H210/2-J210/1000)^2-(H210/2-J210/1000)*(I210/2-J210/1000)-(I210/2-J210/1000)^2)=0,"",7850/1000*(1/3)*PI()*ABS(F210-G210)*((H210/2)^2+(H210/2)*(I210/2)+(I210/2)^2-(H210/2-J210/1000)^2-(H210/2-J210/1000)*(I210/2-J210/1000)-(I210/2-J210/1000)^2))</f>
        <v/>
      </c>
      <c r="N210" s="187" t="str">
        <f>IFERROR((MP_DATA[[#This Row],[D, bottom '[m']]]+MP_DATA[[#This Row],[D, top '[m']]])/(2*MP_DATA[[#This Row],[t '[mm']]]/1000),"")</f>
        <v/>
      </c>
      <c r="S210" s="167"/>
      <c r="T210" s="167"/>
      <c r="U210" s="151"/>
      <c r="AR210" s="80"/>
      <c r="AX210" s="186" t="str">
        <f>IFERROR(TP_DATA[[#This Row],[Top '[m']]]-TP_DATA[[#This Row],[Bottom '[m']]], "")</f>
        <v/>
      </c>
      <c r="AY210" s="469"/>
      <c r="AZ210" s="470"/>
      <c r="BA210" s="192"/>
      <c r="BD210" s="467"/>
      <c r="BE210" s="467"/>
      <c r="BF210" s="468"/>
      <c r="BK210" s="425"/>
      <c r="BM210" s="425"/>
      <c r="CJ210" s="186" t="str">
        <f>IFERROR(TOWER_DATA[[#This Row],[Top '[m']]]-TOWER_DATA[[#This Row],[Bottom '[m']]], "")</f>
        <v/>
      </c>
      <c r="CK210" s="51"/>
      <c r="CL210" s="173" t="str">
        <f>IFERROR(-(TOWER_DATA[[#This Row],[D, bottom '[m']]]-TOWER_DATA[[#This Row],[D, top '[m']]])/(TOWER_DATA[[#This Row],[Bottom '[m']]]-TOWER_DATA[[#This Row],[Top '[m']]]),"")</f>
        <v/>
      </c>
      <c r="CM210" s="123" t="str">
        <f t="shared" si="7"/>
        <v/>
      </c>
      <c r="CN210" s="187" t="str">
        <f>IFERROR((TOWER_DATA[[#This Row],[D, bottom '[m']]]+TOWER_DATA[[#This Row],[D, top '[m']]])/(2*TOWER_DATA[[#This Row],[t '[mm']]]/1000),"")</f>
        <v/>
      </c>
      <c r="DR210" s="167"/>
      <c r="DS210" s="167"/>
      <c r="DT210" s="151"/>
      <c r="DW210" s="94"/>
      <c r="DX210" s="94"/>
      <c r="DY210" s="53"/>
    </row>
    <row r="211" spans="5:129" ht="18" customHeight="1">
      <c r="E211" s="50"/>
      <c r="K211" s="186" t="str">
        <f>IFERROR(MP_DATA[[#This Row],[Top '[m']]]-MP_DATA[[#This Row],[Bottom '[m']]], "")</f>
        <v/>
      </c>
      <c r="L211" s="173" t="str">
        <f>IFERROR(-(MP_DATA[[#This Row],[D, bottom '[m']]]-MP_DATA[[#This Row],[D, top '[m']]])/(MP_DATA[[#This Row],[Bottom '[m']]]-MP_DATA[[#This Row],[Top '[m']]]),"")</f>
        <v/>
      </c>
      <c r="M211" s="123" t="str">
        <f>IF(7850/1000*(1/3)*PI()*ABS(F211-G211)*((H211/2)^2+(H211/2)*(I211/2)+(I211/2)^2-(H211/2-J211/1000)^2-(H211/2-J211/1000)*(I211/2-J211/1000)-(I211/2-J211/1000)^2)=0,"",7850/1000*(1/3)*PI()*ABS(F211-G211)*((H211/2)^2+(H211/2)*(I211/2)+(I211/2)^2-(H211/2-J211/1000)^2-(H211/2-J211/1000)*(I211/2-J211/1000)-(I211/2-J211/1000)^2))</f>
        <v/>
      </c>
      <c r="N211" s="187" t="str">
        <f>IFERROR((MP_DATA[[#This Row],[D, bottom '[m']]]+MP_DATA[[#This Row],[D, top '[m']]])/(2*MP_DATA[[#This Row],[t '[mm']]]/1000),"")</f>
        <v/>
      </c>
      <c r="S211" s="167"/>
      <c r="T211" s="167"/>
      <c r="U211" s="151"/>
      <c r="AR211" s="80"/>
      <c r="AX211" s="186" t="str">
        <f>IFERROR(TP_DATA[[#This Row],[Top '[m']]]-TP_DATA[[#This Row],[Bottom '[m']]], "")</f>
        <v/>
      </c>
      <c r="AY211" s="469"/>
      <c r="AZ211" s="470"/>
      <c r="BA211" s="192"/>
      <c r="BD211" s="467"/>
      <c r="BE211" s="467"/>
      <c r="BF211" s="468"/>
      <c r="BK211" s="425"/>
      <c r="BM211" s="425"/>
      <c r="CJ211" s="186" t="str">
        <f>IFERROR(TOWER_DATA[[#This Row],[Top '[m']]]-TOWER_DATA[[#This Row],[Bottom '[m']]], "")</f>
        <v/>
      </c>
      <c r="CK211" s="51"/>
      <c r="CL211" s="173" t="str">
        <f>IFERROR(-(TOWER_DATA[[#This Row],[D, bottom '[m']]]-TOWER_DATA[[#This Row],[D, top '[m']]])/(TOWER_DATA[[#This Row],[Bottom '[m']]]-TOWER_DATA[[#This Row],[Top '[m']]]),"")</f>
        <v/>
      </c>
      <c r="CM211" s="123" t="str">
        <f t="shared" si="7"/>
        <v/>
      </c>
      <c r="CN211" s="187" t="str">
        <f>IFERROR((TOWER_DATA[[#This Row],[D, bottom '[m']]]+TOWER_DATA[[#This Row],[D, top '[m']]])/(2*TOWER_DATA[[#This Row],[t '[mm']]]/1000),"")</f>
        <v/>
      </c>
      <c r="DR211" s="167"/>
      <c r="DS211" s="167"/>
      <c r="DT211" s="151"/>
      <c r="DW211" s="94"/>
      <c r="DX211" s="94"/>
      <c r="DY211" s="53"/>
    </row>
    <row r="212" spans="5:129" ht="18" customHeight="1">
      <c r="E212" s="50"/>
      <c r="K212" s="186" t="str">
        <f>IFERROR(MP_DATA[[#This Row],[Top '[m']]]-MP_DATA[[#This Row],[Bottom '[m']]], "")</f>
        <v/>
      </c>
      <c r="L212" s="173" t="str">
        <f>IFERROR(-(MP_DATA[[#This Row],[D, bottom '[m']]]-MP_DATA[[#This Row],[D, top '[m']]])/(MP_DATA[[#This Row],[Bottom '[m']]]-MP_DATA[[#This Row],[Top '[m']]]),"")</f>
        <v/>
      </c>
      <c r="M212" s="123" t="str">
        <f>IF(7850/1000*(1/3)*PI()*ABS(F212-G212)*((H212/2)^2+(H212/2)*(I212/2)+(I212/2)^2-(H212/2-J212/1000)^2-(H212/2-J212/1000)*(I212/2-J212/1000)-(I212/2-J212/1000)^2)=0,"",7850/1000*(1/3)*PI()*ABS(F212-G212)*((H212/2)^2+(H212/2)*(I212/2)+(I212/2)^2-(H212/2-J212/1000)^2-(H212/2-J212/1000)*(I212/2-J212/1000)-(I212/2-J212/1000)^2))</f>
        <v/>
      </c>
      <c r="N212" s="187" t="str">
        <f>IFERROR((MP_DATA[[#This Row],[D, bottom '[m']]]+MP_DATA[[#This Row],[D, top '[m']]])/(2*MP_DATA[[#This Row],[t '[mm']]]/1000),"")</f>
        <v/>
      </c>
      <c r="S212" s="167"/>
      <c r="T212" s="167"/>
      <c r="U212" s="151"/>
      <c r="AR212" s="80"/>
      <c r="AX212" s="186" t="str">
        <f>IFERROR(TP_DATA[[#This Row],[Top '[m']]]-TP_DATA[[#This Row],[Bottom '[m']]], "")</f>
        <v/>
      </c>
      <c r="AY212" s="469"/>
      <c r="AZ212" s="470"/>
      <c r="BA212" s="192"/>
      <c r="BD212" s="467"/>
      <c r="BE212" s="467"/>
      <c r="BF212" s="468"/>
      <c r="BK212" s="425"/>
      <c r="BM212" s="425"/>
      <c r="CJ212" s="186" t="str">
        <f>IFERROR(TOWER_DATA[[#This Row],[Top '[m']]]-TOWER_DATA[[#This Row],[Bottom '[m']]], "")</f>
        <v/>
      </c>
      <c r="CK212" s="51"/>
      <c r="CL212" s="173" t="str">
        <f>IFERROR(-(TOWER_DATA[[#This Row],[D, bottom '[m']]]-TOWER_DATA[[#This Row],[D, top '[m']]])/(TOWER_DATA[[#This Row],[Bottom '[m']]]-TOWER_DATA[[#This Row],[Top '[m']]]),"")</f>
        <v/>
      </c>
      <c r="CM212" s="123" t="str">
        <f t="shared" si="7"/>
        <v/>
      </c>
      <c r="CN212" s="187" t="str">
        <f>IFERROR((TOWER_DATA[[#This Row],[D, bottom '[m']]]+TOWER_DATA[[#This Row],[D, top '[m']]])/(2*TOWER_DATA[[#This Row],[t '[mm']]]/1000),"")</f>
        <v/>
      </c>
      <c r="DR212" s="167"/>
      <c r="DS212" s="167"/>
      <c r="DT212" s="151"/>
      <c r="DW212" s="94"/>
      <c r="DX212" s="94"/>
      <c r="DY212" s="53"/>
    </row>
    <row r="213" spans="5:129" ht="18" customHeight="1">
      <c r="E213" s="50"/>
      <c r="K213" s="186" t="str">
        <f>IFERROR(MP_DATA[[#This Row],[Top '[m']]]-MP_DATA[[#This Row],[Bottom '[m']]], "")</f>
        <v/>
      </c>
      <c r="L213" s="173" t="str">
        <f>IFERROR(-(MP_DATA[[#This Row],[D, bottom '[m']]]-MP_DATA[[#This Row],[D, top '[m']]])/(MP_DATA[[#This Row],[Bottom '[m']]]-MP_DATA[[#This Row],[Top '[m']]]),"")</f>
        <v/>
      </c>
      <c r="M213" s="123" t="str">
        <f>IF(7850/1000*(1/3)*PI()*ABS(F213-G213)*((H213/2)^2+(H213/2)*(I213/2)+(I213/2)^2-(H213/2-J213/1000)^2-(H213/2-J213/1000)*(I213/2-J213/1000)-(I213/2-J213/1000)^2)=0,"",7850/1000*(1/3)*PI()*ABS(F213-G213)*((H213/2)^2+(H213/2)*(I213/2)+(I213/2)^2-(H213/2-J213/1000)^2-(H213/2-J213/1000)*(I213/2-J213/1000)-(I213/2-J213/1000)^2))</f>
        <v/>
      </c>
      <c r="N213" s="187" t="str">
        <f>IFERROR((MP_DATA[[#This Row],[D, bottom '[m']]]+MP_DATA[[#This Row],[D, top '[m']]])/(2*MP_DATA[[#This Row],[t '[mm']]]/1000),"")</f>
        <v/>
      </c>
      <c r="S213" s="167"/>
      <c r="T213" s="167"/>
      <c r="U213" s="151"/>
      <c r="AR213" s="80"/>
      <c r="AX213" s="186" t="str">
        <f>IFERROR(TP_DATA[[#This Row],[Top '[m']]]-TP_DATA[[#This Row],[Bottom '[m']]], "")</f>
        <v/>
      </c>
      <c r="AY213" s="469"/>
      <c r="AZ213" s="470"/>
      <c r="BA213" s="192"/>
      <c r="BD213" s="467"/>
      <c r="BE213" s="467"/>
      <c r="BF213" s="468"/>
      <c r="BK213" s="425"/>
      <c r="BM213" s="425"/>
      <c r="CJ213" s="186" t="str">
        <f>IFERROR(TOWER_DATA[[#This Row],[Top '[m']]]-TOWER_DATA[[#This Row],[Bottom '[m']]], "")</f>
        <v/>
      </c>
      <c r="CK213" s="51"/>
      <c r="CL213" s="173" t="str">
        <f>IFERROR(-(TOWER_DATA[[#This Row],[D, bottom '[m']]]-TOWER_DATA[[#This Row],[D, top '[m']]])/(TOWER_DATA[[#This Row],[Bottom '[m']]]-TOWER_DATA[[#This Row],[Top '[m']]]),"")</f>
        <v/>
      </c>
      <c r="CM213" s="123" t="str">
        <f t="shared" si="7"/>
        <v/>
      </c>
      <c r="CN213" s="187" t="str">
        <f>IFERROR((TOWER_DATA[[#This Row],[D, bottom '[m']]]+TOWER_DATA[[#This Row],[D, top '[m']]])/(2*TOWER_DATA[[#This Row],[t '[mm']]]/1000),"")</f>
        <v/>
      </c>
      <c r="DR213" s="167"/>
      <c r="DS213" s="167"/>
      <c r="DT213" s="151"/>
      <c r="DW213" s="94"/>
      <c r="DX213" s="94"/>
      <c r="DY213" s="53"/>
    </row>
    <row r="214" spans="5:129" ht="18" customHeight="1">
      <c r="E214" s="50"/>
      <c r="K214" s="186" t="str">
        <f>IFERROR(MP_DATA[[#This Row],[Top '[m']]]-MP_DATA[[#This Row],[Bottom '[m']]], "")</f>
        <v/>
      </c>
      <c r="L214" s="173" t="str">
        <f>IFERROR(-(MP_DATA[[#This Row],[D, bottom '[m']]]-MP_DATA[[#This Row],[D, top '[m']]])/(MP_DATA[[#This Row],[Bottom '[m']]]-MP_DATA[[#This Row],[Top '[m']]]),"")</f>
        <v/>
      </c>
      <c r="M214" s="123" t="str">
        <f>IF(7850/1000*(1/3)*PI()*ABS(F214-G214)*((H214/2)^2+(H214/2)*(I214/2)+(I214/2)^2-(H214/2-J214/1000)^2-(H214/2-J214/1000)*(I214/2-J214/1000)-(I214/2-J214/1000)^2)=0,"",7850/1000*(1/3)*PI()*ABS(F214-G214)*((H214/2)^2+(H214/2)*(I214/2)+(I214/2)^2-(H214/2-J214/1000)^2-(H214/2-J214/1000)*(I214/2-J214/1000)-(I214/2-J214/1000)^2))</f>
        <v/>
      </c>
      <c r="N214" s="187" t="str">
        <f>IFERROR((MP_DATA[[#This Row],[D, bottom '[m']]]+MP_DATA[[#This Row],[D, top '[m']]])/(2*MP_DATA[[#This Row],[t '[mm']]]/1000),"")</f>
        <v/>
      </c>
      <c r="S214" s="167"/>
      <c r="T214" s="167"/>
      <c r="U214" s="151"/>
      <c r="AR214" s="80"/>
      <c r="AX214" s="186" t="str">
        <f>IFERROR(TP_DATA[[#This Row],[Top '[m']]]-TP_DATA[[#This Row],[Bottom '[m']]], "")</f>
        <v/>
      </c>
      <c r="AY214" s="469"/>
      <c r="AZ214" s="470"/>
      <c r="BA214" s="192"/>
      <c r="BD214" s="467"/>
      <c r="BE214" s="467"/>
      <c r="BF214" s="468"/>
      <c r="BK214" s="425"/>
      <c r="BM214" s="425"/>
      <c r="CJ214" s="186" t="str">
        <f>IFERROR(TOWER_DATA[[#This Row],[Top '[m']]]-TOWER_DATA[[#This Row],[Bottom '[m']]], "")</f>
        <v/>
      </c>
      <c r="CK214" s="51"/>
      <c r="CL214" s="173" t="str">
        <f>IFERROR(-(TOWER_DATA[[#This Row],[D, bottom '[m']]]-TOWER_DATA[[#This Row],[D, top '[m']]])/(TOWER_DATA[[#This Row],[Bottom '[m']]]-TOWER_DATA[[#This Row],[Top '[m']]]),"")</f>
        <v/>
      </c>
      <c r="CM214" s="123" t="str">
        <f t="shared" si="7"/>
        <v/>
      </c>
      <c r="CN214" s="187" t="str">
        <f>IFERROR((TOWER_DATA[[#This Row],[D, bottom '[m']]]+TOWER_DATA[[#This Row],[D, top '[m']]])/(2*TOWER_DATA[[#This Row],[t '[mm']]]/1000),"")</f>
        <v/>
      </c>
      <c r="DR214" s="167"/>
      <c r="DS214" s="167"/>
      <c r="DT214" s="151"/>
      <c r="DW214" s="94"/>
      <c r="DX214" s="94"/>
      <c r="DY214" s="53"/>
    </row>
    <row r="215" spans="5:129" ht="18" customHeight="1">
      <c r="E215" s="50"/>
      <c r="K215" s="186" t="str">
        <f>IFERROR(MP_DATA[[#This Row],[Top '[m']]]-MP_DATA[[#This Row],[Bottom '[m']]], "")</f>
        <v/>
      </c>
      <c r="L215" s="173" t="str">
        <f>IFERROR(-(MP_DATA[[#This Row],[D, bottom '[m']]]-MP_DATA[[#This Row],[D, top '[m']]])/(MP_DATA[[#This Row],[Bottom '[m']]]-MP_DATA[[#This Row],[Top '[m']]]),"")</f>
        <v/>
      </c>
      <c r="M215" s="123" t="str">
        <f>IF(7850/1000*(1/3)*PI()*ABS(F215-G215)*((H215/2)^2+(H215/2)*(I215/2)+(I215/2)^2-(H215/2-J215/1000)^2-(H215/2-J215/1000)*(I215/2-J215/1000)-(I215/2-J215/1000)^2)=0,"",7850/1000*(1/3)*PI()*ABS(F215-G215)*((H215/2)^2+(H215/2)*(I215/2)+(I215/2)^2-(H215/2-J215/1000)^2-(H215/2-J215/1000)*(I215/2-J215/1000)-(I215/2-J215/1000)^2))</f>
        <v/>
      </c>
      <c r="N215" s="187" t="str">
        <f>IFERROR((MP_DATA[[#This Row],[D, bottom '[m']]]+MP_DATA[[#This Row],[D, top '[m']]])/(2*MP_DATA[[#This Row],[t '[mm']]]/1000),"")</f>
        <v/>
      </c>
      <c r="S215" s="167"/>
      <c r="T215" s="167"/>
      <c r="U215" s="151"/>
      <c r="AR215" s="80"/>
      <c r="AX215" s="186" t="str">
        <f>IFERROR(TP_DATA[[#This Row],[Top '[m']]]-TP_DATA[[#This Row],[Bottom '[m']]], "")</f>
        <v/>
      </c>
      <c r="AY215" s="469"/>
      <c r="AZ215" s="470"/>
      <c r="BA215" s="192"/>
      <c r="BD215" s="467"/>
      <c r="BE215" s="467"/>
      <c r="BF215" s="468"/>
      <c r="BK215" s="425"/>
      <c r="BM215" s="425"/>
      <c r="CJ215" s="186" t="str">
        <f>IFERROR(TOWER_DATA[[#This Row],[Top '[m']]]-TOWER_DATA[[#This Row],[Bottom '[m']]], "")</f>
        <v/>
      </c>
      <c r="CK215" s="51"/>
      <c r="CL215" s="173" t="str">
        <f>IFERROR(-(TOWER_DATA[[#This Row],[D, bottom '[m']]]-TOWER_DATA[[#This Row],[D, top '[m']]])/(TOWER_DATA[[#This Row],[Bottom '[m']]]-TOWER_DATA[[#This Row],[Top '[m']]]),"")</f>
        <v/>
      </c>
      <c r="CM215" s="123" t="str">
        <f t="shared" si="7"/>
        <v/>
      </c>
      <c r="CN215" s="187" t="str">
        <f>IFERROR((TOWER_DATA[[#This Row],[D, bottom '[m']]]+TOWER_DATA[[#This Row],[D, top '[m']]])/(2*TOWER_DATA[[#This Row],[t '[mm']]]/1000),"")</f>
        <v/>
      </c>
      <c r="DR215" s="167"/>
      <c r="DS215" s="167"/>
      <c r="DT215" s="151"/>
      <c r="DW215" s="94"/>
      <c r="DX215" s="94"/>
      <c r="DY215" s="53"/>
    </row>
    <row r="216" spans="5:129" ht="18" customHeight="1">
      <c r="E216" s="50"/>
      <c r="K216" s="186" t="str">
        <f>IFERROR(MP_DATA[[#This Row],[Top '[m']]]-MP_DATA[[#This Row],[Bottom '[m']]], "")</f>
        <v/>
      </c>
      <c r="L216" s="173" t="str">
        <f>IFERROR(-(MP_DATA[[#This Row],[D, bottom '[m']]]-MP_DATA[[#This Row],[D, top '[m']]])/(MP_DATA[[#This Row],[Bottom '[m']]]-MP_DATA[[#This Row],[Top '[m']]]),"")</f>
        <v/>
      </c>
      <c r="M216" s="123" t="str">
        <f>IF(7850/1000*(1/3)*PI()*ABS(F216-G216)*((H216/2)^2+(H216/2)*(I216/2)+(I216/2)^2-(H216/2-J216/1000)^2-(H216/2-J216/1000)*(I216/2-J216/1000)-(I216/2-J216/1000)^2)=0,"",7850/1000*(1/3)*PI()*ABS(F216-G216)*((H216/2)^2+(H216/2)*(I216/2)+(I216/2)^2-(H216/2-J216/1000)^2-(H216/2-J216/1000)*(I216/2-J216/1000)-(I216/2-J216/1000)^2))</f>
        <v/>
      </c>
      <c r="N216" s="187" t="str">
        <f>IFERROR((MP_DATA[[#This Row],[D, bottom '[m']]]+MP_DATA[[#This Row],[D, top '[m']]])/(2*MP_DATA[[#This Row],[t '[mm']]]/1000),"")</f>
        <v/>
      </c>
      <c r="S216" s="167"/>
      <c r="T216" s="167"/>
      <c r="U216" s="151"/>
      <c r="AR216" s="80"/>
      <c r="AX216" s="186" t="str">
        <f>IFERROR(TP_DATA[[#This Row],[Top '[m']]]-TP_DATA[[#This Row],[Bottom '[m']]], "")</f>
        <v/>
      </c>
      <c r="AY216" s="469"/>
      <c r="AZ216" s="470"/>
      <c r="BA216" s="192"/>
      <c r="BD216" s="467"/>
      <c r="BE216" s="467"/>
      <c r="BF216" s="468"/>
      <c r="BK216" s="425"/>
      <c r="BM216" s="425"/>
      <c r="CJ216" s="186" t="str">
        <f>IFERROR(TOWER_DATA[[#This Row],[Top '[m']]]-TOWER_DATA[[#This Row],[Bottom '[m']]], "")</f>
        <v/>
      </c>
      <c r="CK216" s="51"/>
      <c r="CL216" s="173" t="str">
        <f>IFERROR(-(TOWER_DATA[[#This Row],[D, bottom '[m']]]-TOWER_DATA[[#This Row],[D, top '[m']]])/(TOWER_DATA[[#This Row],[Bottom '[m']]]-TOWER_DATA[[#This Row],[Top '[m']]]),"")</f>
        <v/>
      </c>
      <c r="CM216" s="123" t="str">
        <f t="shared" si="7"/>
        <v/>
      </c>
      <c r="CN216" s="187" t="str">
        <f>IFERROR((TOWER_DATA[[#This Row],[D, bottom '[m']]]+TOWER_DATA[[#This Row],[D, top '[m']]])/(2*TOWER_DATA[[#This Row],[t '[mm']]]/1000),"")</f>
        <v/>
      </c>
      <c r="DR216" s="167"/>
      <c r="DS216" s="167"/>
      <c r="DT216" s="151"/>
      <c r="DW216" s="94"/>
      <c r="DX216" s="94"/>
      <c r="DY216" s="53"/>
    </row>
    <row r="217" spans="5:129" ht="18" customHeight="1">
      <c r="E217" s="50"/>
      <c r="K217" s="186" t="str">
        <f>IFERROR(MP_DATA[[#This Row],[Top '[m']]]-MP_DATA[[#This Row],[Bottom '[m']]], "")</f>
        <v/>
      </c>
      <c r="L217" s="173" t="str">
        <f>IFERROR(-(MP_DATA[[#This Row],[D, bottom '[m']]]-MP_DATA[[#This Row],[D, top '[m']]])/(MP_DATA[[#This Row],[Bottom '[m']]]-MP_DATA[[#This Row],[Top '[m']]]),"")</f>
        <v/>
      </c>
      <c r="M217" s="123" t="str">
        <f>IF(7850/1000*(1/3)*PI()*ABS(F217-G217)*((H217/2)^2+(H217/2)*(I217/2)+(I217/2)^2-(H217/2-J217/1000)^2-(H217/2-J217/1000)*(I217/2-J217/1000)-(I217/2-J217/1000)^2)=0,"",7850/1000*(1/3)*PI()*ABS(F217-G217)*((H217/2)^2+(H217/2)*(I217/2)+(I217/2)^2-(H217/2-J217/1000)^2-(H217/2-J217/1000)*(I217/2-J217/1000)-(I217/2-J217/1000)^2))</f>
        <v/>
      </c>
      <c r="N217" s="187" t="str">
        <f>IFERROR((MP_DATA[[#This Row],[D, bottom '[m']]]+MP_DATA[[#This Row],[D, top '[m']]])/(2*MP_DATA[[#This Row],[t '[mm']]]/1000),"")</f>
        <v/>
      </c>
      <c r="S217" s="167"/>
      <c r="T217" s="167"/>
      <c r="U217" s="151"/>
      <c r="AR217" s="80"/>
      <c r="AX217" s="186" t="str">
        <f>IFERROR(TP_DATA[[#This Row],[Top '[m']]]-TP_DATA[[#This Row],[Bottom '[m']]], "")</f>
        <v/>
      </c>
      <c r="AY217" s="469"/>
      <c r="AZ217" s="470"/>
      <c r="BA217" s="192"/>
      <c r="BD217" s="467"/>
      <c r="BE217" s="467"/>
      <c r="BF217" s="468"/>
      <c r="BK217" s="425"/>
      <c r="BM217" s="425"/>
      <c r="CJ217" s="186" t="str">
        <f>IFERROR(TOWER_DATA[[#This Row],[Top '[m']]]-TOWER_DATA[[#This Row],[Bottom '[m']]], "")</f>
        <v/>
      </c>
      <c r="CK217" s="51"/>
      <c r="CL217" s="173" t="str">
        <f>IFERROR(-(TOWER_DATA[[#This Row],[D, bottom '[m']]]-TOWER_DATA[[#This Row],[D, top '[m']]])/(TOWER_DATA[[#This Row],[Bottom '[m']]]-TOWER_DATA[[#This Row],[Top '[m']]]),"")</f>
        <v/>
      </c>
      <c r="CM217" s="123" t="str">
        <f t="shared" si="7"/>
        <v/>
      </c>
      <c r="CN217" s="187" t="str">
        <f>IFERROR((TOWER_DATA[[#This Row],[D, bottom '[m']]]+TOWER_DATA[[#This Row],[D, top '[m']]])/(2*TOWER_DATA[[#This Row],[t '[mm']]]/1000),"")</f>
        <v/>
      </c>
      <c r="DR217" s="167"/>
      <c r="DS217" s="167"/>
      <c r="DT217" s="151"/>
      <c r="DW217" s="94"/>
      <c r="DX217" s="94"/>
      <c r="DY217" s="53"/>
    </row>
    <row r="218" spans="5:129" ht="18" customHeight="1">
      <c r="E218" s="50"/>
      <c r="K218" s="186" t="str">
        <f>IFERROR(MP_DATA[[#This Row],[Top '[m']]]-MP_DATA[[#This Row],[Bottom '[m']]], "")</f>
        <v/>
      </c>
      <c r="L218" s="173" t="str">
        <f>IFERROR(-(MP_DATA[[#This Row],[D, bottom '[m']]]-MP_DATA[[#This Row],[D, top '[m']]])/(MP_DATA[[#This Row],[Bottom '[m']]]-MP_DATA[[#This Row],[Top '[m']]]),"")</f>
        <v/>
      </c>
      <c r="M218" s="123" t="str">
        <f>IF(7850/1000*(1/3)*PI()*ABS(F218-G218)*((H218/2)^2+(H218/2)*(I218/2)+(I218/2)^2-(H218/2-J218/1000)^2-(H218/2-J218/1000)*(I218/2-J218/1000)-(I218/2-J218/1000)^2)=0,"",7850/1000*(1/3)*PI()*ABS(F218-G218)*((H218/2)^2+(H218/2)*(I218/2)+(I218/2)^2-(H218/2-J218/1000)^2-(H218/2-J218/1000)*(I218/2-J218/1000)-(I218/2-J218/1000)^2))</f>
        <v/>
      </c>
      <c r="N218" s="187" t="str">
        <f>IFERROR((MP_DATA[[#This Row],[D, bottom '[m']]]+MP_DATA[[#This Row],[D, top '[m']]])/(2*MP_DATA[[#This Row],[t '[mm']]]/1000),"")</f>
        <v/>
      </c>
      <c r="S218" s="167"/>
      <c r="T218" s="167"/>
      <c r="U218" s="151"/>
      <c r="AR218" s="80"/>
      <c r="AX218" s="186" t="str">
        <f>IFERROR(TP_DATA[[#This Row],[Top '[m']]]-TP_DATA[[#This Row],[Bottom '[m']]], "")</f>
        <v/>
      </c>
      <c r="AY218" s="469"/>
      <c r="AZ218" s="470"/>
      <c r="BA218" s="192"/>
      <c r="BD218" s="467"/>
      <c r="BE218" s="467"/>
      <c r="BF218" s="468"/>
      <c r="BK218" s="425"/>
      <c r="BM218" s="425"/>
      <c r="CJ218" s="186" t="str">
        <f>IFERROR(TOWER_DATA[[#This Row],[Top '[m']]]-TOWER_DATA[[#This Row],[Bottom '[m']]], "")</f>
        <v/>
      </c>
      <c r="CK218" s="51"/>
      <c r="CL218" s="173" t="str">
        <f>IFERROR(-(TOWER_DATA[[#This Row],[D, bottom '[m']]]-TOWER_DATA[[#This Row],[D, top '[m']]])/(TOWER_DATA[[#This Row],[Bottom '[m']]]-TOWER_DATA[[#This Row],[Top '[m']]]),"")</f>
        <v/>
      </c>
      <c r="CM218" s="123" t="str">
        <f t="shared" si="7"/>
        <v/>
      </c>
      <c r="CN218" s="187" t="str">
        <f>IFERROR((TOWER_DATA[[#This Row],[D, bottom '[m']]]+TOWER_DATA[[#This Row],[D, top '[m']]])/(2*TOWER_DATA[[#This Row],[t '[mm']]]/1000),"")</f>
        <v/>
      </c>
      <c r="DR218" s="167"/>
      <c r="DS218" s="167"/>
      <c r="DT218" s="151"/>
      <c r="DW218" s="94"/>
      <c r="DX218" s="94"/>
      <c r="DY218" s="53"/>
    </row>
    <row r="219" spans="5:129" ht="18" customHeight="1">
      <c r="E219" s="50"/>
      <c r="K219" s="186" t="str">
        <f>IFERROR(MP_DATA[[#This Row],[Top '[m']]]-MP_DATA[[#This Row],[Bottom '[m']]], "")</f>
        <v/>
      </c>
      <c r="L219" s="173" t="str">
        <f>IFERROR(-(MP_DATA[[#This Row],[D, bottom '[m']]]-MP_DATA[[#This Row],[D, top '[m']]])/(MP_DATA[[#This Row],[Bottom '[m']]]-MP_DATA[[#This Row],[Top '[m']]]),"")</f>
        <v/>
      </c>
      <c r="M219" s="123" t="str">
        <f>IF(7850/1000*(1/3)*PI()*ABS(F219-G219)*((H219/2)^2+(H219/2)*(I219/2)+(I219/2)^2-(H219/2-J219/1000)^2-(H219/2-J219/1000)*(I219/2-J219/1000)-(I219/2-J219/1000)^2)=0,"",7850/1000*(1/3)*PI()*ABS(F219-G219)*((H219/2)^2+(H219/2)*(I219/2)+(I219/2)^2-(H219/2-J219/1000)^2-(H219/2-J219/1000)*(I219/2-J219/1000)-(I219/2-J219/1000)^2))</f>
        <v/>
      </c>
      <c r="N219" s="187" t="str">
        <f>IFERROR((MP_DATA[[#This Row],[D, bottom '[m']]]+MP_DATA[[#This Row],[D, top '[m']]])/(2*MP_DATA[[#This Row],[t '[mm']]]/1000),"")</f>
        <v/>
      </c>
      <c r="S219" s="167"/>
      <c r="T219" s="167"/>
      <c r="U219" s="151"/>
      <c r="AR219" s="80"/>
      <c r="AX219" s="186" t="str">
        <f>IFERROR(TP_DATA[[#This Row],[Top '[m']]]-TP_DATA[[#This Row],[Bottom '[m']]], "")</f>
        <v/>
      </c>
      <c r="AY219" s="469"/>
      <c r="AZ219" s="470"/>
      <c r="BA219" s="192"/>
      <c r="BD219" s="467"/>
      <c r="BE219" s="467"/>
      <c r="BF219" s="468"/>
      <c r="BK219" s="425"/>
      <c r="BM219" s="425"/>
      <c r="CJ219" s="186" t="str">
        <f>IFERROR(TOWER_DATA[[#This Row],[Top '[m']]]-TOWER_DATA[[#This Row],[Bottom '[m']]], "")</f>
        <v/>
      </c>
      <c r="CK219" s="51"/>
      <c r="CL219" s="173" t="str">
        <f>IFERROR(-(TOWER_DATA[[#This Row],[D, bottom '[m']]]-TOWER_DATA[[#This Row],[D, top '[m']]])/(TOWER_DATA[[#This Row],[Bottom '[m']]]-TOWER_DATA[[#This Row],[Top '[m']]]),"")</f>
        <v/>
      </c>
      <c r="CM219" s="123" t="str">
        <f t="shared" si="7"/>
        <v/>
      </c>
      <c r="CN219" s="187" t="str">
        <f>IFERROR((TOWER_DATA[[#This Row],[D, bottom '[m']]]+TOWER_DATA[[#This Row],[D, top '[m']]])/(2*TOWER_DATA[[#This Row],[t '[mm']]]/1000),"")</f>
        <v/>
      </c>
      <c r="DR219" s="167"/>
      <c r="DS219" s="167"/>
      <c r="DT219" s="151"/>
      <c r="DW219" s="94"/>
      <c r="DX219" s="94"/>
      <c r="DY219" s="53"/>
    </row>
    <row r="220" spans="5:129" ht="18" customHeight="1">
      <c r="E220" s="50"/>
      <c r="K220" s="186" t="str">
        <f>IFERROR(MP_DATA[[#This Row],[Top '[m']]]-MP_DATA[[#This Row],[Bottom '[m']]], "")</f>
        <v/>
      </c>
      <c r="L220" s="173" t="str">
        <f>IFERROR(-(MP_DATA[[#This Row],[D, bottom '[m']]]-MP_DATA[[#This Row],[D, top '[m']]])/(MP_DATA[[#This Row],[Bottom '[m']]]-MP_DATA[[#This Row],[Top '[m']]]),"")</f>
        <v/>
      </c>
      <c r="M220" s="123" t="str">
        <f>IF(7850/1000*(1/3)*PI()*ABS(F220-G220)*((H220/2)^2+(H220/2)*(I220/2)+(I220/2)^2-(H220/2-J220/1000)^2-(H220/2-J220/1000)*(I220/2-J220/1000)-(I220/2-J220/1000)^2)=0,"",7850/1000*(1/3)*PI()*ABS(F220-G220)*((H220/2)^2+(H220/2)*(I220/2)+(I220/2)^2-(H220/2-J220/1000)^2-(H220/2-J220/1000)*(I220/2-J220/1000)-(I220/2-J220/1000)^2))</f>
        <v/>
      </c>
      <c r="N220" s="187" t="str">
        <f>IFERROR((MP_DATA[[#This Row],[D, bottom '[m']]]+MP_DATA[[#This Row],[D, top '[m']]])/(2*MP_DATA[[#This Row],[t '[mm']]]/1000),"")</f>
        <v/>
      </c>
      <c r="S220" s="167"/>
      <c r="T220" s="167"/>
      <c r="U220" s="151"/>
      <c r="AR220" s="80"/>
      <c r="AX220" s="186" t="str">
        <f>IFERROR(TP_DATA[[#This Row],[Top '[m']]]-TP_DATA[[#This Row],[Bottom '[m']]], "")</f>
        <v/>
      </c>
      <c r="AY220" s="469"/>
      <c r="AZ220" s="470"/>
      <c r="BA220" s="192"/>
      <c r="BD220" s="467"/>
      <c r="BE220" s="467"/>
      <c r="BF220" s="468"/>
      <c r="BK220" s="425"/>
      <c r="BM220" s="425"/>
      <c r="CJ220" s="186" t="str">
        <f>IFERROR(TOWER_DATA[[#This Row],[Top '[m']]]-TOWER_DATA[[#This Row],[Bottom '[m']]], "")</f>
        <v/>
      </c>
      <c r="CK220" s="51"/>
      <c r="CL220" s="173" t="str">
        <f>IFERROR(-(TOWER_DATA[[#This Row],[D, bottom '[m']]]-TOWER_DATA[[#This Row],[D, top '[m']]])/(TOWER_DATA[[#This Row],[Bottom '[m']]]-TOWER_DATA[[#This Row],[Top '[m']]]),"")</f>
        <v/>
      </c>
      <c r="CM220" s="123" t="str">
        <f t="shared" si="7"/>
        <v/>
      </c>
      <c r="CN220" s="187" t="str">
        <f>IFERROR((TOWER_DATA[[#This Row],[D, bottom '[m']]]+TOWER_DATA[[#This Row],[D, top '[m']]])/(2*TOWER_DATA[[#This Row],[t '[mm']]]/1000),"")</f>
        <v/>
      </c>
      <c r="DR220" s="167"/>
      <c r="DS220" s="167"/>
      <c r="DT220" s="151"/>
      <c r="DW220" s="94"/>
      <c r="DX220" s="94"/>
      <c r="DY220" s="53"/>
    </row>
    <row r="221" spans="5:129" ht="18" customHeight="1">
      <c r="E221" s="50"/>
      <c r="K221" s="186" t="str">
        <f>IFERROR(MP_DATA[[#This Row],[Top '[m']]]-MP_DATA[[#This Row],[Bottom '[m']]], "")</f>
        <v/>
      </c>
      <c r="L221" s="173" t="str">
        <f>IFERROR(-(MP_DATA[[#This Row],[D, bottom '[m']]]-MP_DATA[[#This Row],[D, top '[m']]])/(MP_DATA[[#This Row],[Bottom '[m']]]-MP_DATA[[#This Row],[Top '[m']]]),"")</f>
        <v/>
      </c>
      <c r="M221" s="123" t="str">
        <f>IF(7850/1000*(1/3)*PI()*ABS(F221-G221)*((H221/2)^2+(H221/2)*(I221/2)+(I221/2)^2-(H221/2-J221/1000)^2-(H221/2-J221/1000)*(I221/2-J221/1000)-(I221/2-J221/1000)^2)=0,"",7850/1000*(1/3)*PI()*ABS(F221-G221)*((H221/2)^2+(H221/2)*(I221/2)+(I221/2)^2-(H221/2-J221/1000)^2-(H221/2-J221/1000)*(I221/2-J221/1000)-(I221/2-J221/1000)^2))</f>
        <v/>
      </c>
      <c r="N221" s="187" t="str">
        <f>IFERROR((MP_DATA[[#This Row],[D, bottom '[m']]]+MP_DATA[[#This Row],[D, top '[m']]])/(2*MP_DATA[[#This Row],[t '[mm']]]/1000),"")</f>
        <v/>
      </c>
      <c r="S221" s="167"/>
      <c r="T221" s="167"/>
      <c r="U221" s="151"/>
      <c r="AR221" s="80"/>
      <c r="AX221" s="186" t="str">
        <f>IFERROR(TP_DATA[[#This Row],[Top '[m']]]-TP_DATA[[#This Row],[Bottom '[m']]], "")</f>
        <v/>
      </c>
      <c r="AY221" s="469"/>
      <c r="AZ221" s="470"/>
      <c r="BA221" s="192"/>
      <c r="BD221" s="467"/>
      <c r="BE221" s="467"/>
      <c r="BF221" s="468"/>
      <c r="BK221" s="425"/>
      <c r="BM221" s="425"/>
      <c r="CJ221" s="186" t="str">
        <f>IFERROR(TOWER_DATA[[#This Row],[Top '[m']]]-TOWER_DATA[[#This Row],[Bottom '[m']]], "")</f>
        <v/>
      </c>
      <c r="CK221" s="51"/>
      <c r="CL221" s="173" t="str">
        <f>IFERROR(-(TOWER_DATA[[#This Row],[D, bottom '[m']]]-TOWER_DATA[[#This Row],[D, top '[m']]])/(TOWER_DATA[[#This Row],[Bottom '[m']]]-TOWER_DATA[[#This Row],[Top '[m']]]),"")</f>
        <v/>
      </c>
      <c r="CM221" s="123" t="str">
        <f t="shared" si="7"/>
        <v/>
      </c>
      <c r="CN221" s="187" t="str">
        <f>IFERROR((TOWER_DATA[[#This Row],[D, bottom '[m']]]+TOWER_DATA[[#This Row],[D, top '[m']]])/(2*TOWER_DATA[[#This Row],[t '[mm']]]/1000),"")</f>
        <v/>
      </c>
      <c r="DR221" s="167"/>
      <c r="DS221" s="167"/>
      <c r="DT221" s="151"/>
      <c r="DW221" s="94"/>
      <c r="DX221" s="94"/>
      <c r="DY221" s="53"/>
    </row>
    <row r="222" spans="5:129" ht="18" customHeight="1">
      <c r="E222" s="50"/>
      <c r="K222" s="186" t="str">
        <f>IFERROR(MP_DATA[[#This Row],[Top '[m']]]-MP_DATA[[#This Row],[Bottom '[m']]], "")</f>
        <v/>
      </c>
      <c r="L222" s="173" t="str">
        <f>IFERROR(-(MP_DATA[[#This Row],[D, bottom '[m']]]-MP_DATA[[#This Row],[D, top '[m']]])/(MP_DATA[[#This Row],[Bottom '[m']]]-MP_DATA[[#This Row],[Top '[m']]]),"")</f>
        <v/>
      </c>
      <c r="M222" s="123" t="str">
        <f>IF(7850/1000*(1/3)*PI()*ABS(F222-G222)*((H222/2)^2+(H222/2)*(I222/2)+(I222/2)^2-(H222/2-J222/1000)^2-(H222/2-J222/1000)*(I222/2-J222/1000)-(I222/2-J222/1000)^2)=0,"",7850/1000*(1/3)*PI()*ABS(F222-G222)*((H222/2)^2+(H222/2)*(I222/2)+(I222/2)^2-(H222/2-J222/1000)^2-(H222/2-J222/1000)*(I222/2-J222/1000)-(I222/2-J222/1000)^2))</f>
        <v/>
      </c>
      <c r="N222" s="187" t="str">
        <f>IFERROR((MP_DATA[[#This Row],[D, bottom '[m']]]+MP_DATA[[#This Row],[D, top '[m']]])/(2*MP_DATA[[#This Row],[t '[mm']]]/1000),"")</f>
        <v/>
      </c>
      <c r="S222" s="167"/>
      <c r="T222" s="167"/>
      <c r="U222" s="151"/>
      <c r="AR222" s="80"/>
      <c r="AX222" s="186" t="str">
        <f>IFERROR(TP_DATA[[#This Row],[Top '[m']]]-TP_DATA[[#This Row],[Bottom '[m']]], "")</f>
        <v/>
      </c>
      <c r="AY222" s="469"/>
      <c r="AZ222" s="470"/>
      <c r="BA222" s="192"/>
      <c r="BD222" s="467"/>
      <c r="BE222" s="467"/>
      <c r="BF222" s="468"/>
      <c r="BK222" s="425"/>
      <c r="BM222" s="425"/>
      <c r="CJ222" s="186" t="str">
        <f>IFERROR(TOWER_DATA[[#This Row],[Top '[m']]]-TOWER_DATA[[#This Row],[Bottom '[m']]], "")</f>
        <v/>
      </c>
      <c r="CK222" s="51"/>
      <c r="CL222" s="173" t="str">
        <f>IFERROR(-(TOWER_DATA[[#This Row],[D, bottom '[m']]]-TOWER_DATA[[#This Row],[D, top '[m']]])/(TOWER_DATA[[#This Row],[Bottom '[m']]]-TOWER_DATA[[#This Row],[Top '[m']]]),"")</f>
        <v/>
      </c>
      <c r="CM222" s="123" t="str">
        <f t="shared" si="7"/>
        <v/>
      </c>
      <c r="CN222" s="187" t="str">
        <f>IFERROR((TOWER_DATA[[#This Row],[D, bottom '[m']]]+TOWER_DATA[[#This Row],[D, top '[m']]])/(2*TOWER_DATA[[#This Row],[t '[mm']]]/1000),"")</f>
        <v/>
      </c>
      <c r="DR222" s="167"/>
      <c r="DS222" s="167"/>
      <c r="DT222" s="151"/>
      <c r="DW222" s="94"/>
      <c r="DX222" s="94"/>
      <c r="DY222" s="53"/>
    </row>
    <row r="223" spans="5:129" ht="18" customHeight="1">
      <c r="E223" s="50"/>
      <c r="K223" s="186" t="str">
        <f>IFERROR(MP_DATA[[#This Row],[Top '[m']]]-MP_DATA[[#This Row],[Bottom '[m']]], "")</f>
        <v/>
      </c>
      <c r="L223" s="173" t="str">
        <f>IFERROR(-(MP_DATA[[#This Row],[D, bottom '[m']]]-MP_DATA[[#This Row],[D, top '[m']]])/(MP_DATA[[#This Row],[Bottom '[m']]]-MP_DATA[[#This Row],[Top '[m']]]),"")</f>
        <v/>
      </c>
      <c r="M223" s="123" t="str">
        <f>IF(7850/1000*(1/3)*PI()*ABS(F223-G223)*((H223/2)^2+(H223/2)*(I223/2)+(I223/2)^2-(H223/2-J223/1000)^2-(H223/2-J223/1000)*(I223/2-J223/1000)-(I223/2-J223/1000)^2)=0,"",7850/1000*(1/3)*PI()*ABS(F223-G223)*((H223/2)^2+(H223/2)*(I223/2)+(I223/2)^2-(H223/2-J223/1000)^2-(H223/2-J223/1000)*(I223/2-J223/1000)-(I223/2-J223/1000)^2))</f>
        <v/>
      </c>
      <c r="N223" s="187" t="str">
        <f>IFERROR((MP_DATA[[#This Row],[D, bottom '[m']]]+MP_DATA[[#This Row],[D, top '[m']]])/(2*MP_DATA[[#This Row],[t '[mm']]]/1000),"")</f>
        <v/>
      </c>
      <c r="S223" s="167"/>
      <c r="T223" s="167"/>
      <c r="U223" s="151"/>
      <c r="AR223" s="80"/>
      <c r="AX223" s="186" t="str">
        <f>IFERROR(TP_DATA[[#This Row],[Top '[m']]]-TP_DATA[[#This Row],[Bottom '[m']]], "")</f>
        <v/>
      </c>
      <c r="AY223" s="469"/>
      <c r="AZ223" s="470"/>
      <c r="BA223" s="192"/>
      <c r="BD223" s="467"/>
      <c r="BE223" s="467"/>
      <c r="BF223" s="468"/>
      <c r="BK223" s="425"/>
      <c r="BM223" s="425"/>
      <c r="CJ223" s="186" t="str">
        <f>IFERROR(TOWER_DATA[[#This Row],[Top '[m']]]-TOWER_DATA[[#This Row],[Bottom '[m']]], "")</f>
        <v/>
      </c>
      <c r="CK223" s="51"/>
      <c r="CL223" s="173" t="str">
        <f>IFERROR(-(TOWER_DATA[[#This Row],[D, bottom '[m']]]-TOWER_DATA[[#This Row],[D, top '[m']]])/(TOWER_DATA[[#This Row],[Bottom '[m']]]-TOWER_DATA[[#This Row],[Top '[m']]]),"")</f>
        <v/>
      </c>
      <c r="CM223" s="123" t="str">
        <f t="shared" si="7"/>
        <v/>
      </c>
      <c r="CN223" s="187" t="str">
        <f>IFERROR((TOWER_DATA[[#This Row],[D, bottom '[m']]]+TOWER_DATA[[#This Row],[D, top '[m']]])/(2*TOWER_DATA[[#This Row],[t '[mm']]]/1000),"")</f>
        <v/>
      </c>
      <c r="DR223" s="167"/>
      <c r="DS223" s="167"/>
      <c r="DT223" s="151"/>
      <c r="DW223" s="94"/>
      <c r="DX223" s="94"/>
      <c r="DY223" s="53"/>
    </row>
    <row r="224" spans="5:129" ht="18" customHeight="1">
      <c r="E224" s="50"/>
      <c r="K224" s="186" t="str">
        <f>IFERROR(MP_DATA[[#This Row],[Top '[m']]]-MP_DATA[[#This Row],[Bottom '[m']]], "")</f>
        <v/>
      </c>
      <c r="L224" s="173" t="str">
        <f>IFERROR(-(MP_DATA[[#This Row],[D, bottom '[m']]]-MP_DATA[[#This Row],[D, top '[m']]])/(MP_DATA[[#This Row],[Bottom '[m']]]-MP_DATA[[#This Row],[Top '[m']]]),"")</f>
        <v/>
      </c>
      <c r="M224" s="123" t="str">
        <f>IF(7850/1000*(1/3)*PI()*ABS(F224-G224)*((H224/2)^2+(H224/2)*(I224/2)+(I224/2)^2-(H224/2-J224/1000)^2-(H224/2-J224/1000)*(I224/2-J224/1000)-(I224/2-J224/1000)^2)=0,"",7850/1000*(1/3)*PI()*ABS(F224-G224)*((H224/2)^2+(H224/2)*(I224/2)+(I224/2)^2-(H224/2-J224/1000)^2-(H224/2-J224/1000)*(I224/2-J224/1000)-(I224/2-J224/1000)^2))</f>
        <v/>
      </c>
      <c r="N224" s="187" t="str">
        <f>IFERROR((MP_DATA[[#This Row],[D, bottom '[m']]]+MP_DATA[[#This Row],[D, top '[m']]])/(2*MP_DATA[[#This Row],[t '[mm']]]/1000),"")</f>
        <v/>
      </c>
      <c r="S224" s="167"/>
      <c r="T224" s="167"/>
      <c r="U224" s="151"/>
      <c r="AR224" s="80"/>
      <c r="AX224" s="186" t="str">
        <f>IFERROR(TP_DATA[[#This Row],[Top '[m']]]-TP_DATA[[#This Row],[Bottom '[m']]], "")</f>
        <v/>
      </c>
      <c r="AY224" s="469"/>
      <c r="AZ224" s="470"/>
      <c r="BA224" s="192"/>
      <c r="BD224" s="467"/>
      <c r="BE224" s="467"/>
      <c r="BF224" s="468"/>
      <c r="BK224" s="425"/>
      <c r="BM224" s="425"/>
      <c r="CJ224" s="186" t="str">
        <f>IFERROR(TOWER_DATA[[#This Row],[Top '[m']]]-TOWER_DATA[[#This Row],[Bottom '[m']]], "")</f>
        <v/>
      </c>
      <c r="CK224" s="51"/>
      <c r="CL224" s="173" t="str">
        <f>IFERROR(-(TOWER_DATA[[#This Row],[D, bottom '[m']]]-TOWER_DATA[[#This Row],[D, top '[m']]])/(TOWER_DATA[[#This Row],[Bottom '[m']]]-TOWER_DATA[[#This Row],[Top '[m']]]),"")</f>
        <v/>
      </c>
      <c r="CM224" s="123" t="str">
        <f t="shared" si="7"/>
        <v/>
      </c>
      <c r="CN224" s="187" t="str">
        <f>IFERROR((TOWER_DATA[[#This Row],[D, bottom '[m']]]+TOWER_DATA[[#This Row],[D, top '[m']]])/(2*TOWER_DATA[[#This Row],[t '[mm']]]/1000),"")</f>
        <v/>
      </c>
      <c r="DR224" s="167"/>
      <c r="DS224" s="167"/>
      <c r="DT224" s="151"/>
      <c r="DW224" s="94"/>
      <c r="DX224" s="94"/>
      <c r="DY224" s="53"/>
    </row>
    <row r="225" spans="5:129" ht="18" customHeight="1">
      <c r="E225" s="50"/>
      <c r="K225" s="186" t="str">
        <f>IFERROR(MP_DATA[[#This Row],[Top '[m']]]-MP_DATA[[#This Row],[Bottom '[m']]], "")</f>
        <v/>
      </c>
      <c r="L225" s="173" t="str">
        <f>IFERROR(-(MP_DATA[[#This Row],[D, bottom '[m']]]-MP_DATA[[#This Row],[D, top '[m']]])/(MP_DATA[[#This Row],[Bottom '[m']]]-MP_DATA[[#This Row],[Top '[m']]]),"")</f>
        <v/>
      </c>
      <c r="M225" s="123" t="str">
        <f>IF(7850/1000*(1/3)*PI()*ABS(F225-G225)*((H225/2)^2+(H225/2)*(I225/2)+(I225/2)^2-(H225/2-J225/1000)^2-(H225/2-J225/1000)*(I225/2-J225/1000)-(I225/2-J225/1000)^2)=0,"",7850/1000*(1/3)*PI()*ABS(F225-G225)*((H225/2)^2+(H225/2)*(I225/2)+(I225/2)^2-(H225/2-J225/1000)^2-(H225/2-J225/1000)*(I225/2-J225/1000)-(I225/2-J225/1000)^2))</f>
        <v/>
      </c>
      <c r="N225" s="187" t="str">
        <f>IFERROR((MP_DATA[[#This Row],[D, bottom '[m']]]+MP_DATA[[#This Row],[D, top '[m']]])/(2*MP_DATA[[#This Row],[t '[mm']]]/1000),"")</f>
        <v/>
      </c>
      <c r="S225" s="167"/>
      <c r="T225" s="167"/>
      <c r="U225" s="151"/>
      <c r="AR225" s="80"/>
      <c r="AX225" s="186" t="str">
        <f>IFERROR(TP_DATA[[#This Row],[Top '[m']]]-TP_DATA[[#This Row],[Bottom '[m']]], "")</f>
        <v/>
      </c>
      <c r="AY225" s="469"/>
      <c r="AZ225" s="470"/>
      <c r="BA225" s="192"/>
      <c r="BD225" s="467"/>
      <c r="BE225" s="467"/>
      <c r="BF225" s="468"/>
      <c r="BK225" s="425"/>
      <c r="BM225" s="425"/>
      <c r="CJ225" s="186" t="str">
        <f>IFERROR(TOWER_DATA[[#This Row],[Top '[m']]]-TOWER_DATA[[#This Row],[Bottom '[m']]], "")</f>
        <v/>
      </c>
      <c r="CK225" s="51"/>
      <c r="CL225" s="173" t="str">
        <f>IFERROR(-(TOWER_DATA[[#This Row],[D, bottom '[m']]]-TOWER_DATA[[#This Row],[D, top '[m']]])/(TOWER_DATA[[#This Row],[Bottom '[m']]]-TOWER_DATA[[#This Row],[Top '[m']]]),"")</f>
        <v/>
      </c>
      <c r="CM225" s="123" t="str">
        <f t="shared" si="7"/>
        <v/>
      </c>
      <c r="CN225" s="187" t="str">
        <f>IFERROR((TOWER_DATA[[#This Row],[D, bottom '[m']]]+TOWER_DATA[[#This Row],[D, top '[m']]])/(2*TOWER_DATA[[#This Row],[t '[mm']]]/1000),"")</f>
        <v/>
      </c>
      <c r="DR225" s="167"/>
      <c r="DS225" s="167"/>
      <c r="DT225" s="151"/>
      <c r="DW225" s="94"/>
      <c r="DX225" s="94"/>
      <c r="DY225" s="53"/>
    </row>
    <row r="226" spans="5:129" ht="18" customHeight="1">
      <c r="E226" s="50"/>
      <c r="K226" s="186" t="str">
        <f>IFERROR(MP_DATA[[#This Row],[Top '[m']]]-MP_DATA[[#This Row],[Bottom '[m']]], "")</f>
        <v/>
      </c>
      <c r="L226" s="173" t="str">
        <f>IFERROR(-(MP_DATA[[#This Row],[D, bottom '[m']]]-MP_DATA[[#This Row],[D, top '[m']]])/(MP_DATA[[#This Row],[Bottom '[m']]]-MP_DATA[[#This Row],[Top '[m']]]),"")</f>
        <v/>
      </c>
      <c r="M226" s="123" t="str">
        <f>IF(7850/1000*(1/3)*PI()*ABS(F226-G226)*((H226/2)^2+(H226/2)*(I226/2)+(I226/2)^2-(H226/2-J226/1000)^2-(H226/2-J226/1000)*(I226/2-J226/1000)-(I226/2-J226/1000)^2)=0,"",7850/1000*(1/3)*PI()*ABS(F226-G226)*((H226/2)^2+(H226/2)*(I226/2)+(I226/2)^2-(H226/2-J226/1000)^2-(H226/2-J226/1000)*(I226/2-J226/1000)-(I226/2-J226/1000)^2))</f>
        <v/>
      </c>
      <c r="N226" s="187" t="str">
        <f>IFERROR((MP_DATA[[#This Row],[D, bottom '[m']]]+MP_DATA[[#This Row],[D, top '[m']]])/(2*MP_DATA[[#This Row],[t '[mm']]]/1000),"")</f>
        <v/>
      </c>
      <c r="S226" s="167"/>
      <c r="T226" s="167"/>
      <c r="U226" s="151"/>
      <c r="AR226" s="80"/>
      <c r="AX226" s="186" t="str">
        <f>IFERROR(TP_DATA[[#This Row],[Top '[m']]]-TP_DATA[[#This Row],[Bottom '[m']]], "")</f>
        <v/>
      </c>
      <c r="AY226" s="469"/>
      <c r="AZ226" s="470"/>
      <c r="BA226" s="192"/>
      <c r="BD226" s="467"/>
      <c r="BE226" s="467"/>
      <c r="BF226" s="468"/>
      <c r="BK226" s="425"/>
      <c r="BM226" s="425"/>
      <c r="CJ226" s="186" t="str">
        <f>IFERROR(TOWER_DATA[[#This Row],[Top '[m']]]-TOWER_DATA[[#This Row],[Bottom '[m']]], "")</f>
        <v/>
      </c>
      <c r="CK226" s="51"/>
      <c r="CL226" s="173" t="str">
        <f>IFERROR(-(TOWER_DATA[[#This Row],[D, bottom '[m']]]-TOWER_DATA[[#This Row],[D, top '[m']]])/(TOWER_DATA[[#This Row],[Bottom '[m']]]-TOWER_DATA[[#This Row],[Top '[m']]]),"")</f>
        <v/>
      </c>
      <c r="CM226" s="123" t="str">
        <f t="shared" si="7"/>
        <v/>
      </c>
      <c r="CN226" s="187" t="str">
        <f>IFERROR((TOWER_DATA[[#This Row],[D, bottom '[m']]]+TOWER_DATA[[#This Row],[D, top '[m']]])/(2*TOWER_DATA[[#This Row],[t '[mm']]]/1000),"")</f>
        <v/>
      </c>
      <c r="DR226" s="167"/>
      <c r="DS226" s="167"/>
      <c r="DT226" s="151"/>
      <c r="DW226" s="94"/>
      <c r="DX226" s="94"/>
      <c r="DY226" s="53"/>
    </row>
    <row r="227" spans="5:129" ht="18" customHeight="1">
      <c r="E227" s="50"/>
      <c r="K227" s="186" t="str">
        <f>IFERROR(MP_DATA[[#This Row],[Top '[m']]]-MP_DATA[[#This Row],[Bottom '[m']]], "")</f>
        <v/>
      </c>
      <c r="L227" s="173" t="str">
        <f>IFERROR(-(MP_DATA[[#This Row],[D, bottom '[m']]]-MP_DATA[[#This Row],[D, top '[m']]])/(MP_DATA[[#This Row],[Bottom '[m']]]-MP_DATA[[#This Row],[Top '[m']]]),"")</f>
        <v/>
      </c>
      <c r="M227" s="123" t="str">
        <f>IF(7850/1000*(1/3)*PI()*ABS(F227-G227)*((H227/2)^2+(H227/2)*(I227/2)+(I227/2)^2-(H227/2-J227/1000)^2-(H227/2-J227/1000)*(I227/2-J227/1000)-(I227/2-J227/1000)^2)=0,"",7850/1000*(1/3)*PI()*ABS(F227-G227)*((H227/2)^2+(H227/2)*(I227/2)+(I227/2)^2-(H227/2-J227/1000)^2-(H227/2-J227/1000)*(I227/2-J227/1000)-(I227/2-J227/1000)^2))</f>
        <v/>
      </c>
      <c r="N227" s="187" t="str">
        <f>IFERROR((MP_DATA[[#This Row],[D, bottom '[m']]]+MP_DATA[[#This Row],[D, top '[m']]])/(2*MP_DATA[[#This Row],[t '[mm']]]/1000),"")</f>
        <v/>
      </c>
      <c r="S227" s="167"/>
      <c r="T227" s="167"/>
      <c r="U227" s="151"/>
      <c r="AR227" s="80"/>
      <c r="AX227" s="186" t="str">
        <f>IFERROR(TP_DATA[[#This Row],[Top '[m']]]-TP_DATA[[#This Row],[Bottom '[m']]], "")</f>
        <v/>
      </c>
      <c r="AY227" s="469"/>
      <c r="AZ227" s="470"/>
      <c r="BA227" s="192"/>
      <c r="BD227" s="467"/>
      <c r="BE227" s="467"/>
      <c r="BF227" s="468"/>
      <c r="BK227" s="425"/>
      <c r="BM227" s="425"/>
      <c r="CJ227" s="186" t="str">
        <f>IFERROR(TOWER_DATA[[#This Row],[Top '[m']]]-TOWER_DATA[[#This Row],[Bottom '[m']]], "")</f>
        <v/>
      </c>
      <c r="CK227" s="51"/>
      <c r="CL227" s="173" t="str">
        <f>IFERROR(-(TOWER_DATA[[#This Row],[D, bottom '[m']]]-TOWER_DATA[[#This Row],[D, top '[m']]])/(TOWER_DATA[[#This Row],[Bottom '[m']]]-TOWER_DATA[[#This Row],[Top '[m']]]),"")</f>
        <v/>
      </c>
      <c r="CM227" s="123" t="str">
        <f t="shared" si="7"/>
        <v/>
      </c>
      <c r="CN227" s="187" t="str">
        <f>IFERROR((TOWER_DATA[[#This Row],[D, bottom '[m']]]+TOWER_DATA[[#This Row],[D, top '[m']]])/(2*TOWER_DATA[[#This Row],[t '[mm']]]/1000),"")</f>
        <v/>
      </c>
      <c r="DR227" s="167"/>
      <c r="DS227" s="167"/>
      <c r="DT227" s="151"/>
      <c r="DW227" s="94"/>
      <c r="DX227" s="94"/>
      <c r="DY227" s="53"/>
    </row>
    <row r="228" spans="5:129" ht="18" customHeight="1">
      <c r="E228" s="50"/>
      <c r="K228" s="186" t="str">
        <f>IFERROR(MP_DATA[[#This Row],[Top '[m']]]-MP_DATA[[#This Row],[Bottom '[m']]], "")</f>
        <v/>
      </c>
      <c r="L228" s="173" t="str">
        <f>IFERROR(-(MP_DATA[[#This Row],[D, bottom '[m']]]-MP_DATA[[#This Row],[D, top '[m']]])/(MP_DATA[[#This Row],[Bottom '[m']]]-MP_DATA[[#This Row],[Top '[m']]]),"")</f>
        <v/>
      </c>
      <c r="M228" s="123" t="str">
        <f>IF(7850/1000*(1/3)*PI()*ABS(F228-G228)*((H228/2)^2+(H228/2)*(I228/2)+(I228/2)^2-(H228/2-J228/1000)^2-(H228/2-J228/1000)*(I228/2-J228/1000)-(I228/2-J228/1000)^2)=0,"",7850/1000*(1/3)*PI()*ABS(F228-G228)*((H228/2)^2+(H228/2)*(I228/2)+(I228/2)^2-(H228/2-J228/1000)^2-(H228/2-J228/1000)*(I228/2-J228/1000)-(I228/2-J228/1000)^2))</f>
        <v/>
      </c>
      <c r="N228" s="187" t="str">
        <f>IFERROR((MP_DATA[[#This Row],[D, bottom '[m']]]+MP_DATA[[#This Row],[D, top '[m']]])/(2*MP_DATA[[#This Row],[t '[mm']]]/1000),"")</f>
        <v/>
      </c>
      <c r="S228" s="167"/>
      <c r="T228" s="167"/>
      <c r="U228" s="151"/>
      <c r="AR228" s="80"/>
      <c r="AX228" s="186" t="str">
        <f>IFERROR(TP_DATA[[#This Row],[Top '[m']]]-TP_DATA[[#This Row],[Bottom '[m']]], "")</f>
        <v/>
      </c>
      <c r="AY228" s="469"/>
      <c r="AZ228" s="470"/>
      <c r="BA228" s="192"/>
      <c r="BD228" s="467"/>
      <c r="BE228" s="467"/>
      <c r="BF228" s="468"/>
      <c r="BK228" s="425"/>
      <c r="BM228" s="425"/>
      <c r="CJ228" s="186" t="str">
        <f>IFERROR(TOWER_DATA[[#This Row],[Top '[m']]]-TOWER_DATA[[#This Row],[Bottom '[m']]], "")</f>
        <v/>
      </c>
      <c r="CK228" s="51"/>
      <c r="CL228" s="173" t="str">
        <f>IFERROR(-(TOWER_DATA[[#This Row],[D, bottom '[m']]]-TOWER_DATA[[#This Row],[D, top '[m']]])/(TOWER_DATA[[#This Row],[Bottom '[m']]]-TOWER_DATA[[#This Row],[Top '[m']]]),"")</f>
        <v/>
      </c>
      <c r="CM228" s="123" t="str">
        <f t="shared" si="7"/>
        <v/>
      </c>
      <c r="CN228" s="187" t="str">
        <f>IFERROR((TOWER_DATA[[#This Row],[D, bottom '[m']]]+TOWER_DATA[[#This Row],[D, top '[m']]])/(2*TOWER_DATA[[#This Row],[t '[mm']]]/1000),"")</f>
        <v/>
      </c>
      <c r="DR228" s="167"/>
      <c r="DS228" s="167"/>
      <c r="DT228" s="151"/>
      <c r="DW228" s="94"/>
      <c r="DX228" s="94"/>
      <c r="DY228" s="53"/>
    </row>
    <row r="229" spans="5:129" ht="18" customHeight="1">
      <c r="E229" s="50"/>
      <c r="K229" s="186" t="str">
        <f>IFERROR(MP_DATA[[#This Row],[Top '[m']]]-MP_DATA[[#This Row],[Bottom '[m']]], "")</f>
        <v/>
      </c>
      <c r="L229" s="173" t="str">
        <f>IFERROR(-(MP_DATA[[#This Row],[D, bottom '[m']]]-MP_DATA[[#This Row],[D, top '[m']]])/(MP_DATA[[#This Row],[Bottom '[m']]]-MP_DATA[[#This Row],[Top '[m']]]),"")</f>
        <v/>
      </c>
      <c r="M229" s="123" t="str">
        <f>IF(7850/1000*(1/3)*PI()*ABS(F229-G229)*((H229/2)^2+(H229/2)*(I229/2)+(I229/2)^2-(H229/2-J229/1000)^2-(H229/2-J229/1000)*(I229/2-J229/1000)-(I229/2-J229/1000)^2)=0,"",7850/1000*(1/3)*PI()*ABS(F229-G229)*((H229/2)^2+(H229/2)*(I229/2)+(I229/2)^2-(H229/2-J229/1000)^2-(H229/2-J229/1000)*(I229/2-J229/1000)-(I229/2-J229/1000)^2))</f>
        <v/>
      </c>
      <c r="N229" s="187" t="str">
        <f>IFERROR((MP_DATA[[#This Row],[D, bottom '[m']]]+MP_DATA[[#This Row],[D, top '[m']]])/(2*MP_DATA[[#This Row],[t '[mm']]]/1000),"")</f>
        <v/>
      </c>
      <c r="S229" s="167"/>
      <c r="T229" s="167"/>
      <c r="U229" s="151"/>
      <c r="AR229" s="80"/>
      <c r="AX229" s="186" t="str">
        <f>IFERROR(TP_DATA[[#This Row],[Top '[m']]]-TP_DATA[[#This Row],[Bottom '[m']]], "")</f>
        <v/>
      </c>
      <c r="AY229" s="469"/>
      <c r="AZ229" s="470"/>
      <c r="BA229" s="192"/>
      <c r="BD229" s="467"/>
      <c r="BE229" s="467"/>
      <c r="BF229" s="468"/>
      <c r="BK229" s="425"/>
      <c r="BM229" s="425"/>
      <c r="CJ229" s="186" t="str">
        <f>IFERROR(TOWER_DATA[[#This Row],[Top '[m']]]-TOWER_DATA[[#This Row],[Bottom '[m']]], "")</f>
        <v/>
      </c>
      <c r="CK229" s="51"/>
      <c r="CL229" s="173" t="str">
        <f>IFERROR(-(TOWER_DATA[[#This Row],[D, bottom '[m']]]-TOWER_DATA[[#This Row],[D, top '[m']]])/(TOWER_DATA[[#This Row],[Bottom '[m']]]-TOWER_DATA[[#This Row],[Top '[m']]]),"")</f>
        <v/>
      </c>
      <c r="CM229" s="123" t="str">
        <f t="shared" si="7"/>
        <v/>
      </c>
      <c r="CN229" s="187" t="str">
        <f>IFERROR((TOWER_DATA[[#This Row],[D, bottom '[m']]]+TOWER_DATA[[#This Row],[D, top '[m']]])/(2*TOWER_DATA[[#This Row],[t '[mm']]]/1000),"")</f>
        <v/>
      </c>
      <c r="DR229" s="167"/>
      <c r="DS229" s="167"/>
      <c r="DT229" s="151"/>
      <c r="DW229" s="94"/>
      <c r="DX229" s="94"/>
      <c r="DY229" s="53"/>
    </row>
    <row r="230" spans="5:129" ht="18" customHeight="1">
      <c r="E230" s="50"/>
      <c r="K230" s="186" t="str">
        <f>IFERROR(MP_DATA[[#This Row],[Top '[m']]]-MP_DATA[[#This Row],[Bottom '[m']]], "")</f>
        <v/>
      </c>
      <c r="L230" s="173" t="str">
        <f>IFERROR(-(MP_DATA[[#This Row],[D, bottom '[m']]]-MP_DATA[[#This Row],[D, top '[m']]])/(MP_DATA[[#This Row],[Bottom '[m']]]-MP_DATA[[#This Row],[Top '[m']]]),"")</f>
        <v/>
      </c>
      <c r="M230" s="123" t="str">
        <f>IF(7850/1000*(1/3)*PI()*ABS(F230-G230)*((H230/2)^2+(H230/2)*(I230/2)+(I230/2)^2-(H230/2-J230/1000)^2-(H230/2-J230/1000)*(I230/2-J230/1000)-(I230/2-J230/1000)^2)=0,"",7850/1000*(1/3)*PI()*ABS(F230-G230)*((H230/2)^2+(H230/2)*(I230/2)+(I230/2)^2-(H230/2-J230/1000)^2-(H230/2-J230/1000)*(I230/2-J230/1000)-(I230/2-J230/1000)^2))</f>
        <v/>
      </c>
      <c r="N230" s="187" t="str">
        <f>IFERROR((MP_DATA[[#This Row],[D, bottom '[m']]]+MP_DATA[[#This Row],[D, top '[m']]])/(2*MP_DATA[[#This Row],[t '[mm']]]/1000),"")</f>
        <v/>
      </c>
      <c r="S230" s="167"/>
      <c r="T230" s="167"/>
      <c r="U230" s="151"/>
      <c r="AR230" s="80"/>
      <c r="AX230" s="186" t="str">
        <f>IFERROR(TP_DATA[[#This Row],[Top '[m']]]-TP_DATA[[#This Row],[Bottom '[m']]], "")</f>
        <v/>
      </c>
      <c r="AY230" s="469"/>
      <c r="AZ230" s="470"/>
      <c r="BA230" s="192"/>
      <c r="BD230" s="467"/>
      <c r="BE230" s="467"/>
      <c r="BF230" s="468"/>
      <c r="BK230" s="425"/>
      <c r="BM230" s="425"/>
      <c r="CJ230" s="186" t="str">
        <f>IFERROR(TOWER_DATA[[#This Row],[Top '[m']]]-TOWER_DATA[[#This Row],[Bottom '[m']]], "")</f>
        <v/>
      </c>
      <c r="CK230" s="51"/>
      <c r="CL230" s="173" t="str">
        <f>IFERROR(-(TOWER_DATA[[#This Row],[D, bottom '[m']]]-TOWER_DATA[[#This Row],[D, top '[m']]])/(TOWER_DATA[[#This Row],[Bottom '[m']]]-TOWER_DATA[[#This Row],[Top '[m']]]),"")</f>
        <v/>
      </c>
      <c r="CM230" s="123" t="str">
        <f t="shared" si="7"/>
        <v/>
      </c>
      <c r="CN230" s="187" t="str">
        <f>IFERROR((TOWER_DATA[[#This Row],[D, bottom '[m']]]+TOWER_DATA[[#This Row],[D, top '[m']]])/(2*TOWER_DATA[[#This Row],[t '[mm']]]/1000),"")</f>
        <v/>
      </c>
      <c r="DR230" s="167"/>
      <c r="DS230" s="167"/>
      <c r="DT230" s="151"/>
      <c r="DW230" s="94"/>
      <c r="DX230" s="94"/>
      <c r="DY230" s="53"/>
    </row>
    <row r="231" spans="5:129" ht="18" customHeight="1">
      <c r="E231" s="50"/>
      <c r="K231" s="186" t="str">
        <f>IFERROR(MP_DATA[[#This Row],[Top '[m']]]-MP_DATA[[#This Row],[Bottom '[m']]], "")</f>
        <v/>
      </c>
      <c r="L231" s="173" t="str">
        <f>IFERROR(-(MP_DATA[[#This Row],[D, bottom '[m']]]-MP_DATA[[#This Row],[D, top '[m']]])/(MP_DATA[[#This Row],[Bottom '[m']]]-MP_DATA[[#This Row],[Top '[m']]]),"")</f>
        <v/>
      </c>
      <c r="M231" s="123" t="str">
        <f>IF(7850/1000*(1/3)*PI()*ABS(F231-G231)*((H231/2)^2+(H231/2)*(I231/2)+(I231/2)^2-(H231/2-J231/1000)^2-(H231/2-J231/1000)*(I231/2-J231/1000)-(I231/2-J231/1000)^2)=0,"",7850/1000*(1/3)*PI()*ABS(F231-G231)*((H231/2)^2+(H231/2)*(I231/2)+(I231/2)^2-(H231/2-J231/1000)^2-(H231/2-J231/1000)*(I231/2-J231/1000)-(I231/2-J231/1000)^2))</f>
        <v/>
      </c>
      <c r="N231" s="187" t="str">
        <f>IFERROR((MP_DATA[[#This Row],[D, bottom '[m']]]+MP_DATA[[#This Row],[D, top '[m']]])/(2*MP_DATA[[#This Row],[t '[mm']]]/1000),"")</f>
        <v/>
      </c>
      <c r="S231" s="167"/>
      <c r="T231" s="167"/>
      <c r="U231" s="151"/>
      <c r="AR231" s="80"/>
      <c r="AX231" s="186" t="str">
        <f>IFERROR(TP_DATA[[#This Row],[Top '[m']]]-TP_DATA[[#This Row],[Bottom '[m']]], "")</f>
        <v/>
      </c>
      <c r="AY231" s="469"/>
      <c r="AZ231" s="470"/>
      <c r="BA231" s="192"/>
      <c r="BD231" s="467"/>
      <c r="BE231" s="467"/>
      <c r="BF231" s="468"/>
      <c r="BK231" s="425"/>
      <c r="BM231" s="425"/>
      <c r="CJ231" s="186" t="str">
        <f>IFERROR(TOWER_DATA[[#This Row],[Top '[m']]]-TOWER_DATA[[#This Row],[Bottom '[m']]], "")</f>
        <v/>
      </c>
      <c r="CK231" s="51"/>
      <c r="CL231" s="173" t="str">
        <f>IFERROR(-(TOWER_DATA[[#This Row],[D, bottom '[m']]]-TOWER_DATA[[#This Row],[D, top '[m']]])/(TOWER_DATA[[#This Row],[Bottom '[m']]]-TOWER_DATA[[#This Row],[Top '[m']]]),"")</f>
        <v/>
      </c>
      <c r="CM231" s="123" t="str">
        <f t="shared" si="7"/>
        <v/>
      </c>
      <c r="CN231" s="187" t="str">
        <f>IFERROR((TOWER_DATA[[#This Row],[D, bottom '[m']]]+TOWER_DATA[[#This Row],[D, top '[m']]])/(2*TOWER_DATA[[#This Row],[t '[mm']]]/1000),"")</f>
        <v/>
      </c>
      <c r="DR231" s="167"/>
      <c r="DS231" s="167"/>
      <c r="DT231" s="151"/>
      <c r="DW231" s="94"/>
      <c r="DX231" s="94"/>
      <c r="DY231" s="53"/>
    </row>
    <row r="232" spans="5:129" ht="18" customHeight="1">
      <c r="E232" s="50"/>
      <c r="K232" s="186" t="str">
        <f>IFERROR(MP_DATA[[#This Row],[Top '[m']]]-MP_DATA[[#This Row],[Bottom '[m']]], "")</f>
        <v/>
      </c>
      <c r="L232" s="173" t="str">
        <f>IFERROR(-(MP_DATA[[#This Row],[D, bottom '[m']]]-MP_DATA[[#This Row],[D, top '[m']]])/(MP_DATA[[#This Row],[Bottom '[m']]]-MP_DATA[[#This Row],[Top '[m']]]),"")</f>
        <v/>
      </c>
      <c r="M232" s="123" t="str">
        <f>IF(7850/1000*(1/3)*PI()*ABS(F232-G232)*((H232/2)^2+(H232/2)*(I232/2)+(I232/2)^2-(H232/2-J232/1000)^2-(H232/2-J232/1000)*(I232/2-J232/1000)-(I232/2-J232/1000)^2)=0,"",7850/1000*(1/3)*PI()*ABS(F232-G232)*((H232/2)^2+(H232/2)*(I232/2)+(I232/2)^2-(H232/2-J232/1000)^2-(H232/2-J232/1000)*(I232/2-J232/1000)-(I232/2-J232/1000)^2))</f>
        <v/>
      </c>
      <c r="N232" s="187" t="str">
        <f>IFERROR((MP_DATA[[#This Row],[D, bottom '[m']]]+MP_DATA[[#This Row],[D, top '[m']]])/(2*MP_DATA[[#This Row],[t '[mm']]]/1000),"")</f>
        <v/>
      </c>
      <c r="S232" s="167"/>
      <c r="T232" s="167"/>
      <c r="U232" s="151"/>
      <c r="AR232" s="80"/>
      <c r="AX232" s="186" t="str">
        <f>IFERROR(TP_DATA[[#This Row],[Top '[m']]]-TP_DATA[[#This Row],[Bottom '[m']]], "")</f>
        <v/>
      </c>
      <c r="AY232" s="469"/>
      <c r="AZ232" s="470"/>
      <c r="BA232" s="192"/>
      <c r="BD232" s="467"/>
      <c r="BE232" s="467"/>
      <c r="BF232" s="468"/>
      <c r="BK232" s="425"/>
      <c r="BM232" s="425"/>
      <c r="CJ232" s="186" t="str">
        <f>IFERROR(TOWER_DATA[[#This Row],[Top '[m']]]-TOWER_DATA[[#This Row],[Bottom '[m']]], "")</f>
        <v/>
      </c>
      <c r="CK232" s="51"/>
      <c r="CL232" s="173" t="str">
        <f>IFERROR(-(TOWER_DATA[[#This Row],[D, bottom '[m']]]-TOWER_DATA[[#This Row],[D, top '[m']]])/(TOWER_DATA[[#This Row],[Bottom '[m']]]-TOWER_DATA[[#This Row],[Top '[m']]]),"")</f>
        <v/>
      </c>
      <c r="CM232" s="123" t="str">
        <f t="shared" si="7"/>
        <v/>
      </c>
      <c r="CN232" s="187" t="str">
        <f>IFERROR((TOWER_DATA[[#This Row],[D, bottom '[m']]]+TOWER_DATA[[#This Row],[D, top '[m']]])/(2*TOWER_DATA[[#This Row],[t '[mm']]]/1000),"")</f>
        <v/>
      </c>
      <c r="DR232" s="167"/>
      <c r="DS232" s="167"/>
      <c r="DT232" s="151"/>
      <c r="DW232" s="94"/>
      <c r="DX232" s="94"/>
      <c r="DY232" s="53"/>
    </row>
    <row r="233" spans="5:129" ht="18" customHeight="1">
      <c r="E233" s="50"/>
      <c r="K233" s="186" t="str">
        <f>IFERROR(MP_DATA[[#This Row],[Top '[m']]]-MP_DATA[[#This Row],[Bottom '[m']]], "")</f>
        <v/>
      </c>
      <c r="L233" s="173" t="str">
        <f>IFERROR(-(MP_DATA[[#This Row],[D, bottom '[m']]]-MP_DATA[[#This Row],[D, top '[m']]])/(MP_DATA[[#This Row],[Bottom '[m']]]-MP_DATA[[#This Row],[Top '[m']]]),"")</f>
        <v/>
      </c>
      <c r="M233" s="123" t="str">
        <f>IF(7850/1000*(1/3)*PI()*ABS(F233-G233)*((H233/2)^2+(H233/2)*(I233/2)+(I233/2)^2-(H233/2-J233/1000)^2-(H233/2-J233/1000)*(I233/2-J233/1000)-(I233/2-J233/1000)^2)=0,"",7850/1000*(1/3)*PI()*ABS(F233-G233)*((H233/2)^2+(H233/2)*(I233/2)+(I233/2)^2-(H233/2-J233/1000)^2-(H233/2-J233/1000)*(I233/2-J233/1000)-(I233/2-J233/1000)^2))</f>
        <v/>
      </c>
      <c r="N233" s="187" t="str">
        <f>IFERROR((MP_DATA[[#This Row],[D, bottom '[m']]]+MP_DATA[[#This Row],[D, top '[m']]])/(2*MP_DATA[[#This Row],[t '[mm']]]/1000),"")</f>
        <v/>
      </c>
      <c r="S233" s="167"/>
      <c r="T233" s="167"/>
      <c r="U233" s="151"/>
      <c r="AR233" s="80"/>
      <c r="AX233" s="186" t="str">
        <f>IFERROR(TP_DATA[[#This Row],[Top '[m']]]-TP_DATA[[#This Row],[Bottom '[m']]], "")</f>
        <v/>
      </c>
      <c r="AY233" s="469"/>
      <c r="AZ233" s="470"/>
      <c r="BA233" s="192"/>
      <c r="BD233" s="467"/>
      <c r="BE233" s="467"/>
      <c r="BF233" s="468"/>
      <c r="BK233" s="425"/>
      <c r="BM233" s="425"/>
      <c r="CJ233" s="186" t="str">
        <f>IFERROR(TOWER_DATA[[#This Row],[Top '[m']]]-TOWER_DATA[[#This Row],[Bottom '[m']]], "")</f>
        <v/>
      </c>
      <c r="CK233" s="51"/>
      <c r="CL233" s="173" t="str">
        <f>IFERROR(-(TOWER_DATA[[#This Row],[D, bottom '[m']]]-TOWER_DATA[[#This Row],[D, top '[m']]])/(TOWER_DATA[[#This Row],[Bottom '[m']]]-TOWER_DATA[[#This Row],[Top '[m']]]),"")</f>
        <v/>
      </c>
      <c r="CM233" s="123" t="str">
        <f t="shared" si="7"/>
        <v/>
      </c>
      <c r="CN233" s="187" t="str">
        <f>IFERROR((TOWER_DATA[[#This Row],[D, bottom '[m']]]+TOWER_DATA[[#This Row],[D, top '[m']]])/(2*TOWER_DATA[[#This Row],[t '[mm']]]/1000),"")</f>
        <v/>
      </c>
      <c r="DR233" s="167"/>
      <c r="DS233" s="167"/>
      <c r="DT233" s="151"/>
      <c r="DW233" s="94"/>
      <c r="DX233" s="94"/>
      <c r="DY233" s="53"/>
    </row>
    <row r="234" spans="5:129" ht="18" customHeight="1">
      <c r="E234" s="50"/>
      <c r="K234" s="186" t="str">
        <f>IFERROR(MP_DATA[[#This Row],[Top '[m']]]-MP_DATA[[#This Row],[Bottom '[m']]], "")</f>
        <v/>
      </c>
      <c r="L234" s="173" t="str">
        <f>IFERROR(-(MP_DATA[[#This Row],[D, bottom '[m']]]-MP_DATA[[#This Row],[D, top '[m']]])/(MP_DATA[[#This Row],[Bottom '[m']]]-MP_DATA[[#This Row],[Top '[m']]]),"")</f>
        <v/>
      </c>
      <c r="M234" s="123" t="str">
        <f>IF(7850/1000*(1/3)*PI()*ABS(F234-G234)*((H234/2)^2+(H234/2)*(I234/2)+(I234/2)^2-(H234/2-J234/1000)^2-(H234/2-J234/1000)*(I234/2-J234/1000)-(I234/2-J234/1000)^2)=0,"",7850/1000*(1/3)*PI()*ABS(F234-G234)*((H234/2)^2+(H234/2)*(I234/2)+(I234/2)^2-(H234/2-J234/1000)^2-(H234/2-J234/1000)*(I234/2-J234/1000)-(I234/2-J234/1000)^2))</f>
        <v/>
      </c>
      <c r="N234" s="187" t="str">
        <f>IFERROR((MP_DATA[[#This Row],[D, bottom '[m']]]+MP_DATA[[#This Row],[D, top '[m']]])/(2*MP_DATA[[#This Row],[t '[mm']]]/1000),"")</f>
        <v/>
      </c>
      <c r="S234" s="167"/>
      <c r="T234" s="167"/>
      <c r="U234" s="151"/>
      <c r="AR234" s="80"/>
      <c r="AX234" s="186" t="str">
        <f>IFERROR(TP_DATA[[#This Row],[Top '[m']]]-TP_DATA[[#This Row],[Bottom '[m']]], "")</f>
        <v/>
      </c>
      <c r="AY234" s="469"/>
      <c r="AZ234" s="470"/>
      <c r="BA234" s="192"/>
      <c r="BD234" s="467"/>
      <c r="BE234" s="467"/>
      <c r="BF234" s="468"/>
      <c r="BK234" s="425"/>
      <c r="BM234" s="425"/>
      <c r="CJ234" s="186" t="str">
        <f>IFERROR(TOWER_DATA[[#This Row],[Top '[m']]]-TOWER_DATA[[#This Row],[Bottom '[m']]], "")</f>
        <v/>
      </c>
      <c r="CK234" s="51"/>
      <c r="CL234" s="173" t="str">
        <f>IFERROR(-(TOWER_DATA[[#This Row],[D, bottom '[m']]]-TOWER_DATA[[#This Row],[D, top '[m']]])/(TOWER_DATA[[#This Row],[Bottom '[m']]]-TOWER_DATA[[#This Row],[Top '[m']]]),"")</f>
        <v/>
      </c>
      <c r="CM234" s="123" t="str">
        <f t="shared" si="7"/>
        <v/>
      </c>
      <c r="CN234" s="187" t="str">
        <f>IFERROR((TOWER_DATA[[#This Row],[D, bottom '[m']]]+TOWER_DATA[[#This Row],[D, top '[m']]])/(2*TOWER_DATA[[#This Row],[t '[mm']]]/1000),"")</f>
        <v/>
      </c>
      <c r="DR234" s="167"/>
      <c r="DS234" s="167"/>
      <c r="DT234" s="151"/>
      <c r="DW234" s="94"/>
      <c r="DX234" s="94"/>
      <c r="DY234" s="53"/>
    </row>
    <row r="235" spans="5:129" ht="18" customHeight="1">
      <c r="E235" s="50"/>
      <c r="K235" s="186" t="str">
        <f>IFERROR(MP_DATA[[#This Row],[Top '[m']]]-MP_DATA[[#This Row],[Bottom '[m']]], "")</f>
        <v/>
      </c>
      <c r="L235" s="173" t="str">
        <f>IFERROR(-(MP_DATA[[#This Row],[D, bottom '[m']]]-MP_DATA[[#This Row],[D, top '[m']]])/(MP_DATA[[#This Row],[Bottom '[m']]]-MP_DATA[[#This Row],[Top '[m']]]),"")</f>
        <v/>
      </c>
      <c r="M235" s="123" t="str">
        <f>IF(7850/1000*(1/3)*PI()*ABS(F235-G235)*((H235/2)^2+(H235/2)*(I235/2)+(I235/2)^2-(H235/2-J235/1000)^2-(H235/2-J235/1000)*(I235/2-J235/1000)-(I235/2-J235/1000)^2)=0,"",7850/1000*(1/3)*PI()*ABS(F235-G235)*((H235/2)^2+(H235/2)*(I235/2)+(I235/2)^2-(H235/2-J235/1000)^2-(H235/2-J235/1000)*(I235/2-J235/1000)-(I235/2-J235/1000)^2))</f>
        <v/>
      </c>
      <c r="N235" s="187" t="str">
        <f>IFERROR((MP_DATA[[#This Row],[D, bottom '[m']]]+MP_DATA[[#This Row],[D, top '[m']]])/(2*MP_DATA[[#This Row],[t '[mm']]]/1000),"")</f>
        <v/>
      </c>
      <c r="S235" s="167"/>
      <c r="T235" s="167"/>
      <c r="U235" s="151"/>
      <c r="AR235" s="80"/>
      <c r="AX235" s="186" t="str">
        <f>IFERROR(TP_DATA[[#This Row],[Top '[m']]]-TP_DATA[[#This Row],[Bottom '[m']]], "")</f>
        <v/>
      </c>
      <c r="AY235" s="469"/>
      <c r="AZ235" s="470"/>
      <c r="BA235" s="192"/>
      <c r="BD235" s="467"/>
      <c r="BE235" s="467"/>
      <c r="BF235" s="468"/>
      <c r="BK235" s="425"/>
      <c r="BM235" s="425"/>
      <c r="CJ235" s="186" t="str">
        <f>IFERROR(TOWER_DATA[[#This Row],[Top '[m']]]-TOWER_DATA[[#This Row],[Bottom '[m']]], "")</f>
        <v/>
      </c>
      <c r="CK235" s="51"/>
      <c r="CL235" s="173" t="str">
        <f>IFERROR(-(TOWER_DATA[[#This Row],[D, bottom '[m']]]-TOWER_DATA[[#This Row],[D, top '[m']]])/(TOWER_DATA[[#This Row],[Bottom '[m']]]-TOWER_DATA[[#This Row],[Top '[m']]]),"")</f>
        <v/>
      </c>
      <c r="CM235" s="123" t="str">
        <f t="shared" si="7"/>
        <v/>
      </c>
      <c r="CN235" s="187" t="str">
        <f>IFERROR((TOWER_DATA[[#This Row],[D, bottom '[m']]]+TOWER_DATA[[#This Row],[D, top '[m']]])/(2*TOWER_DATA[[#This Row],[t '[mm']]]/1000),"")</f>
        <v/>
      </c>
      <c r="DR235" s="167"/>
      <c r="DS235" s="167"/>
      <c r="DT235" s="151"/>
      <c r="DW235" s="94"/>
      <c r="DX235" s="94"/>
      <c r="DY235" s="53"/>
    </row>
    <row r="236" spans="5:129" ht="18" customHeight="1">
      <c r="E236" s="50"/>
      <c r="K236" s="186" t="str">
        <f>IFERROR(MP_DATA[[#This Row],[Top '[m']]]-MP_DATA[[#This Row],[Bottom '[m']]], "")</f>
        <v/>
      </c>
      <c r="L236" s="173" t="str">
        <f>IFERROR(-(MP_DATA[[#This Row],[D, bottom '[m']]]-MP_DATA[[#This Row],[D, top '[m']]])/(MP_DATA[[#This Row],[Bottom '[m']]]-MP_DATA[[#This Row],[Top '[m']]]),"")</f>
        <v/>
      </c>
      <c r="M236" s="123" t="str">
        <f>IF(7850/1000*(1/3)*PI()*ABS(F236-G236)*((H236/2)^2+(H236/2)*(I236/2)+(I236/2)^2-(H236/2-J236/1000)^2-(H236/2-J236/1000)*(I236/2-J236/1000)-(I236/2-J236/1000)^2)=0,"",7850/1000*(1/3)*PI()*ABS(F236-G236)*((H236/2)^2+(H236/2)*(I236/2)+(I236/2)^2-(H236/2-J236/1000)^2-(H236/2-J236/1000)*(I236/2-J236/1000)-(I236/2-J236/1000)^2))</f>
        <v/>
      </c>
      <c r="N236" s="187" t="str">
        <f>IFERROR((MP_DATA[[#This Row],[D, bottom '[m']]]+MP_DATA[[#This Row],[D, top '[m']]])/(2*MP_DATA[[#This Row],[t '[mm']]]/1000),"")</f>
        <v/>
      </c>
      <c r="S236" s="167"/>
      <c r="T236" s="167"/>
      <c r="U236" s="151"/>
      <c r="AR236" s="80"/>
      <c r="AX236" s="186" t="str">
        <f>IFERROR(TP_DATA[[#This Row],[Top '[m']]]-TP_DATA[[#This Row],[Bottom '[m']]], "")</f>
        <v/>
      </c>
      <c r="AY236" s="469"/>
      <c r="AZ236" s="470"/>
      <c r="BA236" s="192"/>
      <c r="BD236" s="467"/>
      <c r="BE236" s="467"/>
      <c r="BF236" s="468"/>
      <c r="BK236" s="425"/>
      <c r="BM236" s="425"/>
      <c r="CJ236" s="186" t="str">
        <f>IFERROR(TOWER_DATA[[#This Row],[Top '[m']]]-TOWER_DATA[[#This Row],[Bottom '[m']]], "")</f>
        <v/>
      </c>
      <c r="CK236" s="51"/>
      <c r="CL236" s="173" t="str">
        <f>IFERROR(-(TOWER_DATA[[#This Row],[D, bottom '[m']]]-TOWER_DATA[[#This Row],[D, top '[m']]])/(TOWER_DATA[[#This Row],[Bottom '[m']]]-TOWER_DATA[[#This Row],[Top '[m']]]),"")</f>
        <v/>
      </c>
      <c r="CM236" s="123" t="str">
        <f t="shared" si="7"/>
        <v/>
      </c>
      <c r="CN236" s="187" t="str">
        <f>IFERROR((TOWER_DATA[[#This Row],[D, bottom '[m']]]+TOWER_DATA[[#This Row],[D, top '[m']]])/(2*TOWER_DATA[[#This Row],[t '[mm']]]/1000),"")</f>
        <v/>
      </c>
      <c r="DR236" s="167"/>
      <c r="DS236" s="167"/>
      <c r="DT236" s="151"/>
      <c r="DW236" s="94"/>
      <c r="DX236" s="94"/>
      <c r="DY236" s="53"/>
    </row>
    <row r="237" spans="5:129" ht="18" customHeight="1">
      <c r="E237" s="50"/>
      <c r="K237" s="186" t="str">
        <f>IFERROR(MP_DATA[[#This Row],[Top '[m']]]-MP_DATA[[#This Row],[Bottom '[m']]], "")</f>
        <v/>
      </c>
      <c r="L237" s="173" t="str">
        <f>IFERROR(-(MP_DATA[[#This Row],[D, bottom '[m']]]-MP_DATA[[#This Row],[D, top '[m']]])/(MP_DATA[[#This Row],[Bottom '[m']]]-MP_DATA[[#This Row],[Top '[m']]]),"")</f>
        <v/>
      </c>
      <c r="M237" s="123" t="str">
        <f>IF(7850/1000*(1/3)*PI()*ABS(F237-G237)*((H237/2)^2+(H237/2)*(I237/2)+(I237/2)^2-(H237/2-J237/1000)^2-(H237/2-J237/1000)*(I237/2-J237/1000)-(I237/2-J237/1000)^2)=0,"",7850/1000*(1/3)*PI()*ABS(F237-G237)*((H237/2)^2+(H237/2)*(I237/2)+(I237/2)^2-(H237/2-J237/1000)^2-(H237/2-J237/1000)*(I237/2-J237/1000)-(I237/2-J237/1000)^2))</f>
        <v/>
      </c>
      <c r="N237" s="187" t="str">
        <f>IFERROR((MP_DATA[[#This Row],[D, bottom '[m']]]+MP_DATA[[#This Row],[D, top '[m']]])/(2*MP_DATA[[#This Row],[t '[mm']]]/1000),"")</f>
        <v/>
      </c>
      <c r="S237" s="167"/>
      <c r="T237" s="167"/>
      <c r="U237" s="151"/>
      <c r="AR237" s="80"/>
      <c r="AX237" s="186" t="str">
        <f>IFERROR(TP_DATA[[#This Row],[Top '[m']]]-TP_DATA[[#This Row],[Bottom '[m']]], "")</f>
        <v/>
      </c>
      <c r="AY237" s="469"/>
      <c r="AZ237" s="470"/>
      <c r="BA237" s="192"/>
      <c r="BD237" s="467"/>
      <c r="BE237" s="467"/>
      <c r="BF237" s="468"/>
      <c r="BK237" s="425"/>
      <c r="BM237" s="425"/>
      <c r="CJ237" s="186" t="str">
        <f>IFERROR(TOWER_DATA[[#This Row],[Top '[m']]]-TOWER_DATA[[#This Row],[Bottom '[m']]], "")</f>
        <v/>
      </c>
      <c r="CK237" s="51"/>
      <c r="CL237" s="173" t="str">
        <f>IFERROR(-(TOWER_DATA[[#This Row],[D, bottom '[m']]]-TOWER_DATA[[#This Row],[D, top '[m']]])/(TOWER_DATA[[#This Row],[Bottom '[m']]]-TOWER_DATA[[#This Row],[Top '[m']]]),"")</f>
        <v/>
      </c>
      <c r="CM237" s="123" t="str">
        <f t="shared" si="7"/>
        <v/>
      </c>
      <c r="CN237" s="187" t="str">
        <f>IFERROR((TOWER_DATA[[#This Row],[D, bottom '[m']]]+TOWER_DATA[[#This Row],[D, top '[m']]])/(2*TOWER_DATA[[#This Row],[t '[mm']]]/1000),"")</f>
        <v/>
      </c>
      <c r="DR237" s="167"/>
      <c r="DS237" s="167"/>
      <c r="DT237" s="151"/>
      <c r="DW237" s="94"/>
      <c r="DX237" s="94"/>
      <c r="DY237" s="53"/>
    </row>
    <row r="238" spans="5:129" ht="18" customHeight="1">
      <c r="E238" s="50"/>
      <c r="K238" s="186" t="str">
        <f>IFERROR(MP_DATA[[#This Row],[Top '[m']]]-MP_DATA[[#This Row],[Bottom '[m']]], "")</f>
        <v/>
      </c>
      <c r="L238" s="173" t="str">
        <f>IFERROR(-(MP_DATA[[#This Row],[D, bottom '[m']]]-MP_DATA[[#This Row],[D, top '[m']]])/(MP_DATA[[#This Row],[Bottom '[m']]]-MP_DATA[[#This Row],[Top '[m']]]),"")</f>
        <v/>
      </c>
      <c r="M238" s="123" t="str">
        <f>IF(7850/1000*(1/3)*PI()*ABS(F238-G238)*((H238/2)^2+(H238/2)*(I238/2)+(I238/2)^2-(H238/2-J238/1000)^2-(H238/2-J238/1000)*(I238/2-J238/1000)-(I238/2-J238/1000)^2)=0,"",7850/1000*(1/3)*PI()*ABS(F238-G238)*((H238/2)^2+(H238/2)*(I238/2)+(I238/2)^2-(H238/2-J238/1000)^2-(H238/2-J238/1000)*(I238/2-J238/1000)-(I238/2-J238/1000)^2))</f>
        <v/>
      </c>
      <c r="N238" s="187" t="str">
        <f>IFERROR((MP_DATA[[#This Row],[D, bottom '[m']]]+MP_DATA[[#This Row],[D, top '[m']]])/(2*MP_DATA[[#This Row],[t '[mm']]]/1000),"")</f>
        <v/>
      </c>
      <c r="S238" s="167"/>
      <c r="T238" s="167"/>
      <c r="U238" s="151"/>
      <c r="AR238" s="80"/>
      <c r="AX238" s="186" t="str">
        <f>IFERROR(TP_DATA[[#This Row],[Top '[m']]]-TP_DATA[[#This Row],[Bottom '[m']]], "")</f>
        <v/>
      </c>
      <c r="AY238" s="469"/>
      <c r="AZ238" s="470"/>
      <c r="BA238" s="192"/>
      <c r="BD238" s="467"/>
      <c r="BE238" s="467"/>
      <c r="BF238" s="468"/>
      <c r="BK238" s="425"/>
      <c r="BM238" s="425"/>
      <c r="CJ238" s="186" t="str">
        <f>IFERROR(TOWER_DATA[[#This Row],[Top '[m']]]-TOWER_DATA[[#This Row],[Bottom '[m']]], "")</f>
        <v/>
      </c>
      <c r="CK238" s="51"/>
      <c r="CL238" s="173" t="str">
        <f>IFERROR(-(TOWER_DATA[[#This Row],[D, bottom '[m']]]-TOWER_DATA[[#This Row],[D, top '[m']]])/(TOWER_DATA[[#This Row],[Bottom '[m']]]-TOWER_DATA[[#This Row],[Top '[m']]]),"")</f>
        <v/>
      </c>
      <c r="CM238" s="123" t="str">
        <f t="shared" si="7"/>
        <v/>
      </c>
      <c r="CN238" s="187" t="str">
        <f>IFERROR((TOWER_DATA[[#This Row],[D, bottom '[m']]]+TOWER_DATA[[#This Row],[D, top '[m']]])/(2*TOWER_DATA[[#This Row],[t '[mm']]]/1000),"")</f>
        <v/>
      </c>
      <c r="DR238" s="167"/>
      <c r="DS238" s="167"/>
      <c r="DT238" s="151"/>
      <c r="DW238" s="94"/>
      <c r="DX238" s="94"/>
      <c r="DY238" s="53"/>
    </row>
    <row r="239" spans="5:129" ht="18" customHeight="1">
      <c r="E239" s="50"/>
      <c r="K239" s="186" t="str">
        <f>IFERROR(MP_DATA[[#This Row],[Top '[m']]]-MP_DATA[[#This Row],[Bottom '[m']]], "")</f>
        <v/>
      </c>
      <c r="L239" s="173" t="str">
        <f>IFERROR(-(MP_DATA[[#This Row],[D, bottom '[m']]]-MP_DATA[[#This Row],[D, top '[m']]])/(MP_DATA[[#This Row],[Bottom '[m']]]-MP_DATA[[#This Row],[Top '[m']]]),"")</f>
        <v/>
      </c>
      <c r="M239" s="123" t="str">
        <f>IF(7850/1000*(1/3)*PI()*ABS(F239-G239)*((H239/2)^2+(H239/2)*(I239/2)+(I239/2)^2-(H239/2-J239/1000)^2-(H239/2-J239/1000)*(I239/2-J239/1000)-(I239/2-J239/1000)^2)=0,"",7850/1000*(1/3)*PI()*ABS(F239-G239)*((H239/2)^2+(H239/2)*(I239/2)+(I239/2)^2-(H239/2-J239/1000)^2-(H239/2-J239/1000)*(I239/2-J239/1000)-(I239/2-J239/1000)^2))</f>
        <v/>
      </c>
      <c r="N239" s="187" t="str">
        <f>IFERROR((MP_DATA[[#This Row],[D, bottom '[m']]]+MP_DATA[[#This Row],[D, top '[m']]])/(2*MP_DATA[[#This Row],[t '[mm']]]/1000),"")</f>
        <v/>
      </c>
      <c r="S239" s="167"/>
      <c r="T239" s="167"/>
      <c r="U239" s="151"/>
      <c r="AR239" s="80"/>
      <c r="AX239" s="186" t="str">
        <f>IFERROR(TP_DATA[[#This Row],[Top '[m']]]-TP_DATA[[#This Row],[Bottom '[m']]], "")</f>
        <v/>
      </c>
      <c r="AY239" s="469"/>
      <c r="AZ239" s="470"/>
      <c r="BA239" s="192"/>
      <c r="BD239" s="467"/>
      <c r="BE239" s="467"/>
      <c r="BF239" s="468"/>
      <c r="BK239" s="425"/>
      <c r="BM239" s="425"/>
      <c r="CJ239" s="186" t="str">
        <f>IFERROR(TOWER_DATA[[#This Row],[Top '[m']]]-TOWER_DATA[[#This Row],[Bottom '[m']]], "")</f>
        <v/>
      </c>
      <c r="CK239" s="51"/>
      <c r="CL239" s="173" t="str">
        <f>IFERROR(-(TOWER_DATA[[#This Row],[D, bottom '[m']]]-TOWER_DATA[[#This Row],[D, top '[m']]])/(TOWER_DATA[[#This Row],[Bottom '[m']]]-TOWER_DATA[[#This Row],[Top '[m']]]),"")</f>
        <v/>
      </c>
      <c r="CM239" s="123" t="str">
        <f t="shared" si="7"/>
        <v/>
      </c>
      <c r="CN239" s="187" t="str">
        <f>IFERROR((TOWER_DATA[[#This Row],[D, bottom '[m']]]+TOWER_DATA[[#This Row],[D, top '[m']]])/(2*TOWER_DATA[[#This Row],[t '[mm']]]/1000),"")</f>
        <v/>
      </c>
      <c r="DR239" s="167"/>
      <c r="DS239" s="167"/>
      <c r="DT239" s="151"/>
      <c r="DW239" s="94"/>
      <c r="DX239" s="94"/>
      <c r="DY239" s="53"/>
    </row>
    <row r="240" spans="5:129" ht="18" customHeight="1">
      <c r="E240" s="50"/>
      <c r="K240" s="186" t="str">
        <f>IFERROR(MP_DATA[[#This Row],[Top '[m']]]-MP_DATA[[#This Row],[Bottom '[m']]], "")</f>
        <v/>
      </c>
      <c r="L240" s="173" t="str">
        <f>IFERROR(-(MP_DATA[[#This Row],[D, bottom '[m']]]-MP_DATA[[#This Row],[D, top '[m']]])/(MP_DATA[[#This Row],[Bottom '[m']]]-MP_DATA[[#This Row],[Top '[m']]]),"")</f>
        <v/>
      </c>
      <c r="M240" s="123" t="str">
        <f>IF(7850/1000*(1/3)*PI()*ABS(F240-G240)*((H240/2)^2+(H240/2)*(I240/2)+(I240/2)^2-(H240/2-J240/1000)^2-(H240/2-J240/1000)*(I240/2-J240/1000)-(I240/2-J240/1000)^2)=0,"",7850/1000*(1/3)*PI()*ABS(F240-G240)*((H240/2)^2+(H240/2)*(I240/2)+(I240/2)^2-(H240/2-J240/1000)^2-(H240/2-J240/1000)*(I240/2-J240/1000)-(I240/2-J240/1000)^2))</f>
        <v/>
      </c>
      <c r="N240" s="187" t="str">
        <f>IFERROR((MP_DATA[[#This Row],[D, bottom '[m']]]+MP_DATA[[#This Row],[D, top '[m']]])/(2*MP_DATA[[#This Row],[t '[mm']]]/1000),"")</f>
        <v/>
      </c>
      <c r="S240" s="167"/>
      <c r="T240" s="167"/>
      <c r="U240" s="151"/>
      <c r="AR240" s="80"/>
      <c r="AX240" s="186" t="str">
        <f>IFERROR(TP_DATA[[#This Row],[Top '[m']]]-TP_DATA[[#This Row],[Bottom '[m']]], "")</f>
        <v/>
      </c>
      <c r="AY240" s="469"/>
      <c r="AZ240" s="470"/>
      <c r="BA240" s="192"/>
      <c r="BD240" s="467"/>
      <c r="BE240" s="467"/>
      <c r="BF240" s="468"/>
      <c r="BK240" s="425"/>
      <c r="BM240" s="425"/>
      <c r="CJ240" s="186" t="str">
        <f>IFERROR(TOWER_DATA[[#This Row],[Top '[m']]]-TOWER_DATA[[#This Row],[Bottom '[m']]], "")</f>
        <v/>
      </c>
      <c r="CK240" s="51"/>
      <c r="CL240" s="173" t="str">
        <f>IFERROR(-(TOWER_DATA[[#This Row],[D, bottom '[m']]]-TOWER_DATA[[#This Row],[D, top '[m']]])/(TOWER_DATA[[#This Row],[Bottom '[m']]]-TOWER_DATA[[#This Row],[Top '[m']]]),"")</f>
        <v/>
      </c>
      <c r="CM240" s="123" t="str">
        <f t="shared" si="7"/>
        <v/>
      </c>
      <c r="CN240" s="187" t="str">
        <f>IFERROR((TOWER_DATA[[#This Row],[D, bottom '[m']]]+TOWER_DATA[[#This Row],[D, top '[m']]])/(2*TOWER_DATA[[#This Row],[t '[mm']]]/1000),"")</f>
        <v/>
      </c>
      <c r="DR240" s="167"/>
      <c r="DS240" s="167"/>
      <c r="DT240" s="151"/>
      <c r="DW240" s="94"/>
      <c r="DX240" s="94"/>
      <c r="DY240" s="53"/>
    </row>
    <row r="241" spans="5:129" ht="18" customHeight="1">
      <c r="E241" s="50"/>
      <c r="K241" s="186" t="str">
        <f>IFERROR(MP_DATA[[#This Row],[Top '[m']]]-MP_DATA[[#This Row],[Bottom '[m']]], "")</f>
        <v/>
      </c>
      <c r="L241" s="173" t="str">
        <f>IFERROR(-(MP_DATA[[#This Row],[D, bottom '[m']]]-MP_DATA[[#This Row],[D, top '[m']]])/(MP_DATA[[#This Row],[Bottom '[m']]]-MP_DATA[[#This Row],[Top '[m']]]),"")</f>
        <v/>
      </c>
      <c r="M241" s="123" t="str">
        <f>IF(7850/1000*(1/3)*PI()*ABS(F241-G241)*((H241/2)^2+(H241/2)*(I241/2)+(I241/2)^2-(H241/2-J241/1000)^2-(H241/2-J241/1000)*(I241/2-J241/1000)-(I241/2-J241/1000)^2)=0,"",7850/1000*(1/3)*PI()*ABS(F241-G241)*((H241/2)^2+(H241/2)*(I241/2)+(I241/2)^2-(H241/2-J241/1000)^2-(H241/2-J241/1000)*(I241/2-J241/1000)-(I241/2-J241/1000)^2))</f>
        <v/>
      </c>
      <c r="N241" s="187" t="str">
        <f>IFERROR((MP_DATA[[#This Row],[D, bottom '[m']]]+MP_DATA[[#This Row],[D, top '[m']]])/(2*MP_DATA[[#This Row],[t '[mm']]]/1000),"")</f>
        <v/>
      </c>
      <c r="S241" s="167"/>
      <c r="T241" s="167"/>
      <c r="U241" s="151"/>
      <c r="AR241" s="80"/>
      <c r="AX241" s="186" t="str">
        <f>IFERROR(TP_DATA[[#This Row],[Top '[m']]]-TP_DATA[[#This Row],[Bottom '[m']]], "")</f>
        <v/>
      </c>
      <c r="AY241" s="469"/>
      <c r="AZ241" s="470"/>
      <c r="BA241" s="192"/>
      <c r="BD241" s="467"/>
      <c r="BE241" s="467"/>
      <c r="BF241" s="468"/>
      <c r="BK241" s="425"/>
      <c r="BM241" s="425"/>
      <c r="CJ241" s="186" t="str">
        <f>IFERROR(TOWER_DATA[[#This Row],[Top '[m']]]-TOWER_DATA[[#This Row],[Bottom '[m']]], "")</f>
        <v/>
      </c>
      <c r="CK241" s="51"/>
      <c r="CL241" s="173" t="str">
        <f>IFERROR(-(TOWER_DATA[[#This Row],[D, bottom '[m']]]-TOWER_DATA[[#This Row],[D, top '[m']]])/(TOWER_DATA[[#This Row],[Bottom '[m']]]-TOWER_DATA[[#This Row],[Top '[m']]]),"")</f>
        <v/>
      </c>
      <c r="CM241" s="123" t="str">
        <f t="shared" ref="CM241:CM304" si="8">IF(7850/1000*(1/3)*PI()*ABS(CE241-CF241)*((CG241/2)^2+(CG241/2)*(CH241/2)+(CH241/2)^2-(CG241/2-CI241/1000)^2-(CG241/2-CI241/1000)*(CH241/2-CI241/1000)-(CH241/2-CI241/1000)^2)=0,"",7850/1000*(1/3)*PI()*ABS(CE241-CF241)*((CG241/2)^2+(CG241/2)*(CH241/2)+(CH241/2)^2-(CG241/2-CI241/1000)^2-(CG241/2-CI241/1000)*(CH241/2-CI241/1000)-(CH241/2-CI241/1000)^2))</f>
        <v/>
      </c>
      <c r="CN241" s="187" t="str">
        <f>IFERROR((TOWER_DATA[[#This Row],[D, bottom '[m']]]+TOWER_DATA[[#This Row],[D, top '[m']]])/(2*TOWER_DATA[[#This Row],[t '[mm']]]/1000),"")</f>
        <v/>
      </c>
      <c r="DR241" s="167"/>
      <c r="DS241" s="167"/>
      <c r="DT241" s="151"/>
      <c r="DW241" s="94"/>
      <c r="DX241" s="94"/>
      <c r="DY241" s="53"/>
    </row>
    <row r="242" spans="5:129" ht="18" customHeight="1">
      <c r="E242" s="50"/>
      <c r="K242" s="186" t="str">
        <f>IFERROR(MP_DATA[[#This Row],[Top '[m']]]-MP_DATA[[#This Row],[Bottom '[m']]], "")</f>
        <v/>
      </c>
      <c r="L242" s="173" t="str">
        <f>IFERROR(-(MP_DATA[[#This Row],[D, bottom '[m']]]-MP_DATA[[#This Row],[D, top '[m']]])/(MP_DATA[[#This Row],[Bottom '[m']]]-MP_DATA[[#This Row],[Top '[m']]]),"")</f>
        <v/>
      </c>
      <c r="M242" s="123" t="str">
        <f>IF(7850/1000*(1/3)*PI()*ABS(F242-G242)*((H242/2)^2+(H242/2)*(I242/2)+(I242/2)^2-(H242/2-J242/1000)^2-(H242/2-J242/1000)*(I242/2-J242/1000)-(I242/2-J242/1000)^2)=0,"",7850/1000*(1/3)*PI()*ABS(F242-G242)*((H242/2)^2+(H242/2)*(I242/2)+(I242/2)^2-(H242/2-J242/1000)^2-(H242/2-J242/1000)*(I242/2-J242/1000)-(I242/2-J242/1000)^2))</f>
        <v/>
      </c>
      <c r="N242" s="187" t="str">
        <f>IFERROR((MP_DATA[[#This Row],[D, bottom '[m']]]+MP_DATA[[#This Row],[D, top '[m']]])/(2*MP_DATA[[#This Row],[t '[mm']]]/1000),"")</f>
        <v/>
      </c>
      <c r="S242" s="167"/>
      <c r="T242" s="167"/>
      <c r="U242" s="151"/>
      <c r="AR242" s="80"/>
      <c r="AX242" s="186" t="str">
        <f>IFERROR(TP_DATA[[#This Row],[Top '[m']]]-TP_DATA[[#This Row],[Bottom '[m']]], "")</f>
        <v/>
      </c>
      <c r="AY242" s="469"/>
      <c r="AZ242" s="470"/>
      <c r="BA242" s="192"/>
      <c r="BD242" s="467"/>
      <c r="BE242" s="467"/>
      <c r="BF242" s="468"/>
      <c r="BK242" s="425"/>
      <c r="BM242" s="425"/>
      <c r="CJ242" s="186" t="str">
        <f>IFERROR(TOWER_DATA[[#This Row],[Top '[m']]]-TOWER_DATA[[#This Row],[Bottom '[m']]], "")</f>
        <v/>
      </c>
      <c r="CK242" s="51"/>
      <c r="CL242" s="173" t="str">
        <f>IFERROR(-(TOWER_DATA[[#This Row],[D, bottom '[m']]]-TOWER_DATA[[#This Row],[D, top '[m']]])/(TOWER_DATA[[#This Row],[Bottom '[m']]]-TOWER_DATA[[#This Row],[Top '[m']]]),"")</f>
        <v/>
      </c>
      <c r="CM242" s="123" t="str">
        <f t="shared" si="8"/>
        <v/>
      </c>
      <c r="CN242" s="187" t="str">
        <f>IFERROR((TOWER_DATA[[#This Row],[D, bottom '[m']]]+TOWER_DATA[[#This Row],[D, top '[m']]])/(2*TOWER_DATA[[#This Row],[t '[mm']]]/1000),"")</f>
        <v/>
      </c>
      <c r="DR242" s="167"/>
      <c r="DS242" s="167"/>
      <c r="DT242" s="151"/>
      <c r="DW242" s="94"/>
      <c r="DX242" s="94"/>
      <c r="DY242" s="53"/>
    </row>
    <row r="243" spans="5:129" ht="18" customHeight="1">
      <c r="E243" s="50"/>
      <c r="K243" s="186" t="str">
        <f>IFERROR(MP_DATA[[#This Row],[Top '[m']]]-MP_DATA[[#This Row],[Bottom '[m']]], "")</f>
        <v/>
      </c>
      <c r="L243" s="173" t="str">
        <f>IFERROR(-(MP_DATA[[#This Row],[D, bottom '[m']]]-MP_DATA[[#This Row],[D, top '[m']]])/(MP_DATA[[#This Row],[Bottom '[m']]]-MP_DATA[[#This Row],[Top '[m']]]),"")</f>
        <v/>
      </c>
      <c r="M243" s="123" t="str">
        <f>IF(7850/1000*(1/3)*PI()*ABS(F243-G243)*((H243/2)^2+(H243/2)*(I243/2)+(I243/2)^2-(H243/2-J243/1000)^2-(H243/2-J243/1000)*(I243/2-J243/1000)-(I243/2-J243/1000)^2)=0,"",7850/1000*(1/3)*PI()*ABS(F243-G243)*((H243/2)^2+(H243/2)*(I243/2)+(I243/2)^2-(H243/2-J243/1000)^2-(H243/2-J243/1000)*(I243/2-J243/1000)-(I243/2-J243/1000)^2))</f>
        <v/>
      </c>
      <c r="N243" s="187" t="str">
        <f>IFERROR((MP_DATA[[#This Row],[D, bottom '[m']]]+MP_DATA[[#This Row],[D, top '[m']]])/(2*MP_DATA[[#This Row],[t '[mm']]]/1000),"")</f>
        <v/>
      </c>
      <c r="S243" s="167"/>
      <c r="T243" s="167"/>
      <c r="U243" s="151"/>
      <c r="AR243" s="80"/>
      <c r="AX243" s="186" t="str">
        <f>IFERROR(TP_DATA[[#This Row],[Top '[m']]]-TP_DATA[[#This Row],[Bottom '[m']]], "")</f>
        <v/>
      </c>
      <c r="AY243" s="469"/>
      <c r="AZ243" s="470"/>
      <c r="BA243" s="192"/>
      <c r="BD243" s="467"/>
      <c r="BE243" s="467"/>
      <c r="BF243" s="468"/>
      <c r="BK243" s="425"/>
      <c r="BM243" s="425"/>
      <c r="CJ243" s="186" t="str">
        <f>IFERROR(TOWER_DATA[[#This Row],[Top '[m']]]-TOWER_DATA[[#This Row],[Bottom '[m']]], "")</f>
        <v/>
      </c>
      <c r="CK243" s="51"/>
      <c r="CL243" s="173" t="str">
        <f>IFERROR(-(TOWER_DATA[[#This Row],[D, bottom '[m']]]-TOWER_DATA[[#This Row],[D, top '[m']]])/(TOWER_DATA[[#This Row],[Bottom '[m']]]-TOWER_DATA[[#This Row],[Top '[m']]]),"")</f>
        <v/>
      </c>
      <c r="CM243" s="123" t="str">
        <f t="shared" si="8"/>
        <v/>
      </c>
      <c r="CN243" s="187" t="str">
        <f>IFERROR((TOWER_DATA[[#This Row],[D, bottom '[m']]]+TOWER_DATA[[#This Row],[D, top '[m']]])/(2*TOWER_DATA[[#This Row],[t '[mm']]]/1000),"")</f>
        <v/>
      </c>
      <c r="DR243" s="167"/>
      <c r="DS243" s="167"/>
      <c r="DT243" s="151"/>
      <c r="DW243" s="94"/>
      <c r="DX243" s="94"/>
      <c r="DY243" s="53"/>
    </row>
    <row r="244" spans="5:129" ht="18" customHeight="1">
      <c r="E244" s="50"/>
      <c r="K244" s="186" t="str">
        <f>IFERROR(MP_DATA[[#This Row],[Top '[m']]]-MP_DATA[[#This Row],[Bottom '[m']]], "")</f>
        <v/>
      </c>
      <c r="L244" s="173" t="str">
        <f>IFERROR(-(MP_DATA[[#This Row],[D, bottom '[m']]]-MP_DATA[[#This Row],[D, top '[m']]])/(MP_DATA[[#This Row],[Bottom '[m']]]-MP_DATA[[#This Row],[Top '[m']]]),"")</f>
        <v/>
      </c>
      <c r="M244" s="123" t="str">
        <f>IF(7850/1000*(1/3)*PI()*ABS(F244-G244)*((H244/2)^2+(H244/2)*(I244/2)+(I244/2)^2-(H244/2-J244/1000)^2-(H244/2-J244/1000)*(I244/2-J244/1000)-(I244/2-J244/1000)^2)=0,"",7850/1000*(1/3)*PI()*ABS(F244-G244)*((H244/2)^2+(H244/2)*(I244/2)+(I244/2)^2-(H244/2-J244/1000)^2-(H244/2-J244/1000)*(I244/2-J244/1000)-(I244/2-J244/1000)^2))</f>
        <v/>
      </c>
      <c r="N244" s="187" t="str">
        <f>IFERROR((MP_DATA[[#This Row],[D, bottom '[m']]]+MP_DATA[[#This Row],[D, top '[m']]])/(2*MP_DATA[[#This Row],[t '[mm']]]/1000),"")</f>
        <v/>
      </c>
      <c r="S244" s="167"/>
      <c r="T244" s="167"/>
      <c r="U244" s="151"/>
      <c r="AR244" s="80"/>
      <c r="AX244" s="186" t="str">
        <f>IFERROR(TP_DATA[[#This Row],[Top '[m']]]-TP_DATA[[#This Row],[Bottom '[m']]], "")</f>
        <v/>
      </c>
      <c r="AY244" s="469"/>
      <c r="AZ244" s="470"/>
      <c r="BA244" s="192"/>
      <c r="BD244" s="467"/>
      <c r="BE244" s="467"/>
      <c r="BF244" s="468"/>
      <c r="BK244" s="425"/>
      <c r="BM244" s="425"/>
      <c r="CJ244" s="186" t="str">
        <f>IFERROR(TOWER_DATA[[#This Row],[Top '[m']]]-TOWER_DATA[[#This Row],[Bottom '[m']]], "")</f>
        <v/>
      </c>
      <c r="CK244" s="51"/>
      <c r="CL244" s="173" t="str">
        <f>IFERROR(-(TOWER_DATA[[#This Row],[D, bottom '[m']]]-TOWER_DATA[[#This Row],[D, top '[m']]])/(TOWER_DATA[[#This Row],[Bottom '[m']]]-TOWER_DATA[[#This Row],[Top '[m']]]),"")</f>
        <v/>
      </c>
      <c r="CM244" s="123" t="str">
        <f t="shared" si="8"/>
        <v/>
      </c>
      <c r="CN244" s="187" t="str">
        <f>IFERROR((TOWER_DATA[[#This Row],[D, bottom '[m']]]+TOWER_DATA[[#This Row],[D, top '[m']]])/(2*TOWER_DATA[[#This Row],[t '[mm']]]/1000),"")</f>
        <v/>
      </c>
      <c r="DR244" s="167"/>
      <c r="DS244" s="167"/>
      <c r="DT244" s="151"/>
      <c r="DW244" s="94"/>
      <c r="DX244" s="94"/>
      <c r="DY244" s="53"/>
    </row>
    <row r="245" spans="5:129" ht="18" customHeight="1">
      <c r="E245" s="50"/>
      <c r="K245" s="186" t="str">
        <f>IFERROR(MP_DATA[[#This Row],[Top '[m']]]-MP_DATA[[#This Row],[Bottom '[m']]], "")</f>
        <v/>
      </c>
      <c r="L245" s="173" t="str">
        <f>IFERROR(-(MP_DATA[[#This Row],[D, bottom '[m']]]-MP_DATA[[#This Row],[D, top '[m']]])/(MP_DATA[[#This Row],[Bottom '[m']]]-MP_DATA[[#This Row],[Top '[m']]]),"")</f>
        <v/>
      </c>
      <c r="M245" s="123" t="str">
        <f>IF(7850/1000*(1/3)*PI()*ABS(F245-G245)*((H245/2)^2+(H245/2)*(I245/2)+(I245/2)^2-(H245/2-J245/1000)^2-(H245/2-J245/1000)*(I245/2-J245/1000)-(I245/2-J245/1000)^2)=0,"",7850/1000*(1/3)*PI()*ABS(F245-G245)*((H245/2)^2+(H245/2)*(I245/2)+(I245/2)^2-(H245/2-J245/1000)^2-(H245/2-J245/1000)*(I245/2-J245/1000)-(I245/2-J245/1000)^2))</f>
        <v/>
      </c>
      <c r="N245" s="187" t="str">
        <f>IFERROR((MP_DATA[[#This Row],[D, bottom '[m']]]+MP_DATA[[#This Row],[D, top '[m']]])/(2*MP_DATA[[#This Row],[t '[mm']]]/1000),"")</f>
        <v/>
      </c>
      <c r="S245" s="167"/>
      <c r="T245" s="167"/>
      <c r="U245" s="151"/>
      <c r="AR245" s="80"/>
      <c r="AX245" s="186" t="str">
        <f>IFERROR(TP_DATA[[#This Row],[Top '[m']]]-TP_DATA[[#This Row],[Bottom '[m']]], "")</f>
        <v/>
      </c>
      <c r="AY245" s="469"/>
      <c r="AZ245" s="470"/>
      <c r="BA245" s="192"/>
      <c r="BD245" s="467"/>
      <c r="BE245" s="467"/>
      <c r="BF245" s="468"/>
      <c r="BK245" s="425"/>
      <c r="BM245" s="425"/>
      <c r="CJ245" s="186" t="str">
        <f>IFERROR(TOWER_DATA[[#This Row],[Top '[m']]]-TOWER_DATA[[#This Row],[Bottom '[m']]], "")</f>
        <v/>
      </c>
      <c r="CK245" s="51"/>
      <c r="CL245" s="173" t="str">
        <f>IFERROR(-(TOWER_DATA[[#This Row],[D, bottom '[m']]]-TOWER_DATA[[#This Row],[D, top '[m']]])/(TOWER_DATA[[#This Row],[Bottom '[m']]]-TOWER_DATA[[#This Row],[Top '[m']]]),"")</f>
        <v/>
      </c>
      <c r="CM245" s="123" t="str">
        <f t="shared" si="8"/>
        <v/>
      </c>
      <c r="CN245" s="187" t="str">
        <f>IFERROR((TOWER_DATA[[#This Row],[D, bottom '[m']]]+TOWER_DATA[[#This Row],[D, top '[m']]])/(2*TOWER_DATA[[#This Row],[t '[mm']]]/1000),"")</f>
        <v/>
      </c>
      <c r="DR245" s="167"/>
      <c r="DS245" s="167"/>
      <c r="DT245" s="151"/>
      <c r="DW245" s="94"/>
      <c r="DX245" s="94"/>
      <c r="DY245" s="53"/>
    </row>
    <row r="246" spans="5:129" ht="18" customHeight="1">
      <c r="E246" s="50"/>
      <c r="K246" s="186" t="str">
        <f>IFERROR(MP_DATA[[#This Row],[Top '[m']]]-MP_DATA[[#This Row],[Bottom '[m']]], "")</f>
        <v/>
      </c>
      <c r="L246" s="173" t="str">
        <f>IFERROR(-(MP_DATA[[#This Row],[D, bottom '[m']]]-MP_DATA[[#This Row],[D, top '[m']]])/(MP_DATA[[#This Row],[Bottom '[m']]]-MP_DATA[[#This Row],[Top '[m']]]),"")</f>
        <v/>
      </c>
      <c r="M246" s="123" t="str">
        <f>IF(7850/1000*(1/3)*PI()*ABS(F246-G246)*((H246/2)^2+(H246/2)*(I246/2)+(I246/2)^2-(H246/2-J246/1000)^2-(H246/2-J246/1000)*(I246/2-J246/1000)-(I246/2-J246/1000)^2)=0,"",7850/1000*(1/3)*PI()*ABS(F246-G246)*((H246/2)^2+(H246/2)*(I246/2)+(I246/2)^2-(H246/2-J246/1000)^2-(H246/2-J246/1000)*(I246/2-J246/1000)-(I246/2-J246/1000)^2))</f>
        <v/>
      </c>
      <c r="N246" s="187" t="str">
        <f>IFERROR((MP_DATA[[#This Row],[D, bottom '[m']]]+MP_DATA[[#This Row],[D, top '[m']]])/(2*MP_DATA[[#This Row],[t '[mm']]]/1000),"")</f>
        <v/>
      </c>
      <c r="S246" s="167"/>
      <c r="T246" s="167"/>
      <c r="U246" s="151"/>
      <c r="AR246" s="80"/>
      <c r="AX246" s="186" t="str">
        <f>IFERROR(TP_DATA[[#This Row],[Top '[m']]]-TP_DATA[[#This Row],[Bottom '[m']]], "")</f>
        <v/>
      </c>
      <c r="AY246" s="469"/>
      <c r="AZ246" s="470"/>
      <c r="BA246" s="192"/>
      <c r="BD246" s="467"/>
      <c r="BE246" s="467"/>
      <c r="BF246" s="468"/>
      <c r="BK246" s="425"/>
      <c r="BM246" s="425"/>
      <c r="CJ246" s="186" t="str">
        <f>IFERROR(TOWER_DATA[[#This Row],[Top '[m']]]-TOWER_DATA[[#This Row],[Bottom '[m']]], "")</f>
        <v/>
      </c>
      <c r="CK246" s="51"/>
      <c r="CL246" s="173" t="str">
        <f>IFERROR(-(TOWER_DATA[[#This Row],[D, bottom '[m']]]-TOWER_DATA[[#This Row],[D, top '[m']]])/(TOWER_DATA[[#This Row],[Bottom '[m']]]-TOWER_DATA[[#This Row],[Top '[m']]]),"")</f>
        <v/>
      </c>
      <c r="CM246" s="123" t="str">
        <f t="shared" si="8"/>
        <v/>
      </c>
      <c r="CN246" s="187" t="str">
        <f>IFERROR((TOWER_DATA[[#This Row],[D, bottom '[m']]]+TOWER_DATA[[#This Row],[D, top '[m']]])/(2*TOWER_DATA[[#This Row],[t '[mm']]]/1000),"")</f>
        <v/>
      </c>
      <c r="DR246" s="167"/>
      <c r="DS246" s="167"/>
      <c r="DT246" s="151"/>
      <c r="DW246" s="94"/>
      <c r="DX246" s="94"/>
      <c r="DY246" s="53"/>
    </row>
    <row r="247" spans="5:129" ht="18" customHeight="1">
      <c r="E247" s="50"/>
      <c r="K247" s="186" t="str">
        <f>IFERROR(MP_DATA[[#This Row],[Top '[m']]]-MP_DATA[[#This Row],[Bottom '[m']]], "")</f>
        <v/>
      </c>
      <c r="L247" s="173" t="str">
        <f>IFERROR(-(MP_DATA[[#This Row],[D, bottom '[m']]]-MP_DATA[[#This Row],[D, top '[m']]])/(MP_DATA[[#This Row],[Bottom '[m']]]-MP_DATA[[#This Row],[Top '[m']]]),"")</f>
        <v/>
      </c>
      <c r="M247" s="123" t="str">
        <f>IF(7850/1000*(1/3)*PI()*ABS(F247-G247)*((H247/2)^2+(H247/2)*(I247/2)+(I247/2)^2-(H247/2-J247/1000)^2-(H247/2-J247/1000)*(I247/2-J247/1000)-(I247/2-J247/1000)^2)=0,"",7850/1000*(1/3)*PI()*ABS(F247-G247)*((H247/2)^2+(H247/2)*(I247/2)+(I247/2)^2-(H247/2-J247/1000)^2-(H247/2-J247/1000)*(I247/2-J247/1000)-(I247/2-J247/1000)^2))</f>
        <v/>
      </c>
      <c r="N247" s="187" t="str">
        <f>IFERROR((MP_DATA[[#This Row],[D, bottom '[m']]]+MP_DATA[[#This Row],[D, top '[m']]])/(2*MP_DATA[[#This Row],[t '[mm']]]/1000),"")</f>
        <v/>
      </c>
      <c r="S247" s="167"/>
      <c r="T247" s="167"/>
      <c r="U247" s="151"/>
      <c r="AR247" s="80"/>
      <c r="AX247" s="186" t="str">
        <f>IFERROR(TP_DATA[[#This Row],[Top '[m']]]-TP_DATA[[#This Row],[Bottom '[m']]], "")</f>
        <v/>
      </c>
      <c r="AY247" s="469"/>
      <c r="AZ247" s="470"/>
      <c r="BA247" s="192"/>
      <c r="BD247" s="467"/>
      <c r="BE247" s="467"/>
      <c r="BF247" s="468"/>
      <c r="BK247" s="425"/>
      <c r="BM247" s="425"/>
      <c r="CJ247" s="186" t="str">
        <f>IFERROR(TOWER_DATA[[#This Row],[Top '[m']]]-TOWER_DATA[[#This Row],[Bottom '[m']]], "")</f>
        <v/>
      </c>
      <c r="CK247" s="51"/>
      <c r="CL247" s="173" t="str">
        <f>IFERROR(-(TOWER_DATA[[#This Row],[D, bottom '[m']]]-TOWER_DATA[[#This Row],[D, top '[m']]])/(TOWER_DATA[[#This Row],[Bottom '[m']]]-TOWER_DATA[[#This Row],[Top '[m']]]),"")</f>
        <v/>
      </c>
      <c r="CM247" s="123" t="str">
        <f t="shared" si="8"/>
        <v/>
      </c>
      <c r="CN247" s="187" t="str">
        <f>IFERROR((TOWER_DATA[[#This Row],[D, bottom '[m']]]+TOWER_DATA[[#This Row],[D, top '[m']]])/(2*TOWER_DATA[[#This Row],[t '[mm']]]/1000),"")</f>
        <v/>
      </c>
      <c r="DR247" s="167"/>
      <c r="DS247" s="167"/>
      <c r="DT247" s="151"/>
      <c r="DW247" s="94"/>
      <c r="DX247" s="94"/>
      <c r="DY247" s="53"/>
    </row>
    <row r="248" spans="5:129" ht="18" customHeight="1">
      <c r="E248" s="50"/>
      <c r="K248" s="186" t="str">
        <f>IFERROR(MP_DATA[[#This Row],[Top '[m']]]-MP_DATA[[#This Row],[Bottom '[m']]], "")</f>
        <v/>
      </c>
      <c r="L248" s="173" t="str">
        <f>IFERROR(-(MP_DATA[[#This Row],[D, bottom '[m']]]-MP_DATA[[#This Row],[D, top '[m']]])/(MP_DATA[[#This Row],[Bottom '[m']]]-MP_DATA[[#This Row],[Top '[m']]]),"")</f>
        <v/>
      </c>
      <c r="M248" s="123" t="str">
        <f>IF(7850/1000*(1/3)*PI()*ABS(F248-G248)*((H248/2)^2+(H248/2)*(I248/2)+(I248/2)^2-(H248/2-J248/1000)^2-(H248/2-J248/1000)*(I248/2-J248/1000)-(I248/2-J248/1000)^2)=0,"",7850/1000*(1/3)*PI()*ABS(F248-G248)*((H248/2)^2+(H248/2)*(I248/2)+(I248/2)^2-(H248/2-J248/1000)^2-(H248/2-J248/1000)*(I248/2-J248/1000)-(I248/2-J248/1000)^2))</f>
        <v/>
      </c>
      <c r="N248" s="187" t="str">
        <f>IFERROR((MP_DATA[[#This Row],[D, bottom '[m']]]+MP_DATA[[#This Row],[D, top '[m']]])/(2*MP_DATA[[#This Row],[t '[mm']]]/1000),"")</f>
        <v/>
      </c>
      <c r="S248" s="167"/>
      <c r="T248" s="167"/>
      <c r="U248" s="151"/>
      <c r="AR248" s="80"/>
      <c r="AX248" s="186" t="str">
        <f>IFERROR(TP_DATA[[#This Row],[Top '[m']]]-TP_DATA[[#This Row],[Bottom '[m']]], "")</f>
        <v/>
      </c>
      <c r="AY248" s="469"/>
      <c r="AZ248" s="470"/>
      <c r="BA248" s="192"/>
      <c r="BD248" s="467"/>
      <c r="BE248" s="467"/>
      <c r="BF248" s="468"/>
      <c r="BK248" s="425"/>
      <c r="BM248" s="425"/>
      <c r="CJ248" s="186" t="str">
        <f>IFERROR(TOWER_DATA[[#This Row],[Top '[m']]]-TOWER_DATA[[#This Row],[Bottom '[m']]], "")</f>
        <v/>
      </c>
      <c r="CK248" s="51"/>
      <c r="CL248" s="173" t="str">
        <f>IFERROR(-(TOWER_DATA[[#This Row],[D, bottom '[m']]]-TOWER_DATA[[#This Row],[D, top '[m']]])/(TOWER_DATA[[#This Row],[Bottom '[m']]]-TOWER_DATA[[#This Row],[Top '[m']]]),"")</f>
        <v/>
      </c>
      <c r="CM248" s="123" t="str">
        <f t="shared" si="8"/>
        <v/>
      </c>
      <c r="CN248" s="187" t="str">
        <f>IFERROR((TOWER_DATA[[#This Row],[D, bottom '[m']]]+TOWER_DATA[[#This Row],[D, top '[m']]])/(2*TOWER_DATA[[#This Row],[t '[mm']]]/1000),"")</f>
        <v/>
      </c>
      <c r="DR248" s="167"/>
      <c r="DS248" s="167"/>
      <c r="DT248" s="151"/>
      <c r="DW248" s="94"/>
      <c r="DX248" s="94"/>
      <c r="DY248" s="53"/>
    </row>
    <row r="249" spans="5:129" ht="18" customHeight="1">
      <c r="E249" s="50"/>
      <c r="K249" s="186" t="str">
        <f>IFERROR(MP_DATA[[#This Row],[Top '[m']]]-MP_DATA[[#This Row],[Bottom '[m']]], "")</f>
        <v/>
      </c>
      <c r="L249" s="173" t="str">
        <f>IFERROR(-(MP_DATA[[#This Row],[D, bottom '[m']]]-MP_DATA[[#This Row],[D, top '[m']]])/(MP_DATA[[#This Row],[Bottom '[m']]]-MP_DATA[[#This Row],[Top '[m']]]),"")</f>
        <v/>
      </c>
      <c r="M249" s="123" t="str">
        <f>IF(7850/1000*(1/3)*PI()*ABS(F249-G249)*((H249/2)^2+(H249/2)*(I249/2)+(I249/2)^2-(H249/2-J249/1000)^2-(H249/2-J249/1000)*(I249/2-J249/1000)-(I249/2-J249/1000)^2)=0,"",7850/1000*(1/3)*PI()*ABS(F249-G249)*((H249/2)^2+(H249/2)*(I249/2)+(I249/2)^2-(H249/2-J249/1000)^2-(H249/2-J249/1000)*(I249/2-J249/1000)-(I249/2-J249/1000)^2))</f>
        <v/>
      </c>
      <c r="N249" s="187" t="str">
        <f>IFERROR((MP_DATA[[#This Row],[D, bottom '[m']]]+MP_DATA[[#This Row],[D, top '[m']]])/(2*MP_DATA[[#This Row],[t '[mm']]]/1000),"")</f>
        <v/>
      </c>
      <c r="S249" s="167"/>
      <c r="T249" s="167"/>
      <c r="U249" s="151"/>
      <c r="AR249" s="80"/>
      <c r="AX249" s="186" t="str">
        <f>IFERROR(TP_DATA[[#This Row],[Top '[m']]]-TP_DATA[[#This Row],[Bottom '[m']]], "")</f>
        <v/>
      </c>
      <c r="AY249" s="469"/>
      <c r="AZ249" s="470"/>
      <c r="BA249" s="192"/>
      <c r="BD249" s="467"/>
      <c r="BE249" s="467"/>
      <c r="BF249" s="468"/>
      <c r="BK249" s="425"/>
      <c r="BM249" s="425"/>
      <c r="CJ249" s="186" t="str">
        <f>IFERROR(TOWER_DATA[[#This Row],[Top '[m']]]-TOWER_DATA[[#This Row],[Bottom '[m']]], "")</f>
        <v/>
      </c>
      <c r="CK249" s="51"/>
      <c r="CL249" s="173" t="str">
        <f>IFERROR(-(TOWER_DATA[[#This Row],[D, bottom '[m']]]-TOWER_DATA[[#This Row],[D, top '[m']]])/(TOWER_DATA[[#This Row],[Bottom '[m']]]-TOWER_DATA[[#This Row],[Top '[m']]]),"")</f>
        <v/>
      </c>
      <c r="CM249" s="123" t="str">
        <f t="shared" si="8"/>
        <v/>
      </c>
      <c r="CN249" s="187" t="str">
        <f>IFERROR((TOWER_DATA[[#This Row],[D, bottom '[m']]]+TOWER_DATA[[#This Row],[D, top '[m']]])/(2*TOWER_DATA[[#This Row],[t '[mm']]]/1000),"")</f>
        <v/>
      </c>
      <c r="DR249" s="167"/>
      <c r="DS249" s="167"/>
      <c r="DT249" s="151"/>
      <c r="DW249" s="94"/>
      <c r="DX249" s="94"/>
      <c r="DY249" s="53"/>
    </row>
    <row r="250" spans="5:129" ht="18" customHeight="1">
      <c r="E250" s="50"/>
      <c r="K250" s="186" t="str">
        <f>IFERROR(MP_DATA[[#This Row],[Top '[m']]]-MP_DATA[[#This Row],[Bottom '[m']]], "")</f>
        <v/>
      </c>
      <c r="L250" s="173" t="str">
        <f>IFERROR(-(MP_DATA[[#This Row],[D, bottom '[m']]]-MP_DATA[[#This Row],[D, top '[m']]])/(MP_DATA[[#This Row],[Bottom '[m']]]-MP_DATA[[#This Row],[Top '[m']]]),"")</f>
        <v/>
      </c>
      <c r="M250" s="123" t="str">
        <f>IF(7850/1000*(1/3)*PI()*ABS(F250-G250)*((H250/2)^2+(H250/2)*(I250/2)+(I250/2)^2-(H250/2-J250/1000)^2-(H250/2-J250/1000)*(I250/2-J250/1000)-(I250/2-J250/1000)^2)=0,"",7850/1000*(1/3)*PI()*ABS(F250-G250)*((H250/2)^2+(H250/2)*(I250/2)+(I250/2)^2-(H250/2-J250/1000)^2-(H250/2-J250/1000)*(I250/2-J250/1000)-(I250/2-J250/1000)^2))</f>
        <v/>
      </c>
      <c r="N250" s="187" t="str">
        <f>IFERROR((MP_DATA[[#This Row],[D, bottom '[m']]]+MP_DATA[[#This Row],[D, top '[m']]])/(2*MP_DATA[[#This Row],[t '[mm']]]/1000),"")</f>
        <v/>
      </c>
      <c r="S250" s="167"/>
      <c r="T250" s="167"/>
      <c r="U250" s="151"/>
      <c r="AR250" s="80"/>
      <c r="AX250" s="186" t="str">
        <f>IFERROR(TP_DATA[[#This Row],[Top '[m']]]-TP_DATA[[#This Row],[Bottom '[m']]], "")</f>
        <v/>
      </c>
      <c r="AY250" s="469"/>
      <c r="AZ250" s="470"/>
      <c r="BA250" s="192"/>
      <c r="BD250" s="467"/>
      <c r="BE250" s="467"/>
      <c r="BF250" s="468"/>
      <c r="BK250" s="425"/>
      <c r="BM250" s="425"/>
      <c r="CJ250" s="186" t="str">
        <f>IFERROR(TOWER_DATA[[#This Row],[Top '[m']]]-TOWER_DATA[[#This Row],[Bottom '[m']]], "")</f>
        <v/>
      </c>
      <c r="CK250" s="51"/>
      <c r="CL250" s="173" t="str">
        <f>IFERROR(-(TOWER_DATA[[#This Row],[D, bottom '[m']]]-TOWER_DATA[[#This Row],[D, top '[m']]])/(TOWER_DATA[[#This Row],[Bottom '[m']]]-TOWER_DATA[[#This Row],[Top '[m']]]),"")</f>
        <v/>
      </c>
      <c r="CM250" s="123" t="str">
        <f t="shared" si="8"/>
        <v/>
      </c>
      <c r="CN250" s="187" t="str">
        <f>IFERROR((TOWER_DATA[[#This Row],[D, bottom '[m']]]+TOWER_DATA[[#This Row],[D, top '[m']]])/(2*TOWER_DATA[[#This Row],[t '[mm']]]/1000),"")</f>
        <v/>
      </c>
      <c r="DR250" s="167"/>
      <c r="DS250" s="167"/>
      <c r="DT250" s="151"/>
      <c r="DW250" s="94"/>
      <c r="DX250" s="94"/>
      <c r="DY250" s="53"/>
    </row>
    <row r="251" spans="5:129" ht="18" customHeight="1">
      <c r="E251" s="50"/>
      <c r="K251" s="186" t="str">
        <f>IFERROR(MP_DATA[[#This Row],[Top '[m']]]-MP_DATA[[#This Row],[Bottom '[m']]], "")</f>
        <v/>
      </c>
      <c r="L251" s="173" t="str">
        <f>IFERROR(-(MP_DATA[[#This Row],[D, bottom '[m']]]-MP_DATA[[#This Row],[D, top '[m']]])/(MP_DATA[[#This Row],[Bottom '[m']]]-MP_DATA[[#This Row],[Top '[m']]]),"")</f>
        <v/>
      </c>
      <c r="M251" s="123" t="str">
        <f>IF(7850/1000*(1/3)*PI()*ABS(F251-G251)*((H251/2)^2+(H251/2)*(I251/2)+(I251/2)^2-(H251/2-J251/1000)^2-(H251/2-J251/1000)*(I251/2-J251/1000)-(I251/2-J251/1000)^2)=0,"",7850/1000*(1/3)*PI()*ABS(F251-G251)*((H251/2)^2+(H251/2)*(I251/2)+(I251/2)^2-(H251/2-J251/1000)^2-(H251/2-J251/1000)*(I251/2-J251/1000)-(I251/2-J251/1000)^2))</f>
        <v/>
      </c>
      <c r="N251" s="187" t="str">
        <f>IFERROR((MP_DATA[[#This Row],[D, bottom '[m']]]+MP_DATA[[#This Row],[D, top '[m']]])/(2*MP_DATA[[#This Row],[t '[mm']]]/1000),"")</f>
        <v/>
      </c>
      <c r="S251" s="167"/>
      <c r="T251" s="167"/>
      <c r="U251" s="151"/>
      <c r="AR251" s="80"/>
      <c r="AX251" s="186" t="str">
        <f>IFERROR(TP_DATA[[#This Row],[Top '[m']]]-TP_DATA[[#This Row],[Bottom '[m']]], "")</f>
        <v/>
      </c>
      <c r="AY251" s="469"/>
      <c r="AZ251" s="470"/>
      <c r="BA251" s="192"/>
      <c r="BD251" s="467"/>
      <c r="BE251" s="467"/>
      <c r="BF251" s="468"/>
      <c r="BK251" s="425"/>
      <c r="BM251" s="425"/>
      <c r="CJ251" s="186" t="str">
        <f>IFERROR(TOWER_DATA[[#This Row],[Top '[m']]]-TOWER_DATA[[#This Row],[Bottom '[m']]], "")</f>
        <v/>
      </c>
      <c r="CK251" s="51"/>
      <c r="CL251" s="173" t="str">
        <f>IFERROR(-(TOWER_DATA[[#This Row],[D, bottom '[m']]]-TOWER_DATA[[#This Row],[D, top '[m']]])/(TOWER_DATA[[#This Row],[Bottom '[m']]]-TOWER_DATA[[#This Row],[Top '[m']]]),"")</f>
        <v/>
      </c>
      <c r="CM251" s="123" t="str">
        <f t="shared" si="8"/>
        <v/>
      </c>
      <c r="CN251" s="187" t="str">
        <f>IFERROR((TOWER_DATA[[#This Row],[D, bottom '[m']]]+TOWER_DATA[[#This Row],[D, top '[m']]])/(2*TOWER_DATA[[#This Row],[t '[mm']]]/1000),"")</f>
        <v/>
      </c>
      <c r="DR251" s="167"/>
      <c r="DS251" s="167"/>
      <c r="DT251" s="151"/>
      <c r="DW251" s="94"/>
      <c r="DX251" s="94"/>
      <c r="DY251" s="53"/>
    </row>
    <row r="252" spans="5:129" ht="18" customHeight="1">
      <c r="E252" s="50"/>
      <c r="K252" s="186" t="str">
        <f>IFERROR(MP_DATA[[#This Row],[Top '[m']]]-MP_DATA[[#This Row],[Bottom '[m']]], "")</f>
        <v/>
      </c>
      <c r="L252" s="173" t="str">
        <f>IFERROR(-(MP_DATA[[#This Row],[D, bottom '[m']]]-MP_DATA[[#This Row],[D, top '[m']]])/(MP_DATA[[#This Row],[Bottom '[m']]]-MP_DATA[[#This Row],[Top '[m']]]),"")</f>
        <v/>
      </c>
      <c r="M252" s="123" t="str">
        <f>IF(7850/1000*(1/3)*PI()*ABS(F252-G252)*((H252/2)^2+(H252/2)*(I252/2)+(I252/2)^2-(H252/2-J252/1000)^2-(H252/2-J252/1000)*(I252/2-J252/1000)-(I252/2-J252/1000)^2)=0,"",7850/1000*(1/3)*PI()*ABS(F252-G252)*((H252/2)^2+(H252/2)*(I252/2)+(I252/2)^2-(H252/2-J252/1000)^2-(H252/2-J252/1000)*(I252/2-J252/1000)-(I252/2-J252/1000)^2))</f>
        <v/>
      </c>
      <c r="N252" s="187" t="str">
        <f>IFERROR((MP_DATA[[#This Row],[D, bottom '[m']]]+MP_DATA[[#This Row],[D, top '[m']]])/(2*MP_DATA[[#This Row],[t '[mm']]]/1000),"")</f>
        <v/>
      </c>
      <c r="S252" s="167"/>
      <c r="T252" s="167"/>
      <c r="U252" s="151"/>
      <c r="AR252" s="80"/>
      <c r="AX252" s="186" t="str">
        <f>IFERROR(TP_DATA[[#This Row],[Top '[m']]]-TP_DATA[[#This Row],[Bottom '[m']]], "")</f>
        <v/>
      </c>
      <c r="AY252" s="469"/>
      <c r="AZ252" s="470"/>
      <c r="BA252" s="192"/>
      <c r="BD252" s="467"/>
      <c r="BE252" s="467"/>
      <c r="BF252" s="468"/>
      <c r="BK252" s="425"/>
      <c r="BM252" s="425"/>
      <c r="CJ252" s="186" t="str">
        <f>IFERROR(TOWER_DATA[[#This Row],[Top '[m']]]-TOWER_DATA[[#This Row],[Bottom '[m']]], "")</f>
        <v/>
      </c>
      <c r="CK252" s="51"/>
      <c r="CL252" s="173" t="str">
        <f>IFERROR(-(TOWER_DATA[[#This Row],[D, bottom '[m']]]-TOWER_DATA[[#This Row],[D, top '[m']]])/(TOWER_DATA[[#This Row],[Bottom '[m']]]-TOWER_DATA[[#This Row],[Top '[m']]]),"")</f>
        <v/>
      </c>
      <c r="CM252" s="123" t="str">
        <f t="shared" si="8"/>
        <v/>
      </c>
      <c r="CN252" s="187" t="str">
        <f>IFERROR((TOWER_DATA[[#This Row],[D, bottom '[m']]]+TOWER_DATA[[#This Row],[D, top '[m']]])/(2*TOWER_DATA[[#This Row],[t '[mm']]]/1000),"")</f>
        <v/>
      </c>
      <c r="DR252" s="167"/>
      <c r="DS252" s="167"/>
      <c r="DT252" s="151"/>
      <c r="DW252" s="94"/>
      <c r="DX252" s="94"/>
      <c r="DY252" s="53"/>
    </row>
    <row r="253" spans="5:129" ht="18" customHeight="1">
      <c r="E253" s="50"/>
      <c r="K253" s="186" t="str">
        <f>IFERROR(MP_DATA[[#This Row],[Top '[m']]]-MP_DATA[[#This Row],[Bottom '[m']]], "")</f>
        <v/>
      </c>
      <c r="L253" s="173" t="str">
        <f>IFERROR(-(MP_DATA[[#This Row],[D, bottom '[m']]]-MP_DATA[[#This Row],[D, top '[m']]])/(MP_DATA[[#This Row],[Bottom '[m']]]-MP_DATA[[#This Row],[Top '[m']]]),"")</f>
        <v/>
      </c>
      <c r="M253" s="123" t="str">
        <f>IF(7850/1000*(1/3)*PI()*ABS(F253-G253)*((H253/2)^2+(H253/2)*(I253/2)+(I253/2)^2-(H253/2-J253/1000)^2-(H253/2-J253/1000)*(I253/2-J253/1000)-(I253/2-J253/1000)^2)=0,"",7850/1000*(1/3)*PI()*ABS(F253-G253)*((H253/2)^2+(H253/2)*(I253/2)+(I253/2)^2-(H253/2-J253/1000)^2-(H253/2-J253/1000)*(I253/2-J253/1000)-(I253/2-J253/1000)^2))</f>
        <v/>
      </c>
      <c r="N253" s="187" t="str">
        <f>IFERROR((MP_DATA[[#This Row],[D, bottom '[m']]]+MP_DATA[[#This Row],[D, top '[m']]])/(2*MP_DATA[[#This Row],[t '[mm']]]/1000),"")</f>
        <v/>
      </c>
      <c r="S253" s="167"/>
      <c r="T253" s="167"/>
      <c r="U253" s="151"/>
      <c r="AR253" s="80"/>
      <c r="AX253" s="186" t="str">
        <f>IFERROR(TP_DATA[[#This Row],[Top '[m']]]-TP_DATA[[#This Row],[Bottom '[m']]], "")</f>
        <v/>
      </c>
      <c r="AY253" s="469"/>
      <c r="AZ253" s="470"/>
      <c r="BA253" s="192"/>
      <c r="BD253" s="467"/>
      <c r="BE253" s="467"/>
      <c r="BF253" s="468"/>
      <c r="BK253" s="425"/>
      <c r="BM253" s="425"/>
      <c r="CJ253" s="186" t="str">
        <f>IFERROR(TOWER_DATA[[#This Row],[Top '[m']]]-TOWER_DATA[[#This Row],[Bottom '[m']]], "")</f>
        <v/>
      </c>
      <c r="CK253" s="51"/>
      <c r="CL253" s="173" t="str">
        <f>IFERROR(-(TOWER_DATA[[#This Row],[D, bottom '[m']]]-TOWER_DATA[[#This Row],[D, top '[m']]])/(TOWER_DATA[[#This Row],[Bottom '[m']]]-TOWER_DATA[[#This Row],[Top '[m']]]),"")</f>
        <v/>
      </c>
      <c r="CM253" s="123" t="str">
        <f t="shared" si="8"/>
        <v/>
      </c>
      <c r="CN253" s="187" t="str">
        <f>IFERROR((TOWER_DATA[[#This Row],[D, bottom '[m']]]+TOWER_DATA[[#This Row],[D, top '[m']]])/(2*TOWER_DATA[[#This Row],[t '[mm']]]/1000),"")</f>
        <v/>
      </c>
      <c r="DR253" s="167"/>
      <c r="DS253" s="167"/>
      <c r="DT253" s="151"/>
      <c r="DW253" s="94"/>
      <c r="DX253" s="94"/>
      <c r="DY253" s="53"/>
    </row>
    <row r="254" spans="5:129" ht="18" customHeight="1">
      <c r="E254" s="50"/>
      <c r="K254" s="186" t="str">
        <f>IFERROR(MP_DATA[[#This Row],[Top '[m']]]-MP_DATA[[#This Row],[Bottom '[m']]], "")</f>
        <v/>
      </c>
      <c r="L254" s="173" t="str">
        <f>IFERROR(-(MP_DATA[[#This Row],[D, bottom '[m']]]-MP_DATA[[#This Row],[D, top '[m']]])/(MP_DATA[[#This Row],[Bottom '[m']]]-MP_DATA[[#This Row],[Top '[m']]]),"")</f>
        <v/>
      </c>
      <c r="M254" s="123" t="str">
        <f>IF(7850/1000*(1/3)*PI()*ABS(F254-G254)*((H254/2)^2+(H254/2)*(I254/2)+(I254/2)^2-(H254/2-J254/1000)^2-(H254/2-J254/1000)*(I254/2-J254/1000)-(I254/2-J254/1000)^2)=0,"",7850/1000*(1/3)*PI()*ABS(F254-G254)*((H254/2)^2+(H254/2)*(I254/2)+(I254/2)^2-(H254/2-J254/1000)^2-(H254/2-J254/1000)*(I254/2-J254/1000)-(I254/2-J254/1000)^2))</f>
        <v/>
      </c>
      <c r="N254" s="187" t="str">
        <f>IFERROR((MP_DATA[[#This Row],[D, bottom '[m']]]+MP_DATA[[#This Row],[D, top '[m']]])/(2*MP_DATA[[#This Row],[t '[mm']]]/1000),"")</f>
        <v/>
      </c>
      <c r="S254" s="167"/>
      <c r="T254" s="167"/>
      <c r="U254" s="151"/>
      <c r="AR254" s="80"/>
      <c r="AX254" s="186" t="str">
        <f>IFERROR(TP_DATA[[#This Row],[Top '[m']]]-TP_DATA[[#This Row],[Bottom '[m']]], "")</f>
        <v/>
      </c>
      <c r="AY254" s="469"/>
      <c r="AZ254" s="470"/>
      <c r="BA254" s="192"/>
      <c r="BD254" s="467"/>
      <c r="BE254" s="467"/>
      <c r="BF254" s="468"/>
      <c r="BK254" s="425"/>
      <c r="BM254" s="425"/>
      <c r="CJ254" s="186" t="str">
        <f>IFERROR(TOWER_DATA[[#This Row],[Top '[m']]]-TOWER_DATA[[#This Row],[Bottom '[m']]], "")</f>
        <v/>
      </c>
      <c r="CK254" s="51"/>
      <c r="CL254" s="173" t="str">
        <f>IFERROR(-(TOWER_DATA[[#This Row],[D, bottom '[m']]]-TOWER_DATA[[#This Row],[D, top '[m']]])/(TOWER_DATA[[#This Row],[Bottom '[m']]]-TOWER_DATA[[#This Row],[Top '[m']]]),"")</f>
        <v/>
      </c>
      <c r="CM254" s="123" t="str">
        <f t="shared" si="8"/>
        <v/>
      </c>
      <c r="CN254" s="187" t="str">
        <f>IFERROR((TOWER_DATA[[#This Row],[D, bottom '[m']]]+TOWER_DATA[[#This Row],[D, top '[m']]])/(2*TOWER_DATA[[#This Row],[t '[mm']]]/1000),"")</f>
        <v/>
      </c>
      <c r="DR254" s="167"/>
      <c r="DS254" s="167"/>
      <c r="DT254" s="151"/>
      <c r="DW254" s="94"/>
      <c r="DX254" s="94"/>
      <c r="DY254" s="53"/>
    </row>
    <row r="255" spans="5:129" ht="18" customHeight="1">
      <c r="E255" s="50"/>
      <c r="K255" s="186" t="str">
        <f>IFERROR(MP_DATA[[#This Row],[Top '[m']]]-MP_DATA[[#This Row],[Bottom '[m']]], "")</f>
        <v/>
      </c>
      <c r="L255" s="173" t="str">
        <f>IFERROR(-(MP_DATA[[#This Row],[D, bottom '[m']]]-MP_DATA[[#This Row],[D, top '[m']]])/(MP_DATA[[#This Row],[Bottom '[m']]]-MP_DATA[[#This Row],[Top '[m']]]),"")</f>
        <v/>
      </c>
      <c r="M255" s="123" t="str">
        <f>IF(7850/1000*(1/3)*PI()*ABS(F255-G255)*((H255/2)^2+(H255/2)*(I255/2)+(I255/2)^2-(H255/2-J255/1000)^2-(H255/2-J255/1000)*(I255/2-J255/1000)-(I255/2-J255/1000)^2)=0,"",7850/1000*(1/3)*PI()*ABS(F255-G255)*((H255/2)^2+(H255/2)*(I255/2)+(I255/2)^2-(H255/2-J255/1000)^2-(H255/2-J255/1000)*(I255/2-J255/1000)-(I255/2-J255/1000)^2))</f>
        <v/>
      </c>
      <c r="N255" s="187" t="str">
        <f>IFERROR((MP_DATA[[#This Row],[D, bottom '[m']]]+MP_DATA[[#This Row],[D, top '[m']]])/(2*MP_DATA[[#This Row],[t '[mm']]]/1000),"")</f>
        <v/>
      </c>
      <c r="S255" s="167"/>
      <c r="T255" s="167"/>
      <c r="U255" s="151"/>
      <c r="AR255" s="80"/>
      <c r="AX255" s="186" t="str">
        <f>IFERROR(TP_DATA[[#This Row],[Top '[m']]]-TP_DATA[[#This Row],[Bottom '[m']]], "")</f>
        <v/>
      </c>
      <c r="AY255" s="469"/>
      <c r="AZ255" s="470"/>
      <c r="BA255" s="192"/>
      <c r="BD255" s="467"/>
      <c r="BE255" s="467"/>
      <c r="BF255" s="468"/>
      <c r="BK255" s="425"/>
      <c r="BM255" s="425"/>
      <c r="CJ255" s="186" t="str">
        <f>IFERROR(TOWER_DATA[[#This Row],[Top '[m']]]-TOWER_DATA[[#This Row],[Bottom '[m']]], "")</f>
        <v/>
      </c>
      <c r="CK255" s="51"/>
      <c r="CL255" s="173" t="str">
        <f>IFERROR(-(TOWER_DATA[[#This Row],[D, bottom '[m']]]-TOWER_DATA[[#This Row],[D, top '[m']]])/(TOWER_DATA[[#This Row],[Bottom '[m']]]-TOWER_DATA[[#This Row],[Top '[m']]]),"")</f>
        <v/>
      </c>
      <c r="CM255" s="123" t="str">
        <f t="shared" si="8"/>
        <v/>
      </c>
      <c r="CN255" s="187" t="str">
        <f>IFERROR((TOWER_DATA[[#This Row],[D, bottom '[m']]]+TOWER_DATA[[#This Row],[D, top '[m']]])/(2*TOWER_DATA[[#This Row],[t '[mm']]]/1000),"")</f>
        <v/>
      </c>
      <c r="DR255" s="167"/>
      <c r="DS255" s="167"/>
      <c r="DT255" s="151"/>
      <c r="DW255" s="94"/>
      <c r="DX255" s="94"/>
      <c r="DY255" s="53"/>
    </row>
    <row r="256" spans="5:129" ht="18" customHeight="1">
      <c r="E256" s="50"/>
      <c r="K256" s="186" t="str">
        <f>IFERROR(MP_DATA[[#This Row],[Top '[m']]]-MP_DATA[[#This Row],[Bottom '[m']]], "")</f>
        <v/>
      </c>
      <c r="L256" s="173" t="str">
        <f>IFERROR(-(MP_DATA[[#This Row],[D, bottom '[m']]]-MP_DATA[[#This Row],[D, top '[m']]])/(MP_DATA[[#This Row],[Bottom '[m']]]-MP_DATA[[#This Row],[Top '[m']]]),"")</f>
        <v/>
      </c>
      <c r="M256" s="123" t="str">
        <f>IF(7850/1000*(1/3)*PI()*ABS(F256-G256)*((H256/2)^2+(H256/2)*(I256/2)+(I256/2)^2-(H256/2-J256/1000)^2-(H256/2-J256/1000)*(I256/2-J256/1000)-(I256/2-J256/1000)^2)=0,"",7850/1000*(1/3)*PI()*ABS(F256-G256)*((H256/2)^2+(H256/2)*(I256/2)+(I256/2)^2-(H256/2-J256/1000)^2-(H256/2-J256/1000)*(I256/2-J256/1000)-(I256/2-J256/1000)^2))</f>
        <v/>
      </c>
      <c r="N256" s="187" t="str">
        <f>IFERROR((MP_DATA[[#This Row],[D, bottom '[m']]]+MP_DATA[[#This Row],[D, top '[m']]])/(2*MP_DATA[[#This Row],[t '[mm']]]/1000),"")</f>
        <v/>
      </c>
      <c r="S256" s="167"/>
      <c r="T256" s="167"/>
      <c r="U256" s="151"/>
      <c r="AR256" s="80"/>
      <c r="AX256" s="186" t="str">
        <f>IFERROR(TP_DATA[[#This Row],[Top '[m']]]-TP_DATA[[#This Row],[Bottom '[m']]], "")</f>
        <v/>
      </c>
      <c r="AY256" s="469"/>
      <c r="AZ256" s="470"/>
      <c r="BA256" s="192"/>
      <c r="BD256" s="467"/>
      <c r="BE256" s="467"/>
      <c r="BF256" s="468"/>
      <c r="BK256" s="425"/>
      <c r="BM256" s="425"/>
      <c r="CJ256" s="186" t="str">
        <f>IFERROR(TOWER_DATA[[#This Row],[Top '[m']]]-TOWER_DATA[[#This Row],[Bottom '[m']]], "")</f>
        <v/>
      </c>
      <c r="CK256" s="51"/>
      <c r="CL256" s="173" t="str">
        <f>IFERROR(-(TOWER_DATA[[#This Row],[D, bottom '[m']]]-TOWER_DATA[[#This Row],[D, top '[m']]])/(TOWER_DATA[[#This Row],[Bottom '[m']]]-TOWER_DATA[[#This Row],[Top '[m']]]),"")</f>
        <v/>
      </c>
      <c r="CM256" s="123" t="str">
        <f t="shared" si="8"/>
        <v/>
      </c>
      <c r="CN256" s="187" t="str">
        <f>IFERROR((TOWER_DATA[[#This Row],[D, bottom '[m']]]+TOWER_DATA[[#This Row],[D, top '[m']]])/(2*TOWER_DATA[[#This Row],[t '[mm']]]/1000),"")</f>
        <v/>
      </c>
      <c r="DR256" s="167"/>
      <c r="DS256" s="167"/>
      <c r="DT256" s="151"/>
      <c r="DW256" s="94"/>
      <c r="DX256" s="94"/>
      <c r="DY256" s="53"/>
    </row>
    <row r="257" spans="5:129" ht="18" customHeight="1">
      <c r="E257" s="50"/>
      <c r="K257" s="186" t="str">
        <f>IFERROR(MP_DATA[[#This Row],[Top '[m']]]-MP_DATA[[#This Row],[Bottom '[m']]], "")</f>
        <v/>
      </c>
      <c r="L257" s="173" t="str">
        <f>IFERROR(-(MP_DATA[[#This Row],[D, bottom '[m']]]-MP_DATA[[#This Row],[D, top '[m']]])/(MP_DATA[[#This Row],[Bottom '[m']]]-MP_DATA[[#This Row],[Top '[m']]]),"")</f>
        <v/>
      </c>
      <c r="M257" s="123" t="str">
        <f>IF(7850/1000*(1/3)*PI()*ABS(F257-G257)*((H257/2)^2+(H257/2)*(I257/2)+(I257/2)^2-(H257/2-J257/1000)^2-(H257/2-J257/1000)*(I257/2-J257/1000)-(I257/2-J257/1000)^2)=0,"",7850/1000*(1/3)*PI()*ABS(F257-G257)*((H257/2)^2+(H257/2)*(I257/2)+(I257/2)^2-(H257/2-J257/1000)^2-(H257/2-J257/1000)*(I257/2-J257/1000)-(I257/2-J257/1000)^2))</f>
        <v/>
      </c>
      <c r="N257" s="187" t="str">
        <f>IFERROR((MP_DATA[[#This Row],[D, bottom '[m']]]+MP_DATA[[#This Row],[D, top '[m']]])/(2*MP_DATA[[#This Row],[t '[mm']]]/1000),"")</f>
        <v/>
      </c>
      <c r="S257" s="167"/>
      <c r="T257" s="167"/>
      <c r="U257" s="151"/>
      <c r="AR257" s="80"/>
      <c r="AX257" s="186" t="str">
        <f>IFERROR(TP_DATA[[#This Row],[Top '[m']]]-TP_DATA[[#This Row],[Bottom '[m']]], "")</f>
        <v/>
      </c>
      <c r="AY257" s="469"/>
      <c r="AZ257" s="470"/>
      <c r="BA257" s="192"/>
      <c r="BD257" s="467"/>
      <c r="BE257" s="467"/>
      <c r="BF257" s="468"/>
      <c r="BK257" s="425"/>
      <c r="BM257" s="425"/>
      <c r="CJ257" s="186" t="str">
        <f>IFERROR(TOWER_DATA[[#This Row],[Top '[m']]]-TOWER_DATA[[#This Row],[Bottom '[m']]], "")</f>
        <v/>
      </c>
      <c r="CK257" s="51"/>
      <c r="CL257" s="173" t="str">
        <f>IFERROR(-(TOWER_DATA[[#This Row],[D, bottom '[m']]]-TOWER_DATA[[#This Row],[D, top '[m']]])/(TOWER_DATA[[#This Row],[Bottom '[m']]]-TOWER_DATA[[#This Row],[Top '[m']]]),"")</f>
        <v/>
      </c>
      <c r="CM257" s="123" t="str">
        <f t="shared" si="8"/>
        <v/>
      </c>
      <c r="CN257" s="187" t="str">
        <f>IFERROR((TOWER_DATA[[#This Row],[D, bottom '[m']]]+TOWER_DATA[[#This Row],[D, top '[m']]])/(2*TOWER_DATA[[#This Row],[t '[mm']]]/1000),"")</f>
        <v/>
      </c>
      <c r="DR257" s="167"/>
      <c r="DS257" s="167"/>
      <c r="DT257" s="151"/>
      <c r="DW257" s="94"/>
      <c r="DX257" s="94"/>
      <c r="DY257" s="53"/>
    </row>
    <row r="258" spans="5:129" ht="18" customHeight="1">
      <c r="E258" s="50"/>
      <c r="K258" s="186" t="str">
        <f>IFERROR(MP_DATA[[#This Row],[Top '[m']]]-MP_DATA[[#This Row],[Bottom '[m']]], "")</f>
        <v/>
      </c>
      <c r="L258" s="173" t="str">
        <f>IFERROR(-(MP_DATA[[#This Row],[D, bottom '[m']]]-MP_DATA[[#This Row],[D, top '[m']]])/(MP_DATA[[#This Row],[Bottom '[m']]]-MP_DATA[[#This Row],[Top '[m']]]),"")</f>
        <v/>
      </c>
      <c r="M258" s="123" t="str">
        <f>IF(7850/1000*(1/3)*PI()*ABS(F258-G258)*((H258/2)^2+(H258/2)*(I258/2)+(I258/2)^2-(H258/2-J258/1000)^2-(H258/2-J258/1000)*(I258/2-J258/1000)-(I258/2-J258/1000)^2)=0,"",7850/1000*(1/3)*PI()*ABS(F258-G258)*((H258/2)^2+(H258/2)*(I258/2)+(I258/2)^2-(H258/2-J258/1000)^2-(H258/2-J258/1000)*(I258/2-J258/1000)-(I258/2-J258/1000)^2))</f>
        <v/>
      </c>
      <c r="N258" s="187" t="str">
        <f>IFERROR((MP_DATA[[#This Row],[D, bottom '[m']]]+MP_DATA[[#This Row],[D, top '[m']]])/(2*MP_DATA[[#This Row],[t '[mm']]]/1000),"")</f>
        <v/>
      </c>
      <c r="S258" s="167"/>
      <c r="T258" s="167"/>
      <c r="U258" s="151"/>
      <c r="AR258" s="80"/>
      <c r="AX258" s="186" t="str">
        <f>IFERROR(TP_DATA[[#This Row],[Top '[m']]]-TP_DATA[[#This Row],[Bottom '[m']]], "")</f>
        <v/>
      </c>
      <c r="AY258" s="469"/>
      <c r="AZ258" s="470"/>
      <c r="BA258" s="192"/>
      <c r="BD258" s="467"/>
      <c r="BE258" s="467"/>
      <c r="BF258" s="468"/>
      <c r="BK258" s="425"/>
      <c r="BM258" s="425"/>
      <c r="CJ258" s="186" t="str">
        <f>IFERROR(TOWER_DATA[[#This Row],[Top '[m']]]-TOWER_DATA[[#This Row],[Bottom '[m']]], "")</f>
        <v/>
      </c>
      <c r="CK258" s="51"/>
      <c r="CL258" s="173" t="str">
        <f>IFERROR(-(TOWER_DATA[[#This Row],[D, bottom '[m']]]-TOWER_DATA[[#This Row],[D, top '[m']]])/(TOWER_DATA[[#This Row],[Bottom '[m']]]-TOWER_DATA[[#This Row],[Top '[m']]]),"")</f>
        <v/>
      </c>
      <c r="CM258" s="123" t="str">
        <f t="shared" si="8"/>
        <v/>
      </c>
      <c r="CN258" s="187" t="str">
        <f>IFERROR((TOWER_DATA[[#This Row],[D, bottom '[m']]]+TOWER_DATA[[#This Row],[D, top '[m']]])/(2*TOWER_DATA[[#This Row],[t '[mm']]]/1000),"")</f>
        <v/>
      </c>
      <c r="DR258" s="167"/>
      <c r="DS258" s="167"/>
      <c r="DT258" s="151"/>
      <c r="DW258" s="94"/>
      <c r="DX258" s="94"/>
      <c r="DY258" s="53"/>
    </row>
    <row r="259" spans="5:129" ht="18" customHeight="1">
      <c r="E259" s="50"/>
      <c r="K259" s="186" t="str">
        <f>IFERROR(MP_DATA[[#This Row],[Top '[m']]]-MP_DATA[[#This Row],[Bottom '[m']]], "")</f>
        <v/>
      </c>
      <c r="L259" s="173" t="str">
        <f>IFERROR(-(MP_DATA[[#This Row],[D, bottom '[m']]]-MP_DATA[[#This Row],[D, top '[m']]])/(MP_DATA[[#This Row],[Bottom '[m']]]-MP_DATA[[#This Row],[Top '[m']]]),"")</f>
        <v/>
      </c>
      <c r="M259" s="123" t="str">
        <f>IF(7850/1000*(1/3)*PI()*ABS(F259-G259)*((H259/2)^2+(H259/2)*(I259/2)+(I259/2)^2-(H259/2-J259/1000)^2-(H259/2-J259/1000)*(I259/2-J259/1000)-(I259/2-J259/1000)^2)=0,"",7850/1000*(1/3)*PI()*ABS(F259-G259)*((H259/2)^2+(H259/2)*(I259/2)+(I259/2)^2-(H259/2-J259/1000)^2-(H259/2-J259/1000)*(I259/2-J259/1000)-(I259/2-J259/1000)^2))</f>
        <v/>
      </c>
      <c r="N259" s="187" t="str">
        <f>IFERROR((MP_DATA[[#This Row],[D, bottom '[m']]]+MP_DATA[[#This Row],[D, top '[m']]])/(2*MP_DATA[[#This Row],[t '[mm']]]/1000),"")</f>
        <v/>
      </c>
      <c r="S259" s="167"/>
      <c r="T259" s="167"/>
      <c r="U259" s="151"/>
      <c r="AR259" s="80"/>
      <c r="AX259" s="186" t="str">
        <f>IFERROR(TP_DATA[[#This Row],[Top '[m']]]-TP_DATA[[#This Row],[Bottom '[m']]], "")</f>
        <v/>
      </c>
      <c r="AY259" s="469"/>
      <c r="AZ259" s="470"/>
      <c r="BA259" s="192"/>
      <c r="BD259" s="467"/>
      <c r="BE259" s="467"/>
      <c r="BF259" s="468"/>
      <c r="BK259" s="425"/>
      <c r="BM259" s="425"/>
      <c r="CJ259" s="186" t="str">
        <f>IFERROR(TOWER_DATA[[#This Row],[Top '[m']]]-TOWER_DATA[[#This Row],[Bottom '[m']]], "")</f>
        <v/>
      </c>
      <c r="CK259" s="51"/>
      <c r="CL259" s="173" t="str">
        <f>IFERROR(-(TOWER_DATA[[#This Row],[D, bottom '[m']]]-TOWER_DATA[[#This Row],[D, top '[m']]])/(TOWER_DATA[[#This Row],[Bottom '[m']]]-TOWER_DATA[[#This Row],[Top '[m']]]),"")</f>
        <v/>
      </c>
      <c r="CM259" s="123" t="str">
        <f t="shared" si="8"/>
        <v/>
      </c>
      <c r="CN259" s="187" t="str">
        <f>IFERROR((TOWER_DATA[[#This Row],[D, bottom '[m']]]+TOWER_DATA[[#This Row],[D, top '[m']]])/(2*TOWER_DATA[[#This Row],[t '[mm']]]/1000),"")</f>
        <v/>
      </c>
      <c r="DR259" s="167"/>
      <c r="DS259" s="167"/>
      <c r="DT259" s="151"/>
      <c r="DW259" s="94"/>
      <c r="DX259" s="94"/>
      <c r="DY259" s="53"/>
    </row>
    <row r="260" spans="5:129" ht="18" customHeight="1">
      <c r="E260" s="50"/>
      <c r="K260" s="186" t="str">
        <f>IFERROR(MP_DATA[[#This Row],[Top '[m']]]-MP_DATA[[#This Row],[Bottom '[m']]], "")</f>
        <v/>
      </c>
      <c r="L260" s="173" t="str">
        <f>IFERROR(-(MP_DATA[[#This Row],[D, bottom '[m']]]-MP_DATA[[#This Row],[D, top '[m']]])/(MP_DATA[[#This Row],[Bottom '[m']]]-MP_DATA[[#This Row],[Top '[m']]]),"")</f>
        <v/>
      </c>
      <c r="M260" s="123" t="str">
        <f>IF(7850/1000*(1/3)*PI()*ABS(F260-G260)*((H260/2)^2+(H260/2)*(I260/2)+(I260/2)^2-(H260/2-J260/1000)^2-(H260/2-J260/1000)*(I260/2-J260/1000)-(I260/2-J260/1000)^2)=0,"",7850/1000*(1/3)*PI()*ABS(F260-G260)*((H260/2)^2+(H260/2)*(I260/2)+(I260/2)^2-(H260/2-J260/1000)^2-(H260/2-J260/1000)*(I260/2-J260/1000)-(I260/2-J260/1000)^2))</f>
        <v/>
      </c>
      <c r="N260" s="187" t="str">
        <f>IFERROR((MP_DATA[[#This Row],[D, bottom '[m']]]+MP_DATA[[#This Row],[D, top '[m']]])/(2*MP_DATA[[#This Row],[t '[mm']]]/1000),"")</f>
        <v/>
      </c>
      <c r="S260" s="167"/>
      <c r="T260" s="167"/>
      <c r="U260" s="151"/>
      <c r="AR260" s="80"/>
      <c r="AX260" s="186" t="str">
        <f>IFERROR(TP_DATA[[#This Row],[Top '[m']]]-TP_DATA[[#This Row],[Bottom '[m']]], "")</f>
        <v/>
      </c>
      <c r="AY260" s="469"/>
      <c r="AZ260" s="470"/>
      <c r="BA260" s="192"/>
      <c r="BD260" s="467"/>
      <c r="BE260" s="467"/>
      <c r="BF260" s="468"/>
      <c r="BK260" s="425"/>
      <c r="BM260" s="425"/>
      <c r="CJ260" s="186" t="str">
        <f>IFERROR(TOWER_DATA[[#This Row],[Top '[m']]]-TOWER_DATA[[#This Row],[Bottom '[m']]], "")</f>
        <v/>
      </c>
      <c r="CK260" s="51"/>
      <c r="CL260" s="173" t="str">
        <f>IFERROR(-(TOWER_DATA[[#This Row],[D, bottom '[m']]]-TOWER_DATA[[#This Row],[D, top '[m']]])/(TOWER_DATA[[#This Row],[Bottom '[m']]]-TOWER_DATA[[#This Row],[Top '[m']]]),"")</f>
        <v/>
      </c>
      <c r="CM260" s="123" t="str">
        <f t="shared" si="8"/>
        <v/>
      </c>
      <c r="CN260" s="187" t="str">
        <f>IFERROR((TOWER_DATA[[#This Row],[D, bottom '[m']]]+TOWER_DATA[[#This Row],[D, top '[m']]])/(2*TOWER_DATA[[#This Row],[t '[mm']]]/1000),"")</f>
        <v/>
      </c>
      <c r="DR260" s="167"/>
      <c r="DS260" s="167"/>
      <c r="DT260" s="151"/>
      <c r="DW260" s="94"/>
      <c r="DX260" s="94"/>
      <c r="DY260" s="53"/>
    </row>
    <row r="261" spans="5:129" ht="18" customHeight="1">
      <c r="E261" s="50"/>
      <c r="K261" s="186" t="str">
        <f>IFERROR(MP_DATA[[#This Row],[Top '[m']]]-MP_DATA[[#This Row],[Bottom '[m']]], "")</f>
        <v/>
      </c>
      <c r="L261" s="173" t="str">
        <f>IFERROR(-(MP_DATA[[#This Row],[D, bottom '[m']]]-MP_DATA[[#This Row],[D, top '[m']]])/(MP_DATA[[#This Row],[Bottom '[m']]]-MP_DATA[[#This Row],[Top '[m']]]),"")</f>
        <v/>
      </c>
      <c r="M261" s="123" t="str">
        <f>IF(7850/1000*(1/3)*PI()*ABS(F261-G261)*((H261/2)^2+(H261/2)*(I261/2)+(I261/2)^2-(H261/2-J261/1000)^2-(H261/2-J261/1000)*(I261/2-J261/1000)-(I261/2-J261/1000)^2)=0,"",7850/1000*(1/3)*PI()*ABS(F261-G261)*((H261/2)^2+(H261/2)*(I261/2)+(I261/2)^2-(H261/2-J261/1000)^2-(H261/2-J261/1000)*(I261/2-J261/1000)-(I261/2-J261/1000)^2))</f>
        <v/>
      </c>
      <c r="N261" s="187" t="str">
        <f>IFERROR((MP_DATA[[#This Row],[D, bottom '[m']]]+MP_DATA[[#This Row],[D, top '[m']]])/(2*MP_DATA[[#This Row],[t '[mm']]]/1000),"")</f>
        <v/>
      </c>
      <c r="S261" s="167"/>
      <c r="T261" s="167"/>
      <c r="U261" s="151"/>
      <c r="AR261" s="80"/>
      <c r="AX261" s="186" t="str">
        <f>IFERROR(TP_DATA[[#This Row],[Top '[m']]]-TP_DATA[[#This Row],[Bottom '[m']]], "")</f>
        <v/>
      </c>
      <c r="AY261" s="469"/>
      <c r="AZ261" s="470"/>
      <c r="BA261" s="192"/>
      <c r="BD261" s="467"/>
      <c r="BE261" s="467"/>
      <c r="BF261" s="468"/>
      <c r="BK261" s="425"/>
      <c r="BM261" s="425"/>
      <c r="CJ261" s="186" t="str">
        <f>IFERROR(TOWER_DATA[[#This Row],[Top '[m']]]-TOWER_DATA[[#This Row],[Bottom '[m']]], "")</f>
        <v/>
      </c>
      <c r="CK261" s="51"/>
      <c r="CL261" s="173" t="str">
        <f>IFERROR(-(TOWER_DATA[[#This Row],[D, bottom '[m']]]-TOWER_DATA[[#This Row],[D, top '[m']]])/(TOWER_DATA[[#This Row],[Bottom '[m']]]-TOWER_DATA[[#This Row],[Top '[m']]]),"")</f>
        <v/>
      </c>
      <c r="CM261" s="123" t="str">
        <f t="shared" si="8"/>
        <v/>
      </c>
      <c r="CN261" s="187" t="str">
        <f>IFERROR((TOWER_DATA[[#This Row],[D, bottom '[m']]]+TOWER_DATA[[#This Row],[D, top '[m']]])/(2*TOWER_DATA[[#This Row],[t '[mm']]]/1000),"")</f>
        <v/>
      </c>
      <c r="DR261" s="167"/>
      <c r="DS261" s="167"/>
      <c r="DT261" s="151"/>
      <c r="DW261" s="94"/>
      <c r="DX261" s="94"/>
      <c r="DY261" s="53"/>
    </row>
    <row r="262" spans="5:129" ht="18" customHeight="1">
      <c r="E262" s="50"/>
      <c r="K262" s="186" t="str">
        <f>IFERROR(MP_DATA[[#This Row],[Top '[m']]]-MP_DATA[[#This Row],[Bottom '[m']]], "")</f>
        <v/>
      </c>
      <c r="L262" s="173" t="str">
        <f>IFERROR(-(MP_DATA[[#This Row],[D, bottom '[m']]]-MP_DATA[[#This Row],[D, top '[m']]])/(MP_DATA[[#This Row],[Bottom '[m']]]-MP_DATA[[#This Row],[Top '[m']]]),"")</f>
        <v/>
      </c>
      <c r="M262" s="123" t="str">
        <f>IF(7850/1000*(1/3)*PI()*ABS(F262-G262)*((H262/2)^2+(H262/2)*(I262/2)+(I262/2)^2-(H262/2-J262/1000)^2-(H262/2-J262/1000)*(I262/2-J262/1000)-(I262/2-J262/1000)^2)=0,"",7850/1000*(1/3)*PI()*ABS(F262-G262)*((H262/2)^2+(H262/2)*(I262/2)+(I262/2)^2-(H262/2-J262/1000)^2-(H262/2-J262/1000)*(I262/2-J262/1000)-(I262/2-J262/1000)^2))</f>
        <v/>
      </c>
      <c r="N262" s="187" t="str">
        <f>IFERROR((MP_DATA[[#This Row],[D, bottom '[m']]]+MP_DATA[[#This Row],[D, top '[m']]])/(2*MP_DATA[[#This Row],[t '[mm']]]/1000),"")</f>
        <v/>
      </c>
      <c r="S262" s="167"/>
      <c r="T262" s="167"/>
      <c r="U262" s="151"/>
      <c r="AR262" s="80"/>
      <c r="AX262" s="186" t="str">
        <f>IFERROR(TP_DATA[[#This Row],[Top '[m']]]-TP_DATA[[#This Row],[Bottom '[m']]], "")</f>
        <v/>
      </c>
      <c r="AY262" s="469"/>
      <c r="AZ262" s="470"/>
      <c r="BA262" s="192"/>
      <c r="BD262" s="467"/>
      <c r="BE262" s="467"/>
      <c r="BF262" s="468"/>
      <c r="BK262" s="425"/>
      <c r="BM262" s="425"/>
      <c r="CJ262" s="186" t="str">
        <f>IFERROR(TOWER_DATA[[#This Row],[Top '[m']]]-TOWER_DATA[[#This Row],[Bottom '[m']]], "")</f>
        <v/>
      </c>
      <c r="CK262" s="51"/>
      <c r="CL262" s="173" t="str">
        <f>IFERROR(-(TOWER_DATA[[#This Row],[D, bottom '[m']]]-TOWER_DATA[[#This Row],[D, top '[m']]])/(TOWER_DATA[[#This Row],[Bottom '[m']]]-TOWER_DATA[[#This Row],[Top '[m']]]),"")</f>
        <v/>
      </c>
      <c r="CM262" s="123" t="str">
        <f t="shared" si="8"/>
        <v/>
      </c>
      <c r="CN262" s="187" t="str">
        <f>IFERROR((TOWER_DATA[[#This Row],[D, bottom '[m']]]+TOWER_DATA[[#This Row],[D, top '[m']]])/(2*TOWER_DATA[[#This Row],[t '[mm']]]/1000),"")</f>
        <v/>
      </c>
      <c r="DR262" s="167"/>
      <c r="DS262" s="167"/>
      <c r="DT262" s="151"/>
      <c r="DW262" s="94"/>
      <c r="DX262" s="94"/>
      <c r="DY262" s="53"/>
    </row>
    <row r="263" spans="5:129" ht="18" customHeight="1">
      <c r="E263" s="50"/>
      <c r="K263" s="186" t="str">
        <f>IFERROR(MP_DATA[[#This Row],[Top '[m']]]-MP_DATA[[#This Row],[Bottom '[m']]], "")</f>
        <v/>
      </c>
      <c r="L263" s="173" t="str">
        <f>IFERROR(-(MP_DATA[[#This Row],[D, bottom '[m']]]-MP_DATA[[#This Row],[D, top '[m']]])/(MP_DATA[[#This Row],[Bottom '[m']]]-MP_DATA[[#This Row],[Top '[m']]]),"")</f>
        <v/>
      </c>
      <c r="M263" s="123" t="str">
        <f>IF(7850/1000*(1/3)*PI()*ABS(F263-G263)*((H263/2)^2+(H263/2)*(I263/2)+(I263/2)^2-(H263/2-J263/1000)^2-(H263/2-J263/1000)*(I263/2-J263/1000)-(I263/2-J263/1000)^2)=0,"",7850/1000*(1/3)*PI()*ABS(F263-G263)*((H263/2)^2+(H263/2)*(I263/2)+(I263/2)^2-(H263/2-J263/1000)^2-(H263/2-J263/1000)*(I263/2-J263/1000)-(I263/2-J263/1000)^2))</f>
        <v/>
      </c>
      <c r="N263" s="187" t="str">
        <f>IFERROR((MP_DATA[[#This Row],[D, bottom '[m']]]+MP_DATA[[#This Row],[D, top '[m']]])/(2*MP_DATA[[#This Row],[t '[mm']]]/1000),"")</f>
        <v/>
      </c>
      <c r="S263" s="167"/>
      <c r="T263" s="167"/>
      <c r="U263" s="151"/>
      <c r="AR263" s="80"/>
      <c r="AX263" s="186" t="str">
        <f>IFERROR(TP_DATA[[#This Row],[Top '[m']]]-TP_DATA[[#This Row],[Bottom '[m']]], "")</f>
        <v/>
      </c>
      <c r="AY263" s="469"/>
      <c r="AZ263" s="470"/>
      <c r="BA263" s="192"/>
      <c r="BD263" s="467"/>
      <c r="BE263" s="467"/>
      <c r="BF263" s="468"/>
      <c r="BK263" s="425"/>
      <c r="BM263" s="425"/>
      <c r="CJ263" s="186" t="str">
        <f>IFERROR(TOWER_DATA[[#This Row],[Top '[m']]]-TOWER_DATA[[#This Row],[Bottom '[m']]], "")</f>
        <v/>
      </c>
      <c r="CK263" s="51"/>
      <c r="CL263" s="173" t="str">
        <f>IFERROR(-(TOWER_DATA[[#This Row],[D, bottom '[m']]]-TOWER_DATA[[#This Row],[D, top '[m']]])/(TOWER_DATA[[#This Row],[Bottom '[m']]]-TOWER_DATA[[#This Row],[Top '[m']]]),"")</f>
        <v/>
      </c>
      <c r="CM263" s="123" t="str">
        <f t="shared" si="8"/>
        <v/>
      </c>
      <c r="CN263" s="187" t="str">
        <f>IFERROR((TOWER_DATA[[#This Row],[D, bottom '[m']]]+TOWER_DATA[[#This Row],[D, top '[m']]])/(2*TOWER_DATA[[#This Row],[t '[mm']]]/1000),"")</f>
        <v/>
      </c>
      <c r="DR263" s="167"/>
      <c r="DS263" s="167"/>
      <c r="DT263" s="151"/>
      <c r="DW263" s="94"/>
      <c r="DX263" s="94"/>
      <c r="DY263" s="53"/>
    </row>
    <row r="264" spans="5:129" ht="18" customHeight="1">
      <c r="E264" s="50"/>
      <c r="K264" s="186" t="str">
        <f>IFERROR(MP_DATA[[#This Row],[Top '[m']]]-MP_DATA[[#This Row],[Bottom '[m']]], "")</f>
        <v/>
      </c>
      <c r="L264" s="173" t="str">
        <f>IFERROR(-(MP_DATA[[#This Row],[D, bottom '[m']]]-MP_DATA[[#This Row],[D, top '[m']]])/(MP_DATA[[#This Row],[Bottom '[m']]]-MP_DATA[[#This Row],[Top '[m']]]),"")</f>
        <v/>
      </c>
      <c r="M264" s="123" t="str">
        <f>IF(7850/1000*(1/3)*PI()*ABS(F264-G264)*((H264/2)^2+(H264/2)*(I264/2)+(I264/2)^2-(H264/2-J264/1000)^2-(H264/2-J264/1000)*(I264/2-J264/1000)-(I264/2-J264/1000)^2)=0,"",7850/1000*(1/3)*PI()*ABS(F264-G264)*((H264/2)^2+(H264/2)*(I264/2)+(I264/2)^2-(H264/2-J264/1000)^2-(H264/2-J264/1000)*(I264/2-J264/1000)-(I264/2-J264/1000)^2))</f>
        <v/>
      </c>
      <c r="N264" s="187" t="str">
        <f>IFERROR((MP_DATA[[#This Row],[D, bottom '[m']]]+MP_DATA[[#This Row],[D, top '[m']]])/(2*MP_DATA[[#This Row],[t '[mm']]]/1000),"")</f>
        <v/>
      </c>
      <c r="S264" s="167"/>
      <c r="T264" s="167"/>
      <c r="U264" s="151"/>
      <c r="AR264" s="80"/>
      <c r="AX264" s="186" t="str">
        <f>IFERROR(TP_DATA[[#This Row],[Top '[m']]]-TP_DATA[[#This Row],[Bottom '[m']]], "")</f>
        <v/>
      </c>
      <c r="AY264" s="469"/>
      <c r="AZ264" s="470"/>
      <c r="BA264" s="192"/>
      <c r="BD264" s="467"/>
      <c r="BE264" s="467"/>
      <c r="BF264" s="468"/>
      <c r="BK264" s="425"/>
      <c r="BM264" s="425"/>
      <c r="CJ264" s="186" t="str">
        <f>IFERROR(TOWER_DATA[[#This Row],[Top '[m']]]-TOWER_DATA[[#This Row],[Bottom '[m']]], "")</f>
        <v/>
      </c>
      <c r="CK264" s="51"/>
      <c r="CL264" s="173" t="str">
        <f>IFERROR(-(TOWER_DATA[[#This Row],[D, bottom '[m']]]-TOWER_DATA[[#This Row],[D, top '[m']]])/(TOWER_DATA[[#This Row],[Bottom '[m']]]-TOWER_DATA[[#This Row],[Top '[m']]]),"")</f>
        <v/>
      </c>
      <c r="CM264" s="123" t="str">
        <f t="shared" si="8"/>
        <v/>
      </c>
      <c r="CN264" s="187" t="str">
        <f>IFERROR((TOWER_DATA[[#This Row],[D, bottom '[m']]]+TOWER_DATA[[#This Row],[D, top '[m']]])/(2*TOWER_DATA[[#This Row],[t '[mm']]]/1000),"")</f>
        <v/>
      </c>
      <c r="DR264" s="167"/>
      <c r="DS264" s="167"/>
      <c r="DT264" s="151"/>
      <c r="DW264" s="94"/>
      <c r="DX264" s="94"/>
      <c r="DY264" s="53"/>
    </row>
    <row r="265" spans="5:129" ht="18" customHeight="1">
      <c r="E265" s="50"/>
      <c r="K265" s="186" t="str">
        <f>IFERROR(MP_DATA[[#This Row],[Top '[m']]]-MP_DATA[[#This Row],[Bottom '[m']]], "")</f>
        <v/>
      </c>
      <c r="L265" s="173" t="str">
        <f>IFERROR(-(MP_DATA[[#This Row],[D, bottom '[m']]]-MP_DATA[[#This Row],[D, top '[m']]])/(MP_DATA[[#This Row],[Bottom '[m']]]-MP_DATA[[#This Row],[Top '[m']]]),"")</f>
        <v/>
      </c>
      <c r="M265" s="123" t="str">
        <f>IF(7850/1000*(1/3)*PI()*ABS(F265-G265)*((H265/2)^2+(H265/2)*(I265/2)+(I265/2)^2-(H265/2-J265/1000)^2-(H265/2-J265/1000)*(I265/2-J265/1000)-(I265/2-J265/1000)^2)=0,"",7850/1000*(1/3)*PI()*ABS(F265-G265)*((H265/2)^2+(H265/2)*(I265/2)+(I265/2)^2-(H265/2-J265/1000)^2-(H265/2-J265/1000)*(I265/2-J265/1000)-(I265/2-J265/1000)^2))</f>
        <v/>
      </c>
      <c r="N265" s="187" t="str">
        <f>IFERROR((MP_DATA[[#This Row],[D, bottom '[m']]]+MP_DATA[[#This Row],[D, top '[m']]])/(2*MP_DATA[[#This Row],[t '[mm']]]/1000),"")</f>
        <v/>
      </c>
      <c r="S265" s="167"/>
      <c r="T265" s="167"/>
      <c r="U265" s="151"/>
      <c r="AR265" s="80"/>
      <c r="AX265" s="186" t="str">
        <f>IFERROR(TP_DATA[[#This Row],[Top '[m']]]-TP_DATA[[#This Row],[Bottom '[m']]], "")</f>
        <v/>
      </c>
      <c r="AY265" s="469"/>
      <c r="AZ265" s="470"/>
      <c r="BA265" s="192"/>
      <c r="BD265" s="467"/>
      <c r="BE265" s="467"/>
      <c r="BF265" s="468"/>
      <c r="BK265" s="425"/>
      <c r="BM265" s="425"/>
      <c r="CJ265" s="186" t="str">
        <f>IFERROR(TOWER_DATA[[#This Row],[Top '[m']]]-TOWER_DATA[[#This Row],[Bottom '[m']]], "")</f>
        <v/>
      </c>
      <c r="CK265" s="51"/>
      <c r="CL265" s="173" t="str">
        <f>IFERROR(-(TOWER_DATA[[#This Row],[D, bottom '[m']]]-TOWER_DATA[[#This Row],[D, top '[m']]])/(TOWER_DATA[[#This Row],[Bottom '[m']]]-TOWER_DATA[[#This Row],[Top '[m']]]),"")</f>
        <v/>
      </c>
      <c r="CM265" s="123" t="str">
        <f t="shared" si="8"/>
        <v/>
      </c>
      <c r="CN265" s="187" t="str">
        <f>IFERROR((TOWER_DATA[[#This Row],[D, bottom '[m']]]+TOWER_DATA[[#This Row],[D, top '[m']]])/(2*TOWER_DATA[[#This Row],[t '[mm']]]/1000),"")</f>
        <v/>
      </c>
      <c r="DR265" s="167"/>
      <c r="DS265" s="167"/>
      <c r="DT265" s="151"/>
      <c r="DW265" s="94"/>
      <c r="DX265" s="94"/>
      <c r="DY265" s="53"/>
    </row>
    <row r="266" spans="5:129" ht="18" customHeight="1">
      <c r="E266" s="50"/>
      <c r="K266" s="186" t="str">
        <f>IFERROR(MP_DATA[[#This Row],[Top '[m']]]-MP_DATA[[#This Row],[Bottom '[m']]], "")</f>
        <v/>
      </c>
      <c r="L266" s="173" t="str">
        <f>IFERROR(-(MP_DATA[[#This Row],[D, bottom '[m']]]-MP_DATA[[#This Row],[D, top '[m']]])/(MP_DATA[[#This Row],[Bottom '[m']]]-MP_DATA[[#This Row],[Top '[m']]]),"")</f>
        <v/>
      </c>
      <c r="M266" s="123" t="str">
        <f>IF(7850/1000*(1/3)*PI()*ABS(F266-G266)*((H266/2)^2+(H266/2)*(I266/2)+(I266/2)^2-(H266/2-J266/1000)^2-(H266/2-J266/1000)*(I266/2-J266/1000)-(I266/2-J266/1000)^2)=0,"",7850/1000*(1/3)*PI()*ABS(F266-G266)*((H266/2)^2+(H266/2)*(I266/2)+(I266/2)^2-(H266/2-J266/1000)^2-(H266/2-J266/1000)*(I266/2-J266/1000)-(I266/2-J266/1000)^2))</f>
        <v/>
      </c>
      <c r="N266" s="187" t="str">
        <f>IFERROR((MP_DATA[[#This Row],[D, bottom '[m']]]+MP_DATA[[#This Row],[D, top '[m']]])/(2*MP_DATA[[#This Row],[t '[mm']]]/1000),"")</f>
        <v/>
      </c>
      <c r="S266" s="167"/>
      <c r="T266" s="167"/>
      <c r="U266" s="151"/>
      <c r="AR266" s="80"/>
      <c r="AX266" s="186" t="str">
        <f>IFERROR(TP_DATA[[#This Row],[Top '[m']]]-TP_DATA[[#This Row],[Bottom '[m']]], "")</f>
        <v/>
      </c>
      <c r="AY266" s="469"/>
      <c r="AZ266" s="470"/>
      <c r="BA266" s="192"/>
      <c r="BD266" s="467"/>
      <c r="BE266" s="467"/>
      <c r="BF266" s="468"/>
      <c r="BK266" s="425"/>
      <c r="BM266" s="425"/>
      <c r="CJ266" s="186" t="str">
        <f>IFERROR(TOWER_DATA[[#This Row],[Top '[m']]]-TOWER_DATA[[#This Row],[Bottom '[m']]], "")</f>
        <v/>
      </c>
      <c r="CK266" s="51"/>
      <c r="CL266" s="173" t="str">
        <f>IFERROR(-(TOWER_DATA[[#This Row],[D, bottom '[m']]]-TOWER_DATA[[#This Row],[D, top '[m']]])/(TOWER_DATA[[#This Row],[Bottom '[m']]]-TOWER_DATA[[#This Row],[Top '[m']]]),"")</f>
        <v/>
      </c>
      <c r="CM266" s="123" t="str">
        <f t="shared" si="8"/>
        <v/>
      </c>
      <c r="CN266" s="187" t="str">
        <f>IFERROR((TOWER_DATA[[#This Row],[D, bottom '[m']]]+TOWER_DATA[[#This Row],[D, top '[m']]])/(2*TOWER_DATA[[#This Row],[t '[mm']]]/1000),"")</f>
        <v/>
      </c>
      <c r="DR266" s="167"/>
      <c r="DS266" s="167"/>
      <c r="DT266" s="151"/>
      <c r="DW266" s="94"/>
      <c r="DX266" s="94"/>
      <c r="DY266" s="53"/>
    </row>
    <row r="267" spans="5:129" ht="18" customHeight="1">
      <c r="E267" s="50"/>
      <c r="K267" s="186" t="str">
        <f>IFERROR(MP_DATA[[#This Row],[Top '[m']]]-MP_DATA[[#This Row],[Bottom '[m']]], "")</f>
        <v/>
      </c>
      <c r="L267" s="173" t="str">
        <f>IFERROR(-(MP_DATA[[#This Row],[D, bottom '[m']]]-MP_DATA[[#This Row],[D, top '[m']]])/(MP_DATA[[#This Row],[Bottom '[m']]]-MP_DATA[[#This Row],[Top '[m']]]),"")</f>
        <v/>
      </c>
      <c r="M267" s="123" t="str">
        <f>IF(7850/1000*(1/3)*PI()*ABS(F267-G267)*((H267/2)^2+(H267/2)*(I267/2)+(I267/2)^2-(H267/2-J267/1000)^2-(H267/2-J267/1000)*(I267/2-J267/1000)-(I267/2-J267/1000)^2)=0,"",7850/1000*(1/3)*PI()*ABS(F267-G267)*((H267/2)^2+(H267/2)*(I267/2)+(I267/2)^2-(H267/2-J267/1000)^2-(H267/2-J267/1000)*(I267/2-J267/1000)-(I267/2-J267/1000)^2))</f>
        <v/>
      </c>
      <c r="N267" s="187" t="str">
        <f>IFERROR((MP_DATA[[#This Row],[D, bottom '[m']]]+MP_DATA[[#This Row],[D, top '[m']]])/(2*MP_DATA[[#This Row],[t '[mm']]]/1000),"")</f>
        <v/>
      </c>
      <c r="S267" s="167"/>
      <c r="T267" s="167"/>
      <c r="U267" s="151"/>
      <c r="AR267" s="80"/>
      <c r="AX267" s="186" t="str">
        <f>IFERROR(TP_DATA[[#This Row],[Top '[m']]]-TP_DATA[[#This Row],[Bottom '[m']]], "")</f>
        <v/>
      </c>
      <c r="AY267" s="469"/>
      <c r="AZ267" s="470"/>
      <c r="BA267" s="192"/>
      <c r="BD267" s="467"/>
      <c r="BE267" s="467"/>
      <c r="BF267" s="468"/>
      <c r="BK267" s="425"/>
      <c r="BM267" s="425"/>
      <c r="CJ267" s="186" t="str">
        <f>IFERROR(TOWER_DATA[[#This Row],[Top '[m']]]-TOWER_DATA[[#This Row],[Bottom '[m']]], "")</f>
        <v/>
      </c>
      <c r="CK267" s="51"/>
      <c r="CL267" s="173" t="str">
        <f>IFERROR(-(TOWER_DATA[[#This Row],[D, bottom '[m']]]-TOWER_DATA[[#This Row],[D, top '[m']]])/(TOWER_DATA[[#This Row],[Bottom '[m']]]-TOWER_DATA[[#This Row],[Top '[m']]]),"")</f>
        <v/>
      </c>
      <c r="CM267" s="123" t="str">
        <f t="shared" si="8"/>
        <v/>
      </c>
      <c r="CN267" s="187" t="str">
        <f>IFERROR((TOWER_DATA[[#This Row],[D, bottom '[m']]]+TOWER_DATA[[#This Row],[D, top '[m']]])/(2*TOWER_DATA[[#This Row],[t '[mm']]]/1000),"")</f>
        <v/>
      </c>
      <c r="DR267" s="167"/>
      <c r="DS267" s="167"/>
      <c r="DT267" s="151"/>
      <c r="DW267" s="94"/>
      <c r="DX267" s="94"/>
      <c r="DY267" s="53"/>
    </row>
    <row r="268" spans="5:129" ht="18" customHeight="1">
      <c r="E268" s="50"/>
      <c r="K268" s="186" t="str">
        <f>IFERROR(MP_DATA[[#This Row],[Top '[m']]]-MP_DATA[[#This Row],[Bottom '[m']]], "")</f>
        <v/>
      </c>
      <c r="L268" s="173" t="str">
        <f>IFERROR(-(MP_DATA[[#This Row],[D, bottom '[m']]]-MP_DATA[[#This Row],[D, top '[m']]])/(MP_DATA[[#This Row],[Bottom '[m']]]-MP_DATA[[#This Row],[Top '[m']]]),"")</f>
        <v/>
      </c>
      <c r="M268" s="123" t="str">
        <f>IF(7850/1000*(1/3)*PI()*ABS(F268-G268)*((H268/2)^2+(H268/2)*(I268/2)+(I268/2)^2-(H268/2-J268/1000)^2-(H268/2-J268/1000)*(I268/2-J268/1000)-(I268/2-J268/1000)^2)=0,"",7850/1000*(1/3)*PI()*ABS(F268-G268)*((H268/2)^2+(H268/2)*(I268/2)+(I268/2)^2-(H268/2-J268/1000)^2-(H268/2-J268/1000)*(I268/2-J268/1000)-(I268/2-J268/1000)^2))</f>
        <v/>
      </c>
      <c r="N268" s="187" t="str">
        <f>IFERROR((MP_DATA[[#This Row],[D, bottom '[m']]]+MP_DATA[[#This Row],[D, top '[m']]])/(2*MP_DATA[[#This Row],[t '[mm']]]/1000),"")</f>
        <v/>
      </c>
      <c r="S268" s="167"/>
      <c r="T268" s="167"/>
      <c r="U268" s="151"/>
      <c r="AR268" s="80"/>
      <c r="AX268" s="186" t="str">
        <f>IFERROR(TP_DATA[[#This Row],[Top '[m']]]-TP_DATA[[#This Row],[Bottom '[m']]], "")</f>
        <v/>
      </c>
      <c r="AY268" s="469"/>
      <c r="AZ268" s="470"/>
      <c r="BA268" s="192"/>
      <c r="BD268" s="467"/>
      <c r="BE268" s="467"/>
      <c r="BF268" s="468"/>
      <c r="BK268" s="425"/>
      <c r="BM268" s="425"/>
      <c r="CJ268" s="186" t="str">
        <f>IFERROR(TOWER_DATA[[#This Row],[Top '[m']]]-TOWER_DATA[[#This Row],[Bottom '[m']]], "")</f>
        <v/>
      </c>
      <c r="CK268" s="51"/>
      <c r="CL268" s="173" t="str">
        <f>IFERROR(-(TOWER_DATA[[#This Row],[D, bottom '[m']]]-TOWER_DATA[[#This Row],[D, top '[m']]])/(TOWER_DATA[[#This Row],[Bottom '[m']]]-TOWER_DATA[[#This Row],[Top '[m']]]),"")</f>
        <v/>
      </c>
      <c r="CM268" s="123" t="str">
        <f t="shared" si="8"/>
        <v/>
      </c>
      <c r="CN268" s="187" t="str">
        <f>IFERROR((TOWER_DATA[[#This Row],[D, bottom '[m']]]+TOWER_DATA[[#This Row],[D, top '[m']]])/(2*TOWER_DATA[[#This Row],[t '[mm']]]/1000),"")</f>
        <v/>
      </c>
      <c r="DR268" s="167"/>
      <c r="DS268" s="167"/>
      <c r="DT268" s="151"/>
      <c r="DW268" s="94"/>
      <c r="DX268" s="94"/>
      <c r="DY268" s="53"/>
    </row>
    <row r="269" spans="5:129" ht="18" customHeight="1">
      <c r="E269" s="50"/>
      <c r="K269" s="186" t="str">
        <f>IFERROR(MP_DATA[[#This Row],[Top '[m']]]-MP_DATA[[#This Row],[Bottom '[m']]], "")</f>
        <v/>
      </c>
      <c r="L269" s="173" t="str">
        <f>IFERROR(-(MP_DATA[[#This Row],[D, bottom '[m']]]-MP_DATA[[#This Row],[D, top '[m']]])/(MP_DATA[[#This Row],[Bottom '[m']]]-MP_DATA[[#This Row],[Top '[m']]]),"")</f>
        <v/>
      </c>
      <c r="M269" s="123" t="str">
        <f>IF(7850/1000*(1/3)*PI()*ABS(F269-G269)*((H269/2)^2+(H269/2)*(I269/2)+(I269/2)^2-(H269/2-J269/1000)^2-(H269/2-J269/1000)*(I269/2-J269/1000)-(I269/2-J269/1000)^2)=0,"",7850/1000*(1/3)*PI()*ABS(F269-G269)*((H269/2)^2+(H269/2)*(I269/2)+(I269/2)^2-(H269/2-J269/1000)^2-(H269/2-J269/1000)*(I269/2-J269/1000)-(I269/2-J269/1000)^2))</f>
        <v/>
      </c>
      <c r="N269" s="187" t="str">
        <f>IFERROR((MP_DATA[[#This Row],[D, bottom '[m']]]+MP_DATA[[#This Row],[D, top '[m']]])/(2*MP_DATA[[#This Row],[t '[mm']]]/1000),"")</f>
        <v/>
      </c>
      <c r="S269" s="167"/>
      <c r="T269" s="167"/>
      <c r="U269" s="151"/>
      <c r="AR269" s="80"/>
      <c r="AX269" s="186" t="str">
        <f>IFERROR(TP_DATA[[#This Row],[Top '[m']]]-TP_DATA[[#This Row],[Bottom '[m']]], "")</f>
        <v/>
      </c>
      <c r="AY269" s="469"/>
      <c r="AZ269" s="470"/>
      <c r="BA269" s="192"/>
      <c r="BD269" s="467"/>
      <c r="BE269" s="467"/>
      <c r="BF269" s="468"/>
      <c r="BK269" s="425"/>
      <c r="BM269" s="425"/>
      <c r="CJ269" s="186" t="str">
        <f>IFERROR(TOWER_DATA[[#This Row],[Top '[m']]]-TOWER_DATA[[#This Row],[Bottom '[m']]], "")</f>
        <v/>
      </c>
      <c r="CK269" s="51"/>
      <c r="CL269" s="173" t="str">
        <f>IFERROR(-(TOWER_DATA[[#This Row],[D, bottom '[m']]]-TOWER_DATA[[#This Row],[D, top '[m']]])/(TOWER_DATA[[#This Row],[Bottom '[m']]]-TOWER_DATA[[#This Row],[Top '[m']]]),"")</f>
        <v/>
      </c>
      <c r="CM269" s="123" t="str">
        <f t="shared" si="8"/>
        <v/>
      </c>
      <c r="CN269" s="187" t="str">
        <f>IFERROR((TOWER_DATA[[#This Row],[D, bottom '[m']]]+TOWER_DATA[[#This Row],[D, top '[m']]])/(2*TOWER_DATA[[#This Row],[t '[mm']]]/1000),"")</f>
        <v/>
      </c>
      <c r="DR269" s="167"/>
      <c r="DS269" s="167"/>
      <c r="DT269" s="151"/>
      <c r="DW269" s="94"/>
      <c r="DX269" s="94"/>
      <c r="DY269" s="53"/>
    </row>
    <row r="270" spans="5:129" ht="18" customHeight="1">
      <c r="E270" s="50"/>
      <c r="K270" s="186" t="str">
        <f>IFERROR(MP_DATA[[#This Row],[Top '[m']]]-MP_DATA[[#This Row],[Bottom '[m']]], "")</f>
        <v/>
      </c>
      <c r="L270" s="173" t="str">
        <f>IFERROR(-(MP_DATA[[#This Row],[D, bottom '[m']]]-MP_DATA[[#This Row],[D, top '[m']]])/(MP_DATA[[#This Row],[Bottom '[m']]]-MP_DATA[[#This Row],[Top '[m']]]),"")</f>
        <v/>
      </c>
      <c r="M270" s="123" t="str">
        <f>IF(7850/1000*(1/3)*PI()*ABS(F270-G270)*((H270/2)^2+(H270/2)*(I270/2)+(I270/2)^2-(H270/2-J270/1000)^2-(H270/2-J270/1000)*(I270/2-J270/1000)-(I270/2-J270/1000)^2)=0,"",7850/1000*(1/3)*PI()*ABS(F270-G270)*((H270/2)^2+(H270/2)*(I270/2)+(I270/2)^2-(H270/2-J270/1000)^2-(H270/2-J270/1000)*(I270/2-J270/1000)-(I270/2-J270/1000)^2))</f>
        <v/>
      </c>
      <c r="N270" s="187" t="str">
        <f>IFERROR((MP_DATA[[#This Row],[D, bottom '[m']]]+MP_DATA[[#This Row],[D, top '[m']]])/(2*MP_DATA[[#This Row],[t '[mm']]]/1000),"")</f>
        <v/>
      </c>
      <c r="S270" s="167"/>
      <c r="T270" s="167"/>
      <c r="U270" s="151"/>
      <c r="AR270" s="80"/>
      <c r="AX270" s="186" t="str">
        <f>IFERROR(TP_DATA[[#This Row],[Top '[m']]]-TP_DATA[[#This Row],[Bottom '[m']]], "")</f>
        <v/>
      </c>
      <c r="AY270" s="469"/>
      <c r="AZ270" s="470"/>
      <c r="BA270" s="192"/>
      <c r="BD270" s="467"/>
      <c r="BE270" s="467"/>
      <c r="BF270" s="468"/>
      <c r="BK270" s="425"/>
      <c r="BM270" s="425"/>
      <c r="CJ270" s="186" t="str">
        <f>IFERROR(TOWER_DATA[[#This Row],[Top '[m']]]-TOWER_DATA[[#This Row],[Bottom '[m']]], "")</f>
        <v/>
      </c>
      <c r="CK270" s="51"/>
      <c r="CL270" s="173" t="str">
        <f>IFERROR(-(TOWER_DATA[[#This Row],[D, bottom '[m']]]-TOWER_DATA[[#This Row],[D, top '[m']]])/(TOWER_DATA[[#This Row],[Bottom '[m']]]-TOWER_DATA[[#This Row],[Top '[m']]]),"")</f>
        <v/>
      </c>
      <c r="CM270" s="123" t="str">
        <f t="shared" si="8"/>
        <v/>
      </c>
      <c r="CN270" s="187" t="str">
        <f>IFERROR((TOWER_DATA[[#This Row],[D, bottom '[m']]]+TOWER_DATA[[#This Row],[D, top '[m']]])/(2*TOWER_DATA[[#This Row],[t '[mm']]]/1000),"")</f>
        <v/>
      </c>
      <c r="DR270" s="167"/>
      <c r="DS270" s="167"/>
      <c r="DT270" s="151"/>
      <c r="DW270" s="94"/>
      <c r="DX270" s="94"/>
      <c r="DY270" s="53"/>
    </row>
    <row r="271" spans="5:129" ht="18" customHeight="1">
      <c r="E271" s="50"/>
      <c r="K271" s="186" t="str">
        <f>IFERROR(MP_DATA[[#This Row],[Top '[m']]]-MP_DATA[[#This Row],[Bottom '[m']]], "")</f>
        <v/>
      </c>
      <c r="L271" s="173" t="str">
        <f>IFERROR(-(MP_DATA[[#This Row],[D, bottom '[m']]]-MP_DATA[[#This Row],[D, top '[m']]])/(MP_DATA[[#This Row],[Bottom '[m']]]-MP_DATA[[#This Row],[Top '[m']]]),"")</f>
        <v/>
      </c>
      <c r="M271" s="123" t="str">
        <f>IF(7850/1000*(1/3)*PI()*ABS(F271-G271)*((H271/2)^2+(H271/2)*(I271/2)+(I271/2)^2-(H271/2-J271/1000)^2-(H271/2-J271/1000)*(I271/2-J271/1000)-(I271/2-J271/1000)^2)=0,"",7850/1000*(1/3)*PI()*ABS(F271-G271)*((H271/2)^2+(H271/2)*(I271/2)+(I271/2)^2-(H271/2-J271/1000)^2-(H271/2-J271/1000)*(I271/2-J271/1000)-(I271/2-J271/1000)^2))</f>
        <v/>
      </c>
      <c r="N271" s="187" t="str">
        <f>IFERROR((MP_DATA[[#This Row],[D, bottom '[m']]]+MP_DATA[[#This Row],[D, top '[m']]])/(2*MP_DATA[[#This Row],[t '[mm']]]/1000),"")</f>
        <v/>
      </c>
      <c r="S271" s="167"/>
      <c r="T271" s="167"/>
      <c r="U271" s="151"/>
      <c r="AR271" s="80"/>
      <c r="AX271" s="186" t="str">
        <f>IFERROR(TP_DATA[[#This Row],[Top '[m']]]-TP_DATA[[#This Row],[Bottom '[m']]], "")</f>
        <v/>
      </c>
      <c r="AY271" s="469"/>
      <c r="AZ271" s="470"/>
      <c r="BA271" s="192"/>
      <c r="BD271" s="467"/>
      <c r="BE271" s="467"/>
      <c r="BF271" s="468"/>
      <c r="BK271" s="425"/>
      <c r="BM271" s="425"/>
      <c r="CJ271" s="186" t="str">
        <f>IFERROR(TOWER_DATA[[#This Row],[Top '[m']]]-TOWER_DATA[[#This Row],[Bottom '[m']]], "")</f>
        <v/>
      </c>
      <c r="CK271" s="51"/>
      <c r="CL271" s="173" t="str">
        <f>IFERROR(-(TOWER_DATA[[#This Row],[D, bottom '[m']]]-TOWER_DATA[[#This Row],[D, top '[m']]])/(TOWER_DATA[[#This Row],[Bottom '[m']]]-TOWER_DATA[[#This Row],[Top '[m']]]),"")</f>
        <v/>
      </c>
      <c r="CM271" s="123" t="str">
        <f t="shared" si="8"/>
        <v/>
      </c>
      <c r="CN271" s="187" t="str">
        <f>IFERROR((TOWER_DATA[[#This Row],[D, bottom '[m']]]+TOWER_DATA[[#This Row],[D, top '[m']]])/(2*TOWER_DATA[[#This Row],[t '[mm']]]/1000),"")</f>
        <v/>
      </c>
      <c r="DR271" s="167"/>
      <c r="DS271" s="167"/>
      <c r="DT271" s="151"/>
      <c r="DW271" s="94"/>
      <c r="DX271" s="94"/>
      <c r="DY271" s="53"/>
    </row>
    <row r="272" spans="5:129" ht="18" customHeight="1">
      <c r="E272" s="50"/>
      <c r="K272" s="186" t="str">
        <f>IFERROR(MP_DATA[[#This Row],[Top '[m']]]-MP_DATA[[#This Row],[Bottom '[m']]], "")</f>
        <v/>
      </c>
      <c r="L272" s="173" t="str">
        <f>IFERROR(-(MP_DATA[[#This Row],[D, bottom '[m']]]-MP_DATA[[#This Row],[D, top '[m']]])/(MP_DATA[[#This Row],[Bottom '[m']]]-MP_DATA[[#This Row],[Top '[m']]]),"")</f>
        <v/>
      </c>
      <c r="M272" s="123" t="str">
        <f>IF(7850/1000*(1/3)*PI()*ABS(F272-G272)*((H272/2)^2+(H272/2)*(I272/2)+(I272/2)^2-(H272/2-J272/1000)^2-(H272/2-J272/1000)*(I272/2-J272/1000)-(I272/2-J272/1000)^2)=0,"",7850/1000*(1/3)*PI()*ABS(F272-G272)*((H272/2)^2+(H272/2)*(I272/2)+(I272/2)^2-(H272/2-J272/1000)^2-(H272/2-J272/1000)*(I272/2-J272/1000)-(I272/2-J272/1000)^2))</f>
        <v/>
      </c>
      <c r="N272" s="187" t="str">
        <f>IFERROR((MP_DATA[[#This Row],[D, bottom '[m']]]+MP_DATA[[#This Row],[D, top '[m']]])/(2*MP_DATA[[#This Row],[t '[mm']]]/1000),"")</f>
        <v/>
      </c>
      <c r="S272" s="167"/>
      <c r="T272" s="167"/>
      <c r="U272" s="151"/>
      <c r="AR272" s="80"/>
      <c r="AX272" s="186" t="str">
        <f>IFERROR(TP_DATA[[#This Row],[Top '[m']]]-TP_DATA[[#This Row],[Bottom '[m']]], "")</f>
        <v/>
      </c>
      <c r="AY272" s="469"/>
      <c r="AZ272" s="470"/>
      <c r="BA272" s="192"/>
      <c r="BD272" s="467"/>
      <c r="BE272" s="467"/>
      <c r="BF272" s="468"/>
      <c r="BK272" s="425"/>
      <c r="BM272" s="425"/>
      <c r="CJ272" s="186" t="str">
        <f>IFERROR(TOWER_DATA[[#This Row],[Top '[m']]]-TOWER_DATA[[#This Row],[Bottom '[m']]], "")</f>
        <v/>
      </c>
      <c r="CK272" s="51"/>
      <c r="CL272" s="173" t="str">
        <f>IFERROR(-(TOWER_DATA[[#This Row],[D, bottom '[m']]]-TOWER_DATA[[#This Row],[D, top '[m']]])/(TOWER_DATA[[#This Row],[Bottom '[m']]]-TOWER_DATA[[#This Row],[Top '[m']]]),"")</f>
        <v/>
      </c>
      <c r="CM272" s="123" t="str">
        <f t="shared" si="8"/>
        <v/>
      </c>
      <c r="CN272" s="187" t="str">
        <f>IFERROR((TOWER_DATA[[#This Row],[D, bottom '[m']]]+TOWER_DATA[[#This Row],[D, top '[m']]])/(2*TOWER_DATA[[#This Row],[t '[mm']]]/1000),"")</f>
        <v/>
      </c>
      <c r="DR272" s="167"/>
      <c r="DS272" s="167"/>
      <c r="DT272" s="151"/>
      <c r="DW272" s="94"/>
      <c r="DX272" s="94"/>
      <c r="DY272" s="53"/>
    </row>
    <row r="273" spans="5:129" ht="18" customHeight="1">
      <c r="E273" s="50"/>
      <c r="K273" s="186" t="str">
        <f>IFERROR(MP_DATA[[#This Row],[Top '[m']]]-MP_DATA[[#This Row],[Bottom '[m']]], "")</f>
        <v/>
      </c>
      <c r="L273" s="173" t="str">
        <f>IFERROR(-(MP_DATA[[#This Row],[D, bottom '[m']]]-MP_DATA[[#This Row],[D, top '[m']]])/(MP_DATA[[#This Row],[Bottom '[m']]]-MP_DATA[[#This Row],[Top '[m']]]),"")</f>
        <v/>
      </c>
      <c r="M273" s="123" t="str">
        <f>IF(7850/1000*(1/3)*PI()*ABS(F273-G273)*((H273/2)^2+(H273/2)*(I273/2)+(I273/2)^2-(H273/2-J273/1000)^2-(H273/2-J273/1000)*(I273/2-J273/1000)-(I273/2-J273/1000)^2)=0,"",7850/1000*(1/3)*PI()*ABS(F273-G273)*((H273/2)^2+(H273/2)*(I273/2)+(I273/2)^2-(H273/2-J273/1000)^2-(H273/2-J273/1000)*(I273/2-J273/1000)-(I273/2-J273/1000)^2))</f>
        <v/>
      </c>
      <c r="N273" s="187" t="str">
        <f>IFERROR((MP_DATA[[#This Row],[D, bottom '[m']]]+MP_DATA[[#This Row],[D, top '[m']]])/(2*MP_DATA[[#This Row],[t '[mm']]]/1000),"")</f>
        <v/>
      </c>
      <c r="S273" s="167"/>
      <c r="T273" s="167"/>
      <c r="U273" s="151"/>
      <c r="AR273" s="80"/>
      <c r="AX273" s="186" t="str">
        <f>IFERROR(TP_DATA[[#This Row],[Top '[m']]]-TP_DATA[[#This Row],[Bottom '[m']]], "")</f>
        <v/>
      </c>
      <c r="AY273" s="469"/>
      <c r="AZ273" s="470"/>
      <c r="BA273" s="192"/>
      <c r="BD273" s="467"/>
      <c r="BE273" s="467"/>
      <c r="BF273" s="468"/>
      <c r="BK273" s="425"/>
      <c r="BM273" s="425"/>
      <c r="CJ273" s="186" t="str">
        <f>IFERROR(TOWER_DATA[[#This Row],[Top '[m']]]-TOWER_DATA[[#This Row],[Bottom '[m']]], "")</f>
        <v/>
      </c>
      <c r="CK273" s="51"/>
      <c r="CL273" s="173" t="str">
        <f>IFERROR(-(TOWER_DATA[[#This Row],[D, bottom '[m']]]-TOWER_DATA[[#This Row],[D, top '[m']]])/(TOWER_DATA[[#This Row],[Bottom '[m']]]-TOWER_DATA[[#This Row],[Top '[m']]]),"")</f>
        <v/>
      </c>
      <c r="CM273" s="123" t="str">
        <f t="shared" si="8"/>
        <v/>
      </c>
      <c r="CN273" s="187" t="str">
        <f>IFERROR((TOWER_DATA[[#This Row],[D, bottom '[m']]]+TOWER_DATA[[#This Row],[D, top '[m']]])/(2*TOWER_DATA[[#This Row],[t '[mm']]]/1000),"")</f>
        <v/>
      </c>
      <c r="DR273" s="167"/>
      <c r="DS273" s="167"/>
      <c r="DT273" s="151"/>
      <c r="DW273" s="94"/>
      <c r="DX273" s="94"/>
      <c r="DY273" s="53"/>
    </row>
    <row r="274" spans="5:129" ht="18" customHeight="1">
      <c r="E274" s="50"/>
      <c r="K274" s="186" t="str">
        <f>IFERROR(MP_DATA[[#This Row],[Top '[m']]]-MP_DATA[[#This Row],[Bottom '[m']]], "")</f>
        <v/>
      </c>
      <c r="L274" s="173" t="str">
        <f>IFERROR(-(MP_DATA[[#This Row],[D, bottom '[m']]]-MP_DATA[[#This Row],[D, top '[m']]])/(MP_DATA[[#This Row],[Bottom '[m']]]-MP_DATA[[#This Row],[Top '[m']]]),"")</f>
        <v/>
      </c>
      <c r="M274" s="123" t="str">
        <f>IF(7850/1000*(1/3)*PI()*ABS(F274-G274)*((H274/2)^2+(H274/2)*(I274/2)+(I274/2)^2-(H274/2-J274/1000)^2-(H274/2-J274/1000)*(I274/2-J274/1000)-(I274/2-J274/1000)^2)=0,"",7850/1000*(1/3)*PI()*ABS(F274-G274)*((H274/2)^2+(H274/2)*(I274/2)+(I274/2)^2-(H274/2-J274/1000)^2-(H274/2-J274/1000)*(I274/2-J274/1000)-(I274/2-J274/1000)^2))</f>
        <v/>
      </c>
      <c r="N274" s="187" t="str">
        <f>IFERROR((MP_DATA[[#This Row],[D, bottom '[m']]]+MP_DATA[[#This Row],[D, top '[m']]])/(2*MP_DATA[[#This Row],[t '[mm']]]/1000),"")</f>
        <v/>
      </c>
      <c r="S274" s="167"/>
      <c r="T274" s="167"/>
      <c r="U274" s="151"/>
      <c r="AR274" s="80"/>
      <c r="AX274" s="186" t="str">
        <f>IFERROR(TP_DATA[[#This Row],[Top '[m']]]-TP_DATA[[#This Row],[Bottom '[m']]], "")</f>
        <v/>
      </c>
      <c r="AY274" s="469"/>
      <c r="AZ274" s="470"/>
      <c r="BA274" s="192"/>
      <c r="BD274" s="467"/>
      <c r="BE274" s="467"/>
      <c r="BF274" s="468"/>
      <c r="BK274" s="425"/>
      <c r="BM274" s="425"/>
      <c r="CJ274" s="186" t="str">
        <f>IFERROR(TOWER_DATA[[#This Row],[Top '[m']]]-TOWER_DATA[[#This Row],[Bottom '[m']]], "")</f>
        <v/>
      </c>
      <c r="CK274" s="51"/>
      <c r="CL274" s="173" t="str">
        <f>IFERROR(-(TOWER_DATA[[#This Row],[D, bottom '[m']]]-TOWER_DATA[[#This Row],[D, top '[m']]])/(TOWER_DATA[[#This Row],[Bottom '[m']]]-TOWER_DATA[[#This Row],[Top '[m']]]),"")</f>
        <v/>
      </c>
      <c r="CM274" s="123" t="str">
        <f t="shared" si="8"/>
        <v/>
      </c>
      <c r="CN274" s="187" t="str">
        <f>IFERROR((TOWER_DATA[[#This Row],[D, bottom '[m']]]+TOWER_DATA[[#This Row],[D, top '[m']]])/(2*TOWER_DATA[[#This Row],[t '[mm']]]/1000),"")</f>
        <v/>
      </c>
      <c r="DR274" s="167"/>
      <c r="DS274" s="167"/>
      <c r="DT274" s="151"/>
      <c r="DW274" s="94"/>
      <c r="DX274" s="94"/>
      <c r="DY274" s="53"/>
    </row>
    <row r="275" spans="5:129" ht="18" customHeight="1">
      <c r="E275" s="50"/>
      <c r="K275" s="186" t="str">
        <f>IFERROR(MP_DATA[[#This Row],[Top '[m']]]-MP_DATA[[#This Row],[Bottom '[m']]], "")</f>
        <v/>
      </c>
      <c r="L275" s="173" t="str">
        <f>IFERROR(-(MP_DATA[[#This Row],[D, bottom '[m']]]-MP_DATA[[#This Row],[D, top '[m']]])/(MP_DATA[[#This Row],[Bottom '[m']]]-MP_DATA[[#This Row],[Top '[m']]]),"")</f>
        <v/>
      </c>
      <c r="M275" s="123" t="str">
        <f>IF(7850/1000*(1/3)*PI()*ABS(F275-G275)*((H275/2)^2+(H275/2)*(I275/2)+(I275/2)^2-(H275/2-J275/1000)^2-(H275/2-J275/1000)*(I275/2-J275/1000)-(I275/2-J275/1000)^2)=0,"",7850/1000*(1/3)*PI()*ABS(F275-G275)*((H275/2)^2+(H275/2)*(I275/2)+(I275/2)^2-(H275/2-J275/1000)^2-(H275/2-J275/1000)*(I275/2-J275/1000)-(I275/2-J275/1000)^2))</f>
        <v/>
      </c>
      <c r="N275" s="187" t="str">
        <f>IFERROR((MP_DATA[[#This Row],[D, bottom '[m']]]+MP_DATA[[#This Row],[D, top '[m']]])/(2*MP_DATA[[#This Row],[t '[mm']]]/1000),"")</f>
        <v/>
      </c>
      <c r="S275" s="167"/>
      <c r="T275" s="167"/>
      <c r="U275" s="151"/>
      <c r="AR275" s="80"/>
      <c r="AX275" s="186" t="str">
        <f>IFERROR(TP_DATA[[#This Row],[Top '[m']]]-TP_DATA[[#This Row],[Bottom '[m']]], "")</f>
        <v/>
      </c>
      <c r="AY275" s="469"/>
      <c r="AZ275" s="470"/>
      <c r="BA275" s="192"/>
      <c r="BD275" s="467"/>
      <c r="BE275" s="467"/>
      <c r="BF275" s="468"/>
      <c r="BK275" s="425"/>
      <c r="BM275" s="425"/>
      <c r="CJ275" s="186" t="str">
        <f>IFERROR(TOWER_DATA[[#This Row],[Top '[m']]]-TOWER_DATA[[#This Row],[Bottom '[m']]], "")</f>
        <v/>
      </c>
      <c r="CK275" s="51"/>
      <c r="CL275" s="173" t="str">
        <f>IFERROR(-(TOWER_DATA[[#This Row],[D, bottom '[m']]]-TOWER_DATA[[#This Row],[D, top '[m']]])/(TOWER_DATA[[#This Row],[Bottom '[m']]]-TOWER_DATA[[#This Row],[Top '[m']]]),"")</f>
        <v/>
      </c>
      <c r="CM275" s="123" t="str">
        <f t="shared" si="8"/>
        <v/>
      </c>
      <c r="CN275" s="187" t="str">
        <f>IFERROR((TOWER_DATA[[#This Row],[D, bottom '[m']]]+TOWER_DATA[[#This Row],[D, top '[m']]])/(2*TOWER_DATA[[#This Row],[t '[mm']]]/1000),"")</f>
        <v/>
      </c>
      <c r="DR275" s="167"/>
      <c r="DS275" s="167"/>
      <c r="DT275" s="151"/>
      <c r="DW275" s="94"/>
      <c r="DX275" s="94"/>
      <c r="DY275" s="53"/>
    </row>
    <row r="276" spans="5:129" ht="18" customHeight="1">
      <c r="E276" s="50"/>
      <c r="K276" s="186" t="str">
        <f>IFERROR(MP_DATA[[#This Row],[Top '[m']]]-MP_DATA[[#This Row],[Bottom '[m']]], "")</f>
        <v/>
      </c>
      <c r="L276" s="173" t="str">
        <f>IFERROR(-(MP_DATA[[#This Row],[D, bottom '[m']]]-MP_DATA[[#This Row],[D, top '[m']]])/(MP_DATA[[#This Row],[Bottom '[m']]]-MP_DATA[[#This Row],[Top '[m']]]),"")</f>
        <v/>
      </c>
      <c r="M276" s="123" t="str">
        <f>IF(7850/1000*(1/3)*PI()*ABS(F276-G276)*((H276/2)^2+(H276/2)*(I276/2)+(I276/2)^2-(H276/2-J276/1000)^2-(H276/2-J276/1000)*(I276/2-J276/1000)-(I276/2-J276/1000)^2)=0,"",7850/1000*(1/3)*PI()*ABS(F276-G276)*((H276/2)^2+(H276/2)*(I276/2)+(I276/2)^2-(H276/2-J276/1000)^2-(H276/2-J276/1000)*(I276/2-J276/1000)-(I276/2-J276/1000)^2))</f>
        <v/>
      </c>
      <c r="N276" s="187" t="str">
        <f>IFERROR((MP_DATA[[#This Row],[D, bottom '[m']]]+MP_DATA[[#This Row],[D, top '[m']]])/(2*MP_DATA[[#This Row],[t '[mm']]]/1000),"")</f>
        <v/>
      </c>
      <c r="S276" s="167"/>
      <c r="T276" s="167"/>
      <c r="U276" s="151"/>
      <c r="AR276" s="80"/>
      <c r="AX276" s="186" t="str">
        <f>IFERROR(TP_DATA[[#This Row],[Top '[m']]]-TP_DATA[[#This Row],[Bottom '[m']]], "")</f>
        <v/>
      </c>
      <c r="AY276" s="469"/>
      <c r="AZ276" s="470"/>
      <c r="BA276" s="192"/>
      <c r="BD276" s="467"/>
      <c r="BE276" s="467"/>
      <c r="BF276" s="468"/>
      <c r="BK276" s="425"/>
      <c r="BM276" s="425"/>
      <c r="CJ276" s="186" t="str">
        <f>IFERROR(TOWER_DATA[[#This Row],[Top '[m']]]-TOWER_DATA[[#This Row],[Bottom '[m']]], "")</f>
        <v/>
      </c>
      <c r="CK276" s="51"/>
      <c r="CL276" s="173" t="str">
        <f>IFERROR(-(TOWER_DATA[[#This Row],[D, bottom '[m']]]-TOWER_DATA[[#This Row],[D, top '[m']]])/(TOWER_DATA[[#This Row],[Bottom '[m']]]-TOWER_DATA[[#This Row],[Top '[m']]]),"")</f>
        <v/>
      </c>
      <c r="CM276" s="123" t="str">
        <f t="shared" si="8"/>
        <v/>
      </c>
      <c r="CN276" s="187" t="str">
        <f>IFERROR((TOWER_DATA[[#This Row],[D, bottom '[m']]]+TOWER_DATA[[#This Row],[D, top '[m']]])/(2*TOWER_DATA[[#This Row],[t '[mm']]]/1000),"")</f>
        <v/>
      </c>
      <c r="DR276" s="167"/>
      <c r="DS276" s="167"/>
      <c r="DT276" s="151"/>
      <c r="DW276" s="94"/>
      <c r="DX276" s="94"/>
      <c r="DY276" s="53"/>
    </row>
    <row r="277" spans="5:129" ht="18" customHeight="1">
      <c r="E277" s="50"/>
      <c r="K277" s="186" t="str">
        <f>IFERROR(MP_DATA[[#This Row],[Top '[m']]]-MP_DATA[[#This Row],[Bottom '[m']]], "")</f>
        <v/>
      </c>
      <c r="L277" s="173" t="str">
        <f>IFERROR(-(MP_DATA[[#This Row],[D, bottom '[m']]]-MP_DATA[[#This Row],[D, top '[m']]])/(MP_DATA[[#This Row],[Bottom '[m']]]-MP_DATA[[#This Row],[Top '[m']]]),"")</f>
        <v/>
      </c>
      <c r="M277" s="123" t="str">
        <f>IF(7850/1000*(1/3)*PI()*ABS(F277-G277)*((H277/2)^2+(H277/2)*(I277/2)+(I277/2)^2-(H277/2-J277/1000)^2-(H277/2-J277/1000)*(I277/2-J277/1000)-(I277/2-J277/1000)^2)=0,"",7850/1000*(1/3)*PI()*ABS(F277-G277)*((H277/2)^2+(H277/2)*(I277/2)+(I277/2)^2-(H277/2-J277/1000)^2-(H277/2-J277/1000)*(I277/2-J277/1000)-(I277/2-J277/1000)^2))</f>
        <v/>
      </c>
      <c r="N277" s="187" t="str">
        <f>IFERROR((MP_DATA[[#This Row],[D, bottom '[m']]]+MP_DATA[[#This Row],[D, top '[m']]])/(2*MP_DATA[[#This Row],[t '[mm']]]/1000),"")</f>
        <v/>
      </c>
      <c r="S277" s="167"/>
      <c r="T277" s="167"/>
      <c r="U277" s="151"/>
      <c r="AR277" s="80"/>
      <c r="AX277" s="186" t="str">
        <f>IFERROR(TP_DATA[[#This Row],[Top '[m']]]-TP_DATA[[#This Row],[Bottom '[m']]], "")</f>
        <v/>
      </c>
      <c r="AY277" s="469"/>
      <c r="AZ277" s="470"/>
      <c r="BA277" s="192"/>
      <c r="BD277" s="467"/>
      <c r="BE277" s="467"/>
      <c r="BF277" s="468"/>
      <c r="BK277" s="425"/>
      <c r="BM277" s="425"/>
      <c r="CJ277" s="186" t="str">
        <f>IFERROR(TOWER_DATA[[#This Row],[Top '[m']]]-TOWER_DATA[[#This Row],[Bottom '[m']]], "")</f>
        <v/>
      </c>
      <c r="CK277" s="51"/>
      <c r="CL277" s="173" t="str">
        <f>IFERROR(-(TOWER_DATA[[#This Row],[D, bottom '[m']]]-TOWER_DATA[[#This Row],[D, top '[m']]])/(TOWER_DATA[[#This Row],[Bottom '[m']]]-TOWER_DATA[[#This Row],[Top '[m']]]),"")</f>
        <v/>
      </c>
      <c r="CM277" s="123" t="str">
        <f t="shared" si="8"/>
        <v/>
      </c>
      <c r="CN277" s="187" t="str">
        <f>IFERROR((TOWER_DATA[[#This Row],[D, bottom '[m']]]+TOWER_DATA[[#This Row],[D, top '[m']]])/(2*TOWER_DATA[[#This Row],[t '[mm']]]/1000),"")</f>
        <v/>
      </c>
      <c r="DR277" s="167"/>
      <c r="DS277" s="167"/>
      <c r="DT277" s="151"/>
      <c r="DW277" s="94"/>
      <c r="DX277" s="94"/>
      <c r="DY277" s="53"/>
    </row>
    <row r="278" spans="5:129" ht="18" customHeight="1">
      <c r="E278" s="50"/>
      <c r="K278" s="186" t="str">
        <f>IFERROR(MP_DATA[[#This Row],[Top '[m']]]-MP_DATA[[#This Row],[Bottom '[m']]], "")</f>
        <v/>
      </c>
      <c r="L278" s="173" t="str">
        <f>IFERROR(-(MP_DATA[[#This Row],[D, bottom '[m']]]-MP_DATA[[#This Row],[D, top '[m']]])/(MP_DATA[[#This Row],[Bottom '[m']]]-MP_DATA[[#This Row],[Top '[m']]]),"")</f>
        <v/>
      </c>
      <c r="M278" s="123" t="str">
        <f>IF(7850/1000*(1/3)*PI()*ABS(F278-G278)*((H278/2)^2+(H278/2)*(I278/2)+(I278/2)^2-(H278/2-J278/1000)^2-(H278/2-J278/1000)*(I278/2-J278/1000)-(I278/2-J278/1000)^2)=0,"",7850/1000*(1/3)*PI()*ABS(F278-G278)*((H278/2)^2+(H278/2)*(I278/2)+(I278/2)^2-(H278/2-J278/1000)^2-(H278/2-J278/1000)*(I278/2-J278/1000)-(I278/2-J278/1000)^2))</f>
        <v/>
      </c>
      <c r="N278" s="187" t="str">
        <f>IFERROR((MP_DATA[[#This Row],[D, bottom '[m']]]+MP_DATA[[#This Row],[D, top '[m']]])/(2*MP_DATA[[#This Row],[t '[mm']]]/1000),"")</f>
        <v/>
      </c>
      <c r="S278" s="167"/>
      <c r="T278" s="167"/>
      <c r="U278" s="151"/>
      <c r="AR278" s="80"/>
      <c r="AX278" s="186" t="str">
        <f>IFERROR(TP_DATA[[#This Row],[Top '[m']]]-TP_DATA[[#This Row],[Bottom '[m']]], "")</f>
        <v/>
      </c>
      <c r="AY278" s="469"/>
      <c r="AZ278" s="470"/>
      <c r="BA278" s="192"/>
      <c r="BD278" s="467"/>
      <c r="BE278" s="467"/>
      <c r="BF278" s="468"/>
      <c r="BK278" s="425"/>
      <c r="BM278" s="425"/>
      <c r="CJ278" s="186" t="str">
        <f>IFERROR(TOWER_DATA[[#This Row],[Top '[m']]]-TOWER_DATA[[#This Row],[Bottom '[m']]], "")</f>
        <v/>
      </c>
      <c r="CK278" s="51"/>
      <c r="CL278" s="173" t="str">
        <f>IFERROR(-(TOWER_DATA[[#This Row],[D, bottom '[m']]]-TOWER_DATA[[#This Row],[D, top '[m']]])/(TOWER_DATA[[#This Row],[Bottom '[m']]]-TOWER_DATA[[#This Row],[Top '[m']]]),"")</f>
        <v/>
      </c>
      <c r="CM278" s="123" t="str">
        <f t="shared" si="8"/>
        <v/>
      </c>
      <c r="CN278" s="187" t="str">
        <f>IFERROR((TOWER_DATA[[#This Row],[D, bottom '[m']]]+TOWER_DATA[[#This Row],[D, top '[m']]])/(2*TOWER_DATA[[#This Row],[t '[mm']]]/1000),"")</f>
        <v/>
      </c>
      <c r="DR278" s="167"/>
      <c r="DS278" s="167"/>
      <c r="DT278" s="151"/>
      <c r="DW278" s="94"/>
      <c r="DX278" s="94"/>
      <c r="DY278" s="53"/>
    </row>
    <row r="279" spans="5:129" ht="18" customHeight="1">
      <c r="E279" s="50"/>
      <c r="K279" s="186" t="str">
        <f>IFERROR(MP_DATA[[#This Row],[Top '[m']]]-MP_DATA[[#This Row],[Bottom '[m']]], "")</f>
        <v/>
      </c>
      <c r="L279" s="173" t="str">
        <f>IFERROR(-(MP_DATA[[#This Row],[D, bottom '[m']]]-MP_DATA[[#This Row],[D, top '[m']]])/(MP_DATA[[#This Row],[Bottom '[m']]]-MP_DATA[[#This Row],[Top '[m']]]),"")</f>
        <v/>
      </c>
      <c r="M279" s="123" t="str">
        <f>IF(7850/1000*(1/3)*PI()*ABS(F279-G279)*((H279/2)^2+(H279/2)*(I279/2)+(I279/2)^2-(H279/2-J279/1000)^2-(H279/2-J279/1000)*(I279/2-J279/1000)-(I279/2-J279/1000)^2)=0,"",7850/1000*(1/3)*PI()*ABS(F279-G279)*((H279/2)^2+(H279/2)*(I279/2)+(I279/2)^2-(H279/2-J279/1000)^2-(H279/2-J279/1000)*(I279/2-J279/1000)-(I279/2-J279/1000)^2))</f>
        <v/>
      </c>
      <c r="N279" s="187" t="str">
        <f>IFERROR((MP_DATA[[#This Row],[D, bottom '[m']]]+MP_DATA[[#This Row],[D, top '[m']]])/(2*MP_DATA[[#This Row],[t '[mm']]]/1000),"")</f>
        <v/>
      </c>
      <c r="S279" s="167"/>
      <c r="T279" s="167"/>
      <c r="U279" s="151"/>
      <c r="AR279" s="80"/>
      <c r="AX279" s="186" t="str">
        <f>IFERROR(TP_DATA[[#This Row],[Top '[m']]]-TP_DATA[[#This Row],[Bottom '[m']]], "")</f>
        <v/>
      </c>
      <c r="AY279" s="469"/>
      <c r="AZ279" s="470"/>
      <c r="BA279" s="192"/>
      <c r="BD279" s="467"/>
      <c r="BE279" s="467"/>
      <c r="BF279" s="468"/>
      <c r="BK279" s="425"/>
      <c r="BM279" s="425"/>
      <c r="CJ279" s="186" t="str">
        <f>IFERROR(TOWER_DATA[[#This Row],[Top '[m']]]-TOWER_DATA[[#This Row],[Bottom '[m']]], "")</f>
        <v/>
      </c>
      <c r="CK279" s="51"/>
      <c r="CL279" s="173" t="str">
        <f>IFERROR(-(TOWER_DATA[[#This Row],[D, bottom '[m']]]-TOWER_DATA[[#This Row],[D, top '[m']]])/(TOWER_DATA[[#This Row],[Bottom '[m']]]-TOWER_DATA[[#This Row],[Top '[m']]]),"")</f>
        <v/>
      </c>
      <c r="CM279" s="123" t="str">
        <f t="shared" si="8"/>
        <v/>
      </c>
      <c r="CN279" s="187" t="str">
        <f>IFERROR((TOWER_DATA[[#This Row],[D, bottom '[m']]]+TOWER_DATA[[#This Row],[D, top '[m']]])/(2*TOWER_DATA[[#This Row],[t '[mm']]]/1000),"")</f>
        <v/>
      </c>
      <c r="DR279" s="167"/>
      <c r="DS279" s="167"/>
      <c r="DT279" s="151"/>
      <c r="DW279" s="94"/>
      <c r="DX279" s="94"/>
      <c r="DY279" s="53"/>
    </row>
    <row r="280" spans="5:129" ht="18" customHeight="1">
      <c r="E280" s="50"/>
      <c r="K280" s="186" t="str">
        <f>IFERROR(MP_DATA[[#This Row],[Top '[m']]]-MP_DATA[[#This Row],[Bottom '[m']]], "")</f>
        <v/>
      </c>
      <c r="L280" s="173" t="str">
        <f>IFERROR(-(MP_DATA[[#This Row],[D, bottom '[m']]]-MP_DATA[[#This Row],[D, top '[m']]])/(MP_DATA[[#This Row],[Bottom '[m']]]-MP_DATA[[#This Row],[Top '[m']]]),"")</f>
        <v/>
      </c>
      <c r="M280" s="123" t="str">
        <f>IF(7850/1000*(1/3)*PI()*ABS(F280-G280)*((H280/2)^2+(H280/2)*(I280/2)+(I280/2)^2-(H280/2-J280/1000)^2-(H280/2-J280/1000)*(I280/2-J280/1000)-(I280/2-J280/1000)^2)=0,"",7850/1000*(1/3)*PI()*ABS(F280-G280)*((H280/2)^2+(H280/2)*(I280/2)+(I280/2)^2-(H280/2-J280/1000)^2-(H280/2-J280/1000)*(I280/2-J280/1000)-(I280/2-J280/1000)^2))</f>
        <v/>
      </c>
      <c r="N280" s="187" t="str">
        <f>IFERROR((MP_DATA[[#This Row],[D, bottom '[m']]]+MP_DATA[[#This Row],[D, top '[m']]])/(2*MP_DATA[[#This Row],[t '[mm']]]/1000),"")</f>
        <v/>
      </c>
      <c r="S280" s="167"/>
      <c r="T280" s="167"/>
      <c r="U280" s="151"/>
      <c r="AR280" s="80"/>
      <c r="AX280" s="186" t="str">
        <f>IFERROR(TP_DATA[[#This Row],[Top '[m']]]-TP_DATA[[#This Row],[Bottom '[m']]], "")</f>
        <v/>
      </c>
      <c r="AY280" s="469"/>
      <c r="AZ280" s="470"/>
      <c r="BA280" s="192"/>
      <c r="BD280" s="467"/>
      <c r="BE280" s="467"/>
      <c r="BF280" s="468"/>
      <c r="BK280" s="425"/>
      <c r="BM280" s="425"/>
      <c r="CJ280" s="186" t="str">
        <f>IFERROR(TOWER_DATA[[#This Row],[Top '[m']]]-TOWER_DATA[[#This Row],[Bottom '[m']]], "")</f>
        <v/>
      </c>
      <c r="CK280" s="51"/>
      <c r="CL280" s="173" t="str">
        <f>IFERROR(-(TOWER_DATA[[#This Row],[D, bottom '[m']]]-TOWER_DATA[[#This Row],[D, top '[m']]])/(TOWER_DATA[[#This Row],[Bottom '[m']]]-TOWER_DATA[[#This Row],[Top '[m']]]),"")</f>
        <v/>
      </c>
      <c r="CM280" s="123" t="str">
        <f t="shared" si="8"/>
        <v/>
      </c>
      <c r="CN280" s="187" t="str">
        <f>IFERROR((TOWER_DATA[[#This Row],[D, bottom '[m']]]+TOWER_DATA[[#This Row],[D, top '[m']]])/(2*TOWER_DATA[[#This Row],[t '[mm']]]/1000),"")</f>
        <v/>
      </c>
      <c r="DR280" s="167"/>
      <c r="DS280" s="167"/>
      <c r="DT280" s="151"/>
      <c r="DW280" s="94"/>
      <c r="DX280" s="94"/>
      <c r="DY280" s="53"/>
    </row>
    <row r="281" spans="5:129" ht="18" customHeight="1">
      <c r="E281" s="50"/>
      <c r="K281" s="186" t="str">
        <f>IFERROR(MP_DATA[[#This Row],[Top '[m']]]-MP_DATA[[#This Row],[Bottom '[m']]], "")</f>
        <v/>
      </c>
      <c r="L281" s="173" t="str">
        <f>IFERROR(-(MP_DATA[[#This Row],[D, bottom '[m']]]-MP_DATA[[#This Row],[D, top '[m']]])/(MP_DATA[[#This Row],[Bottom '[m']]]-MP_DATA[[#This Row],[Top '[m']]]),"")</f>
        <v/>
      </c>
      <c r="M281" s="123" t="str">
        <f>IF(7850/1000*(1/3)*PI()*ABS(F281-G281)*((H281/2)^2+(H281/2)*(I281/2)+(I281/2)^2-(H281/2-J281/1000)^2-(H281/2-J281/1000)*(I281/2-J281/1000)-(I281/2-J281/1000)^2)=0,"",7850/1000*(1/3)*PI()*ABS(F281-G281)*((H281/2)^2+(H281/2)*(I281/2)+(I281/2)^2-(H281/2-J281/1000)^2-(H281/2-J281/1000)*(I281/2-J281/1000)-(I281/2-J281/1000)^2))</f>
        <v/>
      </c>
      <c r="N281" s="187" t="str">
        <f>IFERROR((MP_DATA[[#This Row],[D, bottom '[m']]]+MP_DATA[[#This Row],[D, top '[m']]])/(2*MP_DATA[[#This Row],[t '[mm']]]/1000),"")</f>
        <v/>
      </c>
      <c r="S281" s="167"/>
      <c r="T281" s="167"/>
      <c r="U281" s="151"/>
      <c r="AR281" s="80"/>
      <c r="AX281" s="186" t="str">
        <f>IFERROR(TP_DATA[[#This Row],[Top '[m']]]-TP_DATA[[#This Row],[Bottom '[m']]], "")</f>
        <v/>
      </c>
      <c r="AY281" s="469"/>
      <c r="AZ281" s="470"/>
      <c r="BA281" s="192"/>
      <c r="BD281" s="467"/>
      <c r="BE281" s="467"/>
      <c r="BF281" s="468"/>
      <c r="BK281" s="425"/>
      <c r="BM281" s="425"/>
      <c r="CJ281" s="186" t="str">
        <f>IFERROR(TOWER_DATA[[#This Row],[Top '[m']]]-TOWER_DATA[[#This Row],[Bottom '[m']]], "")</f>
        <v/>
      </c>
      <c r="CK281" s="51"/>
      <c r="CL281" s="173" t="str">
        <f>IFERROR(-(TOWER_DATA[[#This Row],[D, bottom '[m']]]-TOWER_DATA[[#This Row],[D, top '[m']]])/(TOWER_DATA[[#This Row],[Bottom '[m']]]-TOWER_DATA[[#This Row],[Top '[m']]]),"")</f>
        <v/>
      </c>
      <c r="CM281" s="123" t="str">
        <f t="shared" si="8"/>
        <v/>
      </c>
      <c r="CN281" s="187" t="str">
        <f>IFERROR((TOWER_DATA[[#This Row],[D, bottom '[m']]]+TOWER_DATA[[#This Row],[D, top '[m']]])/(2*TOWER_DATA[[#This Row],[t '[mm']]]/1000),"")</f>
        <v/>
      </c>
      <c r="DR281" s="167"/>
      <c r="DS281" s="167"/>
      <c r="DT281" s="151"/>
      <c r="DW281" s="94"/>
      <c r="DX281" s="94"/>
      <c r="DY281" s="53"/>
    </row>
    <row r="282" spans="5:129" ht="18" customHeight="1">
      <c r="E282" s="50"/>
      <c r="K282" s="186" t="str">
        <f>IFERROR(MP_DATA[[#This Row],[Top '[m']]]-MP_DATA[[#This Row],[Bottom '[m']]], "")</f>
        <v/>
      </c>
      <c r="L282" s="173" t="str">
        <f>IFERROR(-(MP_DATA[[#This Row],[D, bottom '[m']]]-MP_DATA[[#This Row],[D, top '[m']]])/(MP_DATA[[#This Row],[Bottom '[m']]]-MP_DATA[[#This Row],[Top '[m']]]),"")</f>
        <v/>
      </c>
      <c r="M282" s="123" t="str">
        <f>IF(7850/1000*(1/3)*PI()*ABS(F282-G282)*((H282/2)^2+(H282/2)*(I282/2)+(I282/2)^2-(H282/2-J282/1000)^2-(H282/2-J282/1000)*(I282/2-J282/1000)-(I282/2-J282/1000)^2)=0,"",7850/1000*(1/3)*PI()*ABS(F282-G282)*((H282/2)^2+(H282/2)*(I282/2)+(I282/2)^2-(H282/2-J282/1000)^2-(H282/2-J282/1000)*(I282/2-J282/1000)-(I282/2-J282/1000)^2))</f>
        <v/>
      </c>
      <c r="N282" s="187" t="str">
        <f>IFERROR((MP_DATA[[#This Row],[D, bottom '[m']]]+MP_DATA[[#This Row],[D, top '[m']]])/(2*MP_DATA[[#This Row],[t '[mm']]]/1000),"")</f>
        <v/>
      </c>
      <c r="S282" s="167"/>
      <c r="T282" s="167"/>
      <c r="U282" s="151"/>
      <c r="AR282" s="80"/>
      <c r="AX282" s="186" t="str">
        <f>IFERROR(TP_DATA[[#This Row],[Top '[m']]]-TP_DATA[[#This Row],[Bottom '[m']]], "")</f>
        <v/>
      </c>
      <c r="AY282" s="469"/>
      <c r="AZ282" s="470"/>
      <c r="BA282" s="192"/>
      <c r="BD282" s="467"/>
      <c r="BE282" s="467"/>
      <c r="BF282" s="468"/>
      <c r="BK282" s="425"/>
      <c r="BM282" s="425"/>
      <c r="CJ282" s="186" t="str">
        <f>IFERROR(TOWER_DATA[[#This Row],[Top '[m']]]-TOWER_DATA[[#This Row],[Bottom '[m']]], "")</f>
        <v/>
      </c>
      <c r="CK282" s="51"/>
      <c r="CL282" s="173" t="str">
        <f>IFERROR(-(TOWER_DATA[[#This Row],[D, bottom '[m']]]-TOWER_DATA[[#This Row],[D, top '[m']]])/(TOWER_DATA[[#This Row],[Bottom '[m']]]-TOWER_DATA[[#This Row],[Top '[m']]]),"")</f>
        <v/>
      </c>
      <c r="CM282" s="123" t="str">
        <f t="shared" si="8"/>
        <v/>
      </c>
      <c r="CN282" s="187" t="str">
        <f>IFERROR((TOWER_DATA[[#This Row],[D, bottom '[m']]]+TOWER_DATA[[#This Row],[D, top '[m']]])/(2*TOWER_DATA[[#This Row],[t '[mm']]]/1000),"")</f>
        <v/>
      </c>
      <c r="DR282" s="167"/>
      <c r="DS282" s="167"/>
      <c r="DT282" s="151"/>
      <c r="DW282" s="94"/>
      <c r="DX282" s="94"/>
      <c r="DY282" s="53"/>
    </row>
    <row r="283" spans="5:129" ht="18" customHeight="1">
      <c r="E283" s="50"/>
      <c r="K283" s="186" t="str">
        <f>IFERROR(MP_DATA[[#This Row],[Top '[m']]]-MP_DATA[[#This Row],[Bottom '[m']]], "")</f>
        <v/>
      </c>
      <c r="L283" s="173" t="str">
        <f>IFERROR(-(MP_DATA[[#This Row],[D, bottom '[m']]]-MP_DATA[[#This Row],[D, top '[m']]])/(MP_DATA[[#This Row],[Bottom '[m']]]-MP_DATA[[#This Row],[Top '[m']]]),"")</f>
        <v/>
      </c>
      <c r="M283" s="123" t="str">
        <f>IF(7850/1000*(1/3)*PI()*ABS(F283-G283)*((H283/2)^2+(H283/2)*(I283/2)+(I283/2)^2-(H283/2-J283/1000)^2-(H283/2-J283/1000)*(I283/2-J283/1000)-(I283/2-J283/1000)^2)=0,"",7850/1000*(1/3)*PI()*ABS(F283-G283)*((H283/2)^2+(H283/2)*(I283/2)+(I283/2)^2-(H283/2-J283/1000)^2-(H283/2-J283/1000)*(I283/2-J283/1000)-(I283/2-J283/1000)^2))</f>
        <v/>
      </c>
      <c r="N283" s="187" t="str">
        <f>IFERROR((MP_DATA[[#This Row],[D, bottom '[m']]]+MP_DATA[[#This Row],[D, top '[m']]])/(2*MP_DATA[[#This Row],[t '[mm']]]/1000),"")</f>
        <v/>
      </c>
      <c r="S283" s="167"/>
      <c r="T283" s="167"/>
      <c r="U283" s="151"/>
      <c r="AR283" s="80"/>
      <c r="AX283" s="186" t="str">
        <f>IFERROR(TP_DATA[[#This Row],[Top '[m']]]-TP_DATA[[#This Row],[Bottom '[m']]], "")</f>
        <v/>
      </c>
      <c r="AY283" s="469"/>
      <c r="AZ283" s="470"/>
      <c r="BA283" s="192"/>
      <c r="BD283" s="467"/>
      <c r="BE283" s="467"/>
      <c r="BF283" s="468"/>
      <c r="BK283" s="425"/>
      <c r="BM283" s="425"/>
      <c r="CJ283" s="186" t="str">
        <f>IFERROR(TOWER_DATA[[#This Row],[Top '[m']]]-TOWER_DATA[[#This Row],[Bottom '[m']]], "")</f>
        <v/>
      </c>
      <c r="CK283" s="51"/>
      <c r="CL283" s="173" t="str">
        <f>IFERROR(-(TOWER_DATA[[#This Row],[D, bottom '[m']]]-TOWER_DATA[[#This Row],[D, top '[m']]])/(TOWER_DATA[[#This Row],[Bottom '[m']]]-TOWER_DATA[[#This Row],[Top '[m']]]),"")</f>
        <v/>
      </c>
      <c r="CM283" s="123" t="str">
        <f t="shared" si="8"/>
        <v/>
      </c>
      <c r="CN283" s="187" t="str">
        <f>IFERROR((TOWER_DATA[[#This Row],[D, bottom '[m']]]+TOWER_DATA[[#This Row],[D, top '[m']]])/(2*TOWER_DATA[[#This Row],[t '[mm']]]/1000),"")</f>
        <v/>
      </c>
      <c r="DR283" s="167"/>
      <c r="DS283" s="167"/>
      <c r="DT283" s="151"/>
      <c r="DW283" s="94"/>
      <c r="DX283" s="94"/>
      <c r="DY283" s="53"/>
    </row>
    <row r="284" spans="5:129" ht="18" customHeight="1">
      <c r="E284" s="50"/>
      <c r="K284" s="186" t="str">
        <f>IFERROR(MP_DATA[[#This Row],[Top '[m']]]-MP_DATA[[#This Row],[Bottom '[m']]], "")</f>
        <v/>
      </c>
      <c r="L284" s="173" t="str">
        <f>IFERROR(-(MP_DATA[[#This Row],[D, bottom '[m']]]-MP_DATA[[#This Row],[D, top '[m']]])/(MP_DATA[[#This Row],[Bottom '[m']]]-MP_DATA[[#This Row],[Top '[m']]]),"")</f>
        <v/>
      </c>
      <c r="M284" s="123" t="str">
        <f>IF(7850/1000*(1/3)*PI()*ABS(F284-G284)*((H284/2)^2+(H284/2)*(I284/2)+(I284/2)^2-(H284/2-J284/1000)^2-(H284/2-J284/1000)*(I284/2-J284/1000)-(I284/2-J284/1000)^2)=0,"",7850/1000*(1/3)*PI()*ABS(F284-G284)*((H284/2)^2+(H284/2)*(I284/2)+(I284/2)^2-(H284/2-J284/1000)^2-(H284/2-J284/1000)*(I284/2-J284/1000)-(I284/2-J284/1000)^2))</f>
        <v/>
      </c>
      <c r="N284" s="187" t="str">
        <f>IFERROR((MP_DATA[[#This Row],[D, bottom '[m']]]+MP_DATA[[#This Row],[D, top '[m']]])/(2*MP_DATA[[#This Row],[t '[mm']]]/1000),"")</f>
        <v/>
      </c>
      <c r="S284" s="167"/>
      <c r="T284" s="167"/>
      <c r="U284" s="151"/>
      <c r="AR284" s="80"/>
      <c r="AX284" s="186" t="str">
        <f>IFERROR(TP_DATA[[#This Row],[Top '[m']]]-TP_DATA[[#This Row],[Bottom '[m']]], "")</f>
        <v/>
      </c>
      <c r="AY284" s="469"/>
      <c r="AZ284" s="470"/>
      <c r="BA284" s="192"/>
      <c r="BD284" s="467"/>
      <c r="BE284" s="467"/>
      <c r="BF284" s="468"/>
      <c r="BK284" s="425"/>
      <c r="BM284" s="425"/>
      <c r="CJ284" s="186" t="str">
        <f>IFERROR(TOWER_DATA[[#This Row],[Top '[m']]]-TOWER_DATA[[#This Row],[Bottom '[m']]], "")</f>
        <v/>
      </c>
      <c r="CK284" s="51"/>
      <c r="CL284" s="173" t="str">
        <f>IFERROR(-(TOWER_DATA[[#This Row],[D, bottom '[m']]]-TOWER_DATA[[#This Row],[D, top '[m']]])/(TOWER_DATA[[#This Row],[Bottom '[m']]]-TOWER_DATA[[#This Row],[Top '[m']]]),"")</f>
        <v/>
      </c>
      <c r="CM284" s="123" t="str">
        <f t="shared" si="8"/>
        <v/>
      </c>
      <c r="CN284" s="187" t="str">
        <f>IFERROR((TOWER_DATA[[#This Row],[D, bottom '[m']]]+TOWER_DATA[[#This Row],[D, top '[m']]])/(2*TOWER_DATA[[#This Row],[t '[mm']]]/1000),"")</f>
        <v/>
      </c>
      <c r="DR284" s="167"/>
      <c r="DS284" s="167"/>
      <c r="DT284" s="151"/>
      <c r="DW284" s="94"/>
      <c r="DX284" s="94"/>
      <c r="DY284" s="53"/>
    </row>
    <row r="285" spans="5:129" ht="18" customHeight="1">
      <c r="E285" s="50"/>
      <c r="K285" s="186" t="str">
        <f>IFERROR(MP_DATA[[#This Row],[Top '[m']]]-MP_DATA[[#This Row],[Bottom '[m']]], "")</f>
        <v/>
      </c>
      <c r="L285" s="173" t="str">
        <f>IFERROR(-(MP_DATA[[#This Row],[D, bottom '[m']]]-MP_DATA[[#This Row],[D, top '[m']]])/(MP_DATA[[#This Row],[Bottom '[m']]]-MP_DATA[[#This Row],[Top '[m']]]),"")</f>
        <v/>
      </c>
      <c r="M285" s="123" t="str">
        <f>IF(7850/1000*(1/3)*PI()*ABS(F285-G285)*((H285/2)^2+(H285/2)*(I285/2)+(I285/2)^2-(H285/2-J285/1000)^2-(H285/2-J285/1000)*(I285/2-J285/1000)-(I285/2-J285/1000)^2)=0,"",7850/1000*(1/3)*PI()*ABS(F285-G285)*((H285/2)^2+(H285/2)*(I285/2)+(I285/2)^2-(H285/2-J285/1000)^2-(H285/2-J285/1000)*(I285/2-J285/1000)-(I285/2-J285/1000)^2))</f>
        <v/>
      </c>
      <c r="N285" s="187" t="str">
        <f>IFERROR((MP_DATA[[#This Row],[D, bottom '[m']]]+MP_DATA[[#This Row],[D, top '[m']]])/(2*MP_DATA[[#This Row],[t '[mm']]]/1000),"")</f>
        <v/>
      </c>
      <c r="S285" s="167"/>
      <c r="T285" s="167"/>
      <c r="U285" s="151"/>
      <c r="AR285" s="80"/>
      <c r="AX285" s="186" t="str">
        <f>IFERROR(TP_DATA[[#This Row],[Top '[m']]]-TP_DATA[[#This Row],[Bottom '[m']]], "")</f>
        <v/>
      </c>
      <c r="AY285" s="469"/>
      <c r="AZ285" s="470"/>
      <c r="BA285" s="192"/>
      <c r="BD285" s="467"/>
      <c r="BE285" s="467"/>
      <c r="BF285" s="468"/>
      <c r="BK285" s="425"/>
      <c r="BM285" s="425"/>
      <c r="CJ285" s="186" t="str">
        <f>IFERROR(TOWER_DATA[[#This Row],[Top '[m']]]-TOWER_DATA[[#This Row],[Bottom '[m']]], "")</f>
        <v/>
      </c>
      <c r="CK285" s="51"/>
      <c r="CL285" s="173" t="str">
        <f>IFERROR(-(TOWER_DATA[[#This Row],[D, bottom '[m']]]-TOWER_DATA[[#This Row],[D, top '[m']]])/(TOWER_DATA[[#This Row],[Bottom '[m']]]-TOWER_DATA[[#This Row],[Top '[m']]]),"")</f>
        <v/>
      </c>
      <c r="CM285" s="123" t="str">
        <f t="shared" si="8"/>
        <v/>
      </c>
      <c r="CN285" s="187" t="str">
        <f>IFERROR((TOWER_DATA[[#This Row],[D, bottom '[m']]]+TOWER_DATA[[#This Row],[D, top '[m']]])/(2*TOWER_DATA[[#This Row],[t '[mm']]]/1000),"")</f>
        <v/>
      </c>
      <c r="DR285" s="167"/>
      <c r="DS285" s="167"/>
      <c r="DT285" s="151"/>
      <c r="DW285" s="94"/>
      <c r="DX285" s="94"/>
      <c r="DY285" s="53"/>
    </row>
    <row r="286" spans="5:129" ht="18" customHeight="1">
      <c r="E286" s="50"/>
      <c r="K286" s="186" t="str">
        <f>IFERROR(MP_DATA[[#This Row],[Top '[m']]]-MP_DATA[[#This Row],[Bottom '[m']]], "")</f>
        <v/>
      </c>
      <c r="L286" s="173" t="str">
        <f>IFERROR(-(MP_DATA[[#This Row],[D, bottom '[m']]]-MP_DATA[[#This Row],[D, top '[m']]])/(MP_DATA[[#This Row],[Bottom '[m']]]-MP_DATA[[#This Row],[Top '[m']]]),"")</f>
        <v/>
      </c>
      <c r="M286" s="123" t="str">
        <f>IF(7850/1000*(1/3)*PI()*ABS(F286-G286)*((H286/2)^2+(H286/2)*(I286/2)+(I286/2)^2-(H286/2-J286/1000)^2-(H286/2-J286/1000)*(I286/2-J286/1000)-(I286/2-J286/1000)^2)=0,"",7850/1000*(1/3)*PI()*ABS(F286-G286)*((H286/2)^2+(H286/2)*(I286/2)+(I286/2)^2-(H286/2-J286/1000)^2-(H286/2-J286/1000)*(I286/2-J286/1000)-(I286/2-J286/1000)^2))</f>
        <v/>
      </c>
      <c r="N286" s="187" t="str">
        <f>IFERROR((MP_DATA[[#This Row],[D, bottom '[m']]]+MP_DATA[[#This Row],[D, top '[m']]])/(2*MP_DATA[[#This Row],[t '[mm']]]/1000),"")</f>
        <v/>
      </c>
      <c r="S286" s="167"/>
      <c r="T286" s="167"/>
      <c r="U286" s="151"/>
      <c r="AR286" s="80"/>
      <c r="AX286" s="186" t="str">
        <f>IFERROR(TP_DATA[[#This Row],[Top '[m']]]-TP_DATA[[#This Row],[Bottom '[m']]], "")</f>
        <v/>
      </c>
      <c r="AY286" s="469"/>
      <c r="AZ286" s="470"/>
      <c r="BA286" s="192"/>
      <c r="BD286" s="467"/>
      <c r="BE286" s="467"/>
      <c r="BF286" s="468"/>
      <c r="BK286" s="425"/>
      <c r="BM286" s="425"/>
      <c r="CJ286" s="186" t="str">
        <f>IFERROR(TOWER_DATA[[#This Row],[Top '[m']]]-TOWER_DATA[[#This Row],[Bottom '[m']]], "")</f>
        <v/>
      </c>
      <c r="CK286" s="51"/>
      <c r="CL286" s="173" t="str">
        <f>IFERROR(-(TOWER_DATA[[#This Row],[D, bottom '[m']]]-TOWER_DATA[[#This Row],[D, top '[m']]])/(TOWER_DATA[[#This Row],[Bottom '[m']]]-TOWER_DATA[[#This Row],[Top '[m']]]),"")</f>
        <v/>
      </c>
      <c r="CM286" s="123" t="str">
        <f t="shared" si="8"/>
        <v/>
      </c>
      <c r="CN286" s="187" t="str">
        <f>IFERROR((TOWER_DATA[[#This Row],[D, bottom '[m']]]+TOWER_DATA[[#This Row],[D, top '[m']]])/(2*TOWER_DATA[[#This Row],[t '[mm']]]/1000),"")</f>
        <v/>
      </c>
      <c r="DR286" s="167"/>
      <c r="DS286" s="167"/>
      <c r="DT286" s="151"/>
      <c r="DW286" s="94"/>
      <c r="DX286" s="94"/>
      <c r="DY286" s="53"/>
    </row>
    <row r="287" spans="5:129" ht="18" customHeight="1">
      <c r="E287" s="50"/>
      <c r="K287" s="186" t="str">
        <f>IFERROR(MP_DATA[[#This Row],[Top '[m']]]-MP_DATA[[#This Row],[Bottom '[m']]], "")</f>
        <v/>
      </c>
      <c r="L287" s="173" t="str">
        <f>IFERROR(-(MP_DATA[[#This Row],[D, bottom '[m']]]-MP_DATA[[#This Row],[D, top '[m']]])/(MP_DATA[[#This Row],[Bottom '[m']]]-MP_DATA[[#This Row],[Top '[m']]]),"")</f>
        <v/>
      </c>
      <c r="M287" s="123" t="str">
        <f>IF(7850/1000*(1/3)*PI()*ABS(F287-G287)*((H287/2)^2+(H287/2)*(I287/2)+(I287/2)^2-(H287/2-J287/1000)^2-(H287/2-J287/1000)*(I287/2-J287/1000)-(I287/2-J287/1000)^2)=0,"",7850/1000*(1/3)*PI()*ABS(F287-G287)*((H287/2)^2+(H287/2)*(I287/2)+(I287/2)^2-(H287/2-J287/1000)^2-(H287/2-J287/1000)*(I287/2-J287/1000)-(I287/2-J287/1000)^2))</f>
        <v/>
      </c>
      <c r="N287" s="187" t="str">
        <f>IFERROR((MP_DATA[[#This Row],[D, bottom '[m']]]+MP_DATA[[#This Row],[D, top '[m']]])/(2*MP_DATA[[#This Row],[t '[mm']]]/1000),"")</f>
        <v/>
      </c>
      <c r="S287" s="167"/>
      <c r="T287" s="167"/>
      <c r="U287" s="151"/>
      <c r="AR287" s="80"/>
      <c r="AX287" s="186" t="str">
        <f>IFERROR(TP_DATA[[#This Row],[Top '[m']]]-TP_DATA[[#This Row],[Bottom '[m']]], "")</f>
        <v/>
      </c>
      <c r="AY287" s="469"/>
      <c r="AZ287" s="470"/>
      <c r="BA287" s="192"/>
      <c r="BD287" s="467"/>
      <c r="BE287" s="467"/>
      <c r="BF287" s="468"/>
      <c r="BK287" s="425"/>
      <c r="BM287" s="425"/>
      <c r="CJ287" s="186" t="str">
        <f>IFERROR(TOWER_DATA[[#This Row],[Top '[m']]]-TOWER_DATA[[#This Row],[Bottom '[m']]], "")</f>
        <v/>
      </c>
      <c r="CK287" s="51"/>
      <c r="CL287" s="173" t="str">
        <f>IFERROR(-(TOWER_DATA[[#This Row],[D, bottom '[m']]]-TOWER_DATA[[#This Row],[D, top '[m']]])/(TOWER_DATA[[#This Row],[Bottom '[m']]]-TOWER_DATA[[#This Row],[Top '[m']]]),"")</f>
        <v/>
      </c>
      <c r="CM287" s="123" t="str">
        <f t="shared" si="8"/>
        <v/>
      </c>
      <c r="CN287" s="187" t="str">
        <f>IFERROR((TOWER_DATA[[#This Row],[D, bottom '[m']]]+TOWER_DATA[[#This Row],[D, top '[m']]])/(2*TOWER_DATA[[#This Row],[t '[mm']]]/1000),"")</f>
        <v/>
      </c>
      <c r="DR287" s="167"/>
      <c r="DS287" s="167"/>
      <c r="DT287" s="151"/>
      <c r="DW287" s="94"/>
      <c r="DX287" s="94"/>
      <c r="DY287" s="53"/>
    </row>
    <row r="288" spans="5:129" ht="18" customHeight="1">
      <c r="E288" s="50"/>
      <c r="K288" s="186" t="str">
        <f>IFERROR(MP_DATA[[#This Row],[Top '[m']]]-MP_DATA[[#This Row],[Bottom '[m']]], "")</f>
        <v/>
      </c>
      <c r="L288" s="173" t="str">
        <f>IFERROR(-(MP_DATA[[#This Row],[D, bottom '[m']]]-MP_DATA[[#This Row],[D, top '[m']]])/(MP_DATA[[#This Row],[Bottom '[m']]]-MP_DATA[[#This Row],[Top '[m']]]),"")</f>
        <v/>
      </c>
      <c r="M288" s="123" t="str">
        <f>IF(7850/1000*(1/3)*PI()*ABS(F288-G288)*((H288/2)^2+(H288/2)*(I288/2)+(I288/2)^2-(H288/2-J288/1000)^2-(H288/2-J288/1000)*(I288/2-J288/1000)-(I288/2-J288/1000)^2)=0,"",7850/1000*(1/3)*PI()*ABS(F288-G288)*((H288/2)^2+(H288/2)*(I288/2)+(I288/2)^2-(H288/2-J288/1000)^2-(H288/2-J288/1000)*(I288/2-J288/1000)-(I288/2-J288/1000)^2))</f>
        <v/>
      </c>
      <c r="N288" s="187" t="str">
        <f>IFERROR((MP_DATA[[#This Row],[D, bottom '[m']]]+MP_DATA[[#This Row],[D, top '[m']]])/(2*MP_DATA[[#This Row],[t '[mm']]]/1000),"")</f>
        <v/>
      </c>
      <c r="S288" s="167"/>
      <c r="T288" s="167"/>
      <c r="U288" s="151"/>
      <c r="AR288" s="80"/>
      <c r="AX288" s="186" t="str">
        <f>IFERROR(TP_DATA[[#This Row],[Top '[m']]]-TP_DATA[[#This Row],[Bottom '[m']]], "")</f>
        <v/>
      </c>
      <c r="AY288" s="469"/>
      <c r="AZ288" s="470"/>
      <c r="BA288" s="192"/>
      <c r="BD288" s="467"/>
      <c r="BE288" s="467"/>
      <c r="BF288" s="468"/>
      <c r="BK288" s="425"/>
      <c r="BM288" s="425"/>
      <c r="CJ288" s="186" t="str">
        <f>IFERROR(TOWER_DATA[[#This Row],[Top '[m']]]-TOWER_DATA[[#This Row],[Bottom '[m']]], "")</f>
        <v/>
      </c>
      <c r="CK288" s="51"/>
      <c r="CL288" s="173" t="str">
        <f>IFERROR(-(TOWER_DATA[[#This Row],[D, bottom '[m']]]-TOWER_DATA[[#This Row],[D, top '[m']]])/(TOWER_DATA[[#This Row],[Bottom '[m']]]-TOWER_DATA[[#This Row],[Top '[m']]]),"")</f>
        <v/>
      </c>
      <c r="CM288" s="123" t="str">
        <f t="shared" si="8"/>
        <v/>
      </c>
      <c r="CN288" s="187" t="str">
        <f>IFERROR((TOWER_DATA[[#This Row],[D, bottom '[m']]]+TOWER_DATA[[#This Row],[D, top '[m']]])/(2*TOWER_DATA[[#This Row],[t '[mm']]]/1000),"")</f>
        <v/>
      </c>
      <c r="DR288" s="167"/>
      <c r="DS288" s="167"/>
      <c r="DT288" s="151"/>
      <c r="DW288" s="94"/>
      <c r="DX288" s="94"/>
      <c r="DY288" s="53"/>
    </row>
    <row r="289" spans="5:129" ht="18" customHeight="1">
      <c r="E289" s="50"/>
      <c r="K289" s="186" t="str">
        <f>IFERROR(MP_DATA[[#This Row],[Top '[m']]]-MP_DATA[[#This Row],[Bottom '[m']]], "")</f>
        <v/>
      </c>
      <c r="L289" s="173" t="str">
        <f>IFERROR(-(MP_DATA[[#This Row],[D, bottom '[m']]]-MP_DATA[[#This Row],[D, top '[m']]])/(MP_DATA[[#This Row],[Bottom '[m']]]-MP_DATA[[#This Row],[Top '[m']]]),"")</f>
        <v/>
      </c>
      <c r="M289" s="123" t="str">
        <f>IF(7850/1000*(1/3)*PI()*ABS(F289-G289)*((H289/2)^2+(H289/2)*(I289/2)+(I289/2)^2-(H289/2-J289/1000)^2-(H289/2-J289/1000)*(I289/2-J289/1000)-(I289/2-J289/1000)^2)=0,"",7850/1000*(1/3)*PI()*ABS(F289-G289)*((H289/2)^2+(H289/2)*(I289/2)+(I289/2)^2-(H289/2-J289/1000)^2-(H289/2-J289/1000)*(I289/2-J289/1000)-(I289/2-J289/1000)^2))</f>
        <v/>
      </c>
      <c r="N289" s="187" t="str">
        <f>IFERROR((MP_DATA[[#This Row],[D, bottom '[m']]]+MP_DATA[[#This Row],[D, top '[m']]])/(2*MP_DATA[[#This Row],[t '[mm']]]/1000),"")</f>
        <v/>
      </c>
      <c r="S289" s="167"/>
      <c r="T289" s="167"/>
      <c r="U289" s="151"/>
      <c r="AR289" s="80"/>
      <c r="AX289" s="186" t="str">
        <f>IFERROR(TP_DATA[[#This Row],[Top '[m']]]-TP_DATA[[#This Row],[Bottom '[m']]], "")</f>
        <v/>
      </c>
      <c r="AY289" s="469"/>
      <c r="AZ289" s="470"/>
      <c r="BA289" s="192"/>
      <c r="BD289" s="467"/>
      <c r="BE289" s="467"/>
      <c r="BF289" s="468"/>
      <c r="BK289" s="425"/>
      <c r="BM289" s="425"/>
      <c r="CJ289" s="186" t="str">
        <f>IFERROR(TOWER_DATA[[#This Row],[Top '[m']]]-TOWER_DATA[[#This Row],[Bottom '[m']]], "")</f>
        <v/>
      </c>
      <c r="CK289" s="51"/>
      <c r="CL289" s="173" t="str">
        <f>IFERROR(-(TOWER_DATA[[#This Row],[D, bottom '[m']]]-TOWER_DATA[[#This Row],[D, top '[m']]])/(TOWER_DATA[[#This Row],[Bottom '[m']]]-TOWER_DATA[[#This Row],[Top '[m']]]),"")</f>
        <v/>
      </c>
      <c r="CM289" s="123" t="str">
        <f t="shared" si="8"/>
        <v/>
      </c>
      <c r="CN289" s="187" t="str">
        <f>IFERROR((TOWER_DATA[[#This Row],[D, bottom '[m']]]+TOWER_DATA[[#This Row],[D, top '[m']]])/(2*TOWER_DATA[[#This Row],[t '[mm']]]/1000),"")</f>
        <v/>
      </c>
      <c r="DR289" s="167"/>
      <c r="DS289" s="167"/>
      <c r="DT289" s="151"/>
      <c r="DW289" s="94"/>
      <c r="DX289" s="94"/>
      <c r="DY289" s="53"/>
    </row>
    <row r="290" spans="5:129" ht="18" customHeight="1">
      <c r="E290" s="50"/>
      <c r="K290" s="186" t="str">
        <f>IFERROR(MP_DATA[[#This Row],[Top '[m']]]-MP_DATA[[#This Row],[Bottom '[m']]], "")</f>
        <v/>
      </c>
      <c r="L290" s="173" t="str">
        <f>IFERROR(-(MP_DATA[[#This Row],[D, bottom '[m']]]-MP_DATA[[#This Row],[D, top '[m']]])/(MP_DATA[[#This Row],[Bottom '[m']]]-MP_DATA[[#This Row],[Top '[m']]]),"")</f>
        <v/>
      </c>
      <c r="M290" s="123" t="str">
        <f>IF(7850/1000*(1/3)*PI()*ABS(F290-G290)*((H290/2)^2+(H290/2)*(I290/2)+(I290/2)^2-(H290/2-J290/1000)^2-(H290/2-J290/1000)*(I290/2-J290/1000)-(I290/2-J290/1000)^2)=0,"",7850/1000*(1/3)*PI()*ABS(F290-G290)*((H290/2)^2+(H290/2)*(I290/2)+(I290/2)^2-(H290/2-J290/1000)^2-(H290/2-J290/1000)*(I290/2-J290/1000)-(I290/2-J290/1000)^2))</f>
        <v/>
      </c>
      <c r="N290" s="187" t="str">
        <f>IFERROR((MP_DATA[[#This Row],[D, bottom '[m']]]+MP_DATA[[#This Row],[D, top '[m']]])/(2*MP_DATA[[#This Row],[t '[mm']]]/1000),"")</f>
        <v/>
      </c>
      <c r="S290" s="167"/>
      <c r="T290" s="167"/>
      <c r="U290" s="151"/>
      <c r="AR290" s="80"/>
      <c r="AX290" s="186" t="str">
        <f>IFERROR(TP_DATA[[#This Row],[Top '[m']]]-TP_DATA[[#This Row],[Bottom '[m']]], "")</f>
        <v/>
      </c>
      <c r="AY290" s="469"/>
      <c r="AZ290" s="470"/>
      <c r="BA290" s="192"/>
      <c r="BD290" s="467"/>
      <c r="BE290" s="467"/>
      <c r="BF290" s="468"/>
      <c r="BK290" s="425"/>
      <c r="BM290" s="425"/>
      <c r="CJ290" s="186" t="str">
        <f>IFERROR(TOWER_DATA[[#This Row],[Top '[m']]]-TOWER_DATA[[#This Row],[Bottom '[m']]], "")</f>
        <v/>
      </c>
      <c r="CK290" s="51"/>
      <c r="CL290" s="173" t="str">
        <f>IFERROR(-(TOWER_DATA[[#This Row],[D, bottom '[m']]]-TOWER_DATA[[#This Row],[D, top '[m']]])/(TOWER_DATA[[#This Row],[Bottom '[m']]]-TOWER_DATA[[#This Row],[Top '[m']]]),"")</f>
        <v/>
      </c>
      <c r="CM290" s="123" t="str">
        <f t="shared" si="8"/>
        <v/>
      </c>
      <c r="CN290" s="187" t="str">
        <f>IFERROR((TOWER_DATA[[#This Row],[D, bottom '[m']]]+TOWER_DATA[[#This Row],[D, top '[m']]])/(2*TOWER_DATA[[#This Row],[t '[mm']]]/1000),"")</f>
        <v/>
      </c>
      <c r="DR290" s="167"/>
      <c r="DS290" s="167"/>
      <c r="DT290" s="151"/>
      <c r="DW290" s="94"/>
      <c r="DX290" s="94"/>
      <c r="DY290" s="53"/>
    </row>
    <row r="291" spans="5:129" ht="18" customHeight="1">
      <c r="E291" s="50"/>
      <c r="K291" s="186" t="str">
        <f>IFERROR(MP_DATA[[#This Row],[Top '[m']]]-MP_DATA[[#This Row],[Bottom '[m']]], "")</f>
        <v/>
      </c>
      <c r="L291" s="173" t="str">
        <f>IFERROR(-(MP_DATA[[#This Row],[D, bottom '[m']]]-MP_DATA[[#This Row],[D, top '[m']]])/(MP_DATA[[#This Row],[Bottom '[m']]]-MP_DATA[[#This Row],[Top '[m']]]),"")</f>
        <v/>
      </c>
      <c r="M291" s="123" t="str">
        <f>IF(7850/1000*(1/3)*PI()*ABS(F291-G291)*((H291/2)^2+(H291/2)*(I291/2)+(I291/2)^2-(H291/2-J291/1000)^2-(H291/2-J291/1000)*(I291/2-J291/1000)-(I291/2-J291/1000)^2)=0,"",7850/1000*(1/3)*PI()*ABS(F291-G291)*((H291/2)^2+(H291/2)*(I291/2)+(I291/2)^2-(H291/2-J291/1000)^2-(H291/2-J291/1000)*(I291/2-J291/1000)-(I291/2-J291/1000)^2))</f>
        <v/>
      </c>
      <c r="N291" s="187" t="str">
        <f>IFERROR((MP_DATA[[#This Row],[D, bottom '[m']]]+MP_DATA[[#This Row],[D, top '[m']]])/(2*MP_DATA[[#This Row],[t '[mm']]]/1000),"")</f>
        <v/>
      </c>
      <c r="S291" s="167"/>
      <c r="T291" s="167"/>
      <c r="U291" s="151"/>
      <c r="AR291" s="80"/>
      <c r="AX291" s="186" t="str">
        <f>IFERROR(TP_DATA[[#This Row],[Top '[m']]]-TP_DATA[[#This Row],[Bottom '[m']]], "")</f>
        <v/>
      </c>
      <c r="AY291" s="469"/>
      <c r="AZ291" s="470"/>
      <c r="BA291" s="192"/>
      <c r="BD291" s="467"/>
      <c r="BE291" s="467"/>
      <c r="BF291" s="468"/>
      <c r="BK291" s="425"/>
      <c r="BM291" s="425"/>
      <c r="CJ291" s="186" t="str">
        <f>IFERROR(TOWER_DATA[[#This Row],[Top '[m']]]-TOWER_DATA[[#This Row],[Bottom '[m']]], "")</f>
        <v/>
      </c>
      <c r="CK291" s="51"/>
      <c r="CL291" s="173" t="str">
        <f>IFERROR(-(TOWER_DATA[[#This Row],[D, bottom '[m']]]-TOWER_DATA[[#This Row],[D, top '[m']]])/(TOWER_DATA[[#This Row],[Bottom '[m']]]-TOWER_DATA[[#This Row],[Top '[m']]]),"")</f>
        <v/>
      </c>
      <c r="CM291" s="123" t="str">
        <f t="shared" si="8"/>
        <v/>
      </c>
      <c r="CN291" s="187" t="str">
        <f>IFERROR((TOWER_DATA[[#This Row],[D, bottom '[m']]]+TOWER_DATA[[#This Row],[D, top '[m']]])/(2*TOWER_DATA[[#This Row],[t '[mm']]]/1000),"")</f>
        <v/>
      </c>
      <c r="DR291" s="167"/>
      <c r="DS291" s="167"/>
      <c r="DT291" s="151"/>
      <c r="DW291" s="94"/>
      <c r="DX291" s="94"/>
      <c r="DY291" s="53"/>
    </row>
    <row r="292" spans="5:129" ht="18" customHeight="1">
      <c r="E292" s="50"/>
      <c r="K292" s="186" t="str">
        <f>IFERROR(MP_DATA[[#This Row],[Top '[m']]]-MP_DATA[[#This Row],[Bottom '[m']]], "")</f>
        <v/>
      </c>
      <c r="L292" s="173" t="str">
        <f>IFERROR(-(MP_DATA[[#This Row],[D, bottom '[m']]]-MP_DATA[[#This Row],[D, top '[m']]])/(MP_DATA[[#This Row],[Bottom '[m']]]-MP_DATA[[#This Row],[Top '[m']]]),"")</f>
        <v/>
      </c>
      <c r="M292" s="123" t="str">
        <f>IF(7850/1000*(1/3)*PI()*ABS(F292-G292)*((H292/2)^2+(H292/2)*(I292/2)+(I292/2)^2-(H292/2-J292/1000)^2-(H292/2-J292/1000)*(I292/2-J292/1000)-(I292/2-J292/1000)^2)=0,"",7850/1000*(1/3)*PI()*ABS(F292-G292)*((H292/2)^2+(H292/2)*(I292/2)+(I292/2)^2-(H292/2-J292/1000)^2-(H292/2-J292/1000)*(I292/2-J292/1000)-(I292/2-J292/1000)^2))</f>
        <v/>
      </c>
      <c r="N292" s="187" t="str">
        <f>IFERROR((MP_DATA[[#This Row],[D, bottom '[m']]]+MP_DATA[[#This Row],[D, top '[m']]])/(2*MP_DATA[[#This Row],[t '[mm']]]/1000),"")</f>
        <v/>
      </c>
      <c r="S292" s="167"/>
      <c r="T292" s="167"/>
      <c r="U292" s="151"/>
      <c r="AR292" s="80"/>
      <c r="AX292" s="186" t="str">
        <f>IFERROR(TP_DATA[[#This Row],[Top '[m']]]-TP_DATA[[#This Row],[Bottom '[m']]], "")</f>
        <v/>
      </c>
      <c r="AY292" s="469"/>
      <c r="AZ292" s="470"/>
      <c r="BA292" s="192"/>
      <c r="BD292" s="467"/>
      <c r="BE292" s="467"/>
      <c r="BF292" s="468"/>
      <c r="BK292" s="425"/>
      <c r="BM292" s="425"/>
      <c r="CJ292" s="186" t="str">
        <f>IFERROR(TOWER_DATA[[#This Row],[Top '[m']]]-TOWER_DATA[[#This Row],[Bottom '[m']]], "")</f>
        <v/>
      </c>
      <c r="CK292" s="51"/>
      <c r="CL292" s="173" t="str">
        <f>IFERROR(-(TOWER_DATA[[#This Row],[D, bottom '[m']]]-TOWER_DATA[[#This Row],[D, top '[m']]])/(TOWER_DATA[[#This Row],[Bottom '[m']]]-TOWER_DATA[[#This Row],[Top '[m']]]),"")</f>
        <v/>
      </c>
      <c r="CM292" s="123" t="str">
        <f t="shared" si="8"/>
        <v/>
      </c>
      <c r="CN292" s="187" t="str">
        <f>IFERROR((TOWER_DATA[[#This Row],[D, bottom '[m']]]+TOWER_DATA[[#This Row],[D, top '[m']]])/(2*TOWER_DATA[[#This Row],[t '[mm']]]/1000),"")</f>
        <v/>
      </c>
      <c r="DR292" s="167"/>
      <c r="DS292" s="167"/>
      <c r="DT292" s="151"/>
      <c r="DW292" s="94"/>
      <c r="DX292" s="94"/>
      <c r="DY292" s="53"/>
    </row>
    <row r="293" spans="5:129" ht="18" customHeight="1">
      <c r="E293" s="50"/>
      <c r="K293" s="186" t="str">
        <f>IFERROR(MP_DATA[[#This Row],[Top '[m']]]-MP_DATA[[#This Row],[Bottom '[m']]], "")</f>
        <v/>
      </c>
      <c r="L293" s="173" t="str">
        <f>IFERROR(-(MP_DATA[[#This Row],[D, bottom '[m']]]-MP_DATA[[#This Row],[D, top '[m']]])/(MP_DATA[[#This Row],[Bottom '[m']]]-MP_DATA[[#This Row],[Top '[m']]]),"")</f>
        <v/>
      </c>
      <c r="M293" s="123" t="str">
        <f>IF(7850/1000*(1/3)*PI()*ABS(F293-G293)*((H293/2)^2+(H293/2)*(I293/2)+(I293/2)^2-(H293/2-J293/1000)^2-(H293/2-J293/1000)*(I293/2-J293/1000)-(I293/2-J293/1000)^2)=0,"",7850/1000*(1/3)*PI()*ABS(F293-G293)*((H293/2)^2+(H293/2)*(I293/2)+(I293/2)^2-(H293/2-J293/1000)^2-(H293/2-J293/1000)*(I293/2-J293/1000)-(I293/2-J293/1000)^2))</f>
        <v/>
      </c>
      <c r="N293" s="187" t="str">
        <f>IFERROR((MP_DATA[[#This Row],[D, bottom '[m']]]+MP_DATA[[#This Row],[D, top '[m']]])/(2*MP_DATA[[#This Row],[t '[mm']]]/1000),"")</f>
        <v/>
      </c>
      <c r="S293" s="167"/>
      <c r="T293" s="167"/>
      <c r="U293" s="151"/>
      <c r="AR293" s="80"/>
      <c r="AX293" s="186" t="str">
        <f>IFERROR(TP_DATA[[#This Row],[Top '[m']]]-TP_DATA[[#This Row],[Bottom '[m']]], "")</f>
        <v/>
      </c>
      <c r="AY293" s="469"/>
      <c r="AZ293" s="470"/>
      <c r="BA293" s="192"/>
      <c r="BD293" s="467"/>
      <c r="BE293" s="467"/>
      <c r="BF293" s="468"/>
      <c r="BK293" s="425"/>
      <c r="BM293" s="425"/>
      <c r="CJ293" s="186" t="str">
        <f>IFERROR(TOWER_DATA[[#This Row],[Top '[m']]]-TOWER_DATA[[#This Row],[Bottom '[m']]], "")</f>
        <v/>
      </c>
      <c r="CK293" s="51"/>
      <c r="CL293" s="173" t="str">
        <f>IFERROR(-(TOWER_DATA[[#This Row],[D, bottom '[m']]]-TOWER_DATA[[#This Row],[D, top '[m']]])/(TOWER_DATA[[#This Row],[Bottom '[m']]]-TOWER_DATA[[#This Row],[Top '[m']]]),"")</f>
        <v/>
      </c>
      <c r="CM293" s="123" t="str">
        <f t="shared" si="8"/>
        <v/>
      </c>
      <c r="CN293" s="187" t="str">
        <f>IFERROR((TOWER_DATA[[#This Row],[D, bottom '[m']]]+TOWER_DATA[[#This Row],[D, top '[m']]])/(2*TOWER_DATA[[#This Row],[t '[mm']]]/1000),"")</f>
        <v/>
      </c>
      <c r="DR293" s="167"/>
      <c r="DS293" s="167"/>
      <c r="DT293" s="151"/>
      <c r="DW293" s="94"/>
      <c r="DX293" s="94"/>
      <c r="DY293" s="53"/>
    </row>
    <row r="294" spans="5:129" ht="18" customHeight="1">
      <c r="E294" s="50"/>
      <c r="K294" s="186" t="str">
        <f>IFERROR(MP_DATA[[#This Row],[Top '[m']]]-MP_DATA[[#This Row],[Bottom '[m']]], "")</f>
        <v/>
      </c>
      <c r="L294" s="173" t="str">
        <f>IFERROR(-(MP_DATA[[#This Row],[D, bottom '[m']]]-MP_DATA[[#This Row],[D, top '[m']]])/(MP_DATA[[#This Row],[Bottom '[m']]]-MP_DATA[[#This Row],[Top '[m']]]),"")</f>
        <v/>
      </c>
      <c r="M294" s="123" t="str">
        <f>IF(7850/1000*(1/3)*PI()*ABS(F294-G294)*((H294/2)^2+(H294/2)*(I294/2)+(I294/2)^2-(H294/2-J294/1000)^2-(H294/2-J294/1000)*(I294/2-J294/1000)-(I294/2-J294/1000)^2)=0,"",7850/1000*(1/3)*PI()*ABS(F294-G294)*((H294/2)^2+(H294/2)*(I294/2)+(I294/2)^2-(H294/2-J294/1000)^2-(H294/2-J294/1000)*(I294/2-J294/1000)-(I294/2-J294/1000)^2))</f>
        <v/>
      </c>
      <c r="N294" s="187" t="str">
        <f>IFERROR((MP_DATA[[#This Row],[D, bottom '[m']]]+MP_DATA[[#This Row],[D, top '[m']]])/(2*MP_DATA[[#This Row],[t '[mm']]]/1000),"")</f>
        <v/>
      </c>
      <c r="S294" s="167"/>
      <c r="T294" s="167"/>
      <c r="U294" s="151"/>
      <c r="AR294" s="80"/>
      <c r="AX294" s="186" t="str">
        <f>IFERROR(TP_DATA[[#This Row],[Top '[m']]]-TP_DATA[[#This Row],[Bottom '[m']]], "")</f>
        <v/>
      </c>
      <c r="AY294" s="469"/>
      <c r="AZ294" s="470"/>
      <c r="BA294" s="192"/>
      <c r="BD294" s="467"/>
      <c r="BE294" s="467"/>
      <c r="BF294" s="468"/>
      <c r="BK294" s="425"/>
      <c r="BM294" s="425"/>
      <c r="CJ294" s="186" t="str">
        <f>IFERROR(TOWER_DATA[[#This Row],[Top '[m']]]-TOWER_DATA[[#This Row],[Bottom '[m']]], "")</f>
        <v/>
      </c>
      <c r="CK294" s="51"/>
      <c r="CL294" s="173" t="str">
        <f>IFERROR(-(TOWER_DATA[[#This Row],[D, bottom '[m']]]-TOWER_DATA[[#This Row],[D, top '[m']]])/(TOWER_DATA[[#This Row],[Bottom '[m']]]-TOWER_DATA[[#This Row],[Top '[m']]]),"")</f>
        <v/>
      </c>
      <c r="CM294" s="123" t="str">
        <f t="shared" si="8"/>
        <v/>
      </c>
      <c r="CN294" s="187" t="str">
        <f>IFERROR((TOWER_DATA[[#This Row],[D, bottom '[m']]]+TOWER_DATA[[#This Row],[D, top '[m']]])/(2*TOWER_DATA[[#This Row],[t '[mm']]]/1000),"")</f>
        <v/>
      </c>
      <c r="DR294" s="167"/>
      <c r="DS294" s="167"/>
      <c r="DT294" s="151"/>
      <c r="DW294" s="94"/>
      <c r="DX294" s="94"/>
      <c r="DY294" s="53"/>
    </row>
    <row r="295" spans="5:129" ht="18" customHeight="1">
      <c r="E295" s="50"/>
      <c r="K295" s="186" t="str">
        <f>IFERROR(MP_DATA[[#This Row],[Top '[m']]]-MP_DATA[[#This Row],[Bottom '[m']]], "")</f>
        <v/>
      </c>
      <c r="L295" s="173" t="str">
        <f>IFERROR(-(MP_DATA[[#This Row],[D, bottom '[m']]]-MP_DATA[[#This Row],[D, top '[m']]])/(MP_DATA[[#This Row],[Bottom '[m']]]-MP_DATA[[#This Row],[Top '[m']]]),"")</f>
        <v/>
      </c>
      <c r="M295" s="123" t="str">
        <f>IF(7850/1000*(1/3)*PI()*ABS(F295-G295)*((H295/2)^2+(H295/2)*(I295/2)+(I295/2)^2-(H295/2-J295/1000)^2-(H295/2-J295/1000)*(I295/2-J295/1000)-(I295/2-J295/1000)^2)=0,"",7850/1000*(1/3)*PI()*ABS(F295-G295)*((H295/2)^2+(H295/2)*(I295/2)+(I295/2)^2-(H295/2-J295/1000)^2-(H295/2-J295/1000)*(I295/2-J295/1000)-(I295/2-J295/1000)^2))</f>
        <v/>
      </c>
      <c r="N295" s="187" t="str">
        <f>IFERROR((MP_DATA[[#This Row],[D, bottom '[m']]]+MP_DATA[[#This Row],[D, top '[m']]])/(2*MP_DATA[[#This Row],[t '[mm']]]/1000),"")</f>
        <v/>
      </c>
      <c r="S295" s="167"/>
      <c r="T295" s="167"/>
      <c r="U295" s="151"/>
      <c r="AR295" s="80"/>
      <c r="AX295" s="186" t="str">
        <f>IFERROR(TP_DATA[[#This Row],[Top '[m']]]-TP_DATA[[#This Row],[Bottom '[m']]], "")</f>
        <v/>
      </c>
      <c r="AY295" s="469"/>
      <c r="AZ295" s="470"/>
      <c r="BA295" s="192"/>
      <c r="BD295" s="467"/>
      <c r="BE295" s="467"/>
      <c r="BF295" s="468"/>
      <c r="BK295" s="425"/>
      <c r="BM295" s="425"/>
      <c r="CJ295" s="186" t="str">
        <f>IFERROR(TOWER_DATA[[#This Row],[Top '[m']]]-TOWER_DATA[[#This Row],[Bottom '[m']]], "")</f>
        <v/>
      </c>
      <c r="CK295" s="51"/>
      <c r="CL295" s="173" t="str">
        <f>IFERROR(-(TOWER_DATA[[#This Row],[D, bottom '[m']]]-TOWER_DATA[[#This Row],[D, top '[m']]])/(TOWER_DATA[[#This Row],[Bottom '[m']]]-TOWER_DATA[[#This Row],[Top '[m']]]),"")</f>
        <v/>
      </c>
      <c r="CM295" s="123" t="str">
        <f t="shared" si="8"/>
        <v/>
      </c>
      <c r="CN295" s="187" t="str">
        <f>IFERROR((TOWER_DATA[[#This Row],[D, bottom '[m']]]+TOWER_DATA[[#This Row],[D, top '[m']]])/(2*TOWER_DATA[[#This Row],[t '[mm']]]/1000),"")</f>
        <v/>
      </c>
      <c r="DR295" s="167"/>
      <c r="DS295" s="167"/>
      <c r="DT295" s="151"/>
      <c r="DW295" s="94"/>
      <c r="DX295" s="94"/>
      <c r="DY295" s="53"/>
    </row>
    <row r="296" spans="5:129" ht="18" customHeight="1">
      <c r="E296" s="50"/>
      <c r="K296" s="186" t="str">
        <f>IFERROR(MP_DATA[[#This Row],[Top '[m']]]-MP_DATA[[#This Row],[Bottom '[m']]], "")</f>
        <v/>
      </c>
      <c r="L296" s="173" t="str">
        <f>IFERROR(-(MP_DATA[[#This Row],[D, bottom '[m']]]-MP_DATA[[#This Row],[D, top '[m']]])/(MP_DATA[[#This Row],[Bottom '[m']]]-MP_DATA[[#This Row],[Top '[m']]]),"")</f>
        <v/>
      </c>
      <c r="M296" s="123" t="str">
        <f>IF(7850/1000*(1/3)*PI()*ABS(F296-G296)*((H296/2)^2+(H296/2)*(I296/2)+(I296/2)^2-(H296/2-J296/1000)^2-(H296/2-J296/1000)*(I296/2-J296/1000)-(I296/2-J296/1000)^2)=0,"",7850/1000*(1/3)*PI()*ABS(F296-G296)*((H296/2)^2+(H296/2)*(I296/2)+(I296/2)^2-(H296/2-J296/1000)^2-(H296/2-J296/1000)*(I296/2-J296/1000)-(I296/2-J296/1000)^2))</f>
        <v/>
      </c>
      <c r="N296" s="187" t="str">
        <f>IFERROR((MP_DATA[[#This Row],[D, bottom '[m']]]+MP_DATA[[#This Row],[D, top '[m']]])/(2*MP_DATA[[#This Row],[t '[mm']]]/1000),"")</f>
        <v/>
      </c>
      <c r="S296" s="167"/>
      <c r="T296" s="167"/>
      <c r="U296" s="151"/>
      <c r="AR296" s="80"/>
      <c r="AX296" s="186" t="str">
        <f>IFERROR(TP_DATA[[#This Row],[Top '[m']]]-TP_DATA[[#This Row],[Bottom '[m']]], "")</f>
        <v/>
      </c>
      <c r="AY296" s="469"/>
      <c r="AZ296" s="470"/>
      <c r="BA296" s="192"/>
      <c r="BD296" s="467"/>
      <c r="BE296" s="467"/>
      <c r="BF296" s="468"/>
      <c r="BK296" s="425"/>
      <c r="BM296" s="425"/>
      <c r="CJ296" s="186" t="str">
        <f>IFERROR(TOWER_DATA[[#This Row],[Top '[m']]]-TOWER_DATA[[#This Row],[Bottom '[m']]], "")</f>
        <v/>
      </c>
      <c r="CK296" s="51"/>
      <c r="CL296" s="173" t="str">
        <f>IFERROR(-(TOWER_DATA[[#This Row],[D, bottom '[m']]]-TOWER_DATA[[#This Row],[D, top '[m']]])/(TOWER_DATA[[#This Row],[Bottom '[m']]]-TOWER_DATA[[#This Row],[Top '[m']]]),"")</f>
        <v/>
      </c>
      <c r="CM296" s="123" t="str">
        <f t="shared" si="8"/>
        <v/>
      </c>
      <c r="CN296" s="187" t="str">
        <f>IFERROR((TOWER_DATA[[#This Row],[D, bottom '[m']]]+TOWER_DATA[[#This Row],[D, top '[m']]])/(2*TOWER_DATA[[#This Row],[t '[mm']]]/1000),"")</f>
        <v/>
      </c>
      <c r="DR296" s="167"/>
      <c r="DS296" s="167"/>
      <c r="DT296" s="151"/>
      <c r="DW296" s="94"/>
      <c r="DX296" s="94"/>
      <c r="DY296" s="53"/>
    </row>
    <row r="297" spans="5:129" ht="18" customHeight="1">
      <c r="E297" s="50"/>
      <c r="K297" s="186" t="str">
        <f>IFERROR(MP_DATA[[#This Row],[Top '[m']]]-MP_DATA[[#This Row],[Bottom '[m']]], "")</f>
        <v/>
      </c>
      <c r="L297" s="173" t="str">
        <f>IFERROR(-(MP_DATA[[#This Row],[D, bottom '[m']]]-MP_DATA[[#This Row],[D, top '[m']]])/(MP_DATA[[#This Row],[Bottom '[m']]]-MP_DATA[[#This Row],[Top '[m']]]),"")</f>
        <v/>
      </c>
      <c r="M297" s="123" t="str">
        <f>IF(7850/1000*(1/3)*PI()*ABS(F297-G297)*((H297/2)^2+(H297/2)*(I297/2)+(I297/2)^2-(H297/2-J297/1000)^2-(H297/2-J297/1000)*(I297/2-J297/1000)-(I297/2-J297/1000)^2)=0,"",7850/1000*(1/3)*PI()*ABS(F297-G297)*((H297/2)^2+(H297/2)*(I297/2)+(I297/2)^2-(H297/2-J297/1000)^2-(H297/2-J297/1000)*(I297/2-J297/1000)-(I297/2-J297/1000)^2))</f>
        <v/>
      </c>
      <c r="N297" s="187" t="str">
        <f>IFERROR((MP_DATA[[#This Row],[D, bottom '[m']]]+MP_DATA[[#This Row],[D, top '[m']]])/(2*MP_DATA[[#This Row],[t '[mm']]]/1000),"")</f>
        <v/>
      </c>
      <c r="S297" s="167"/>
      <c r="T297" s="167"/>
      <c r="U297" s="151"/>
      <c r="AR297" s="80"/>
      <c r="AX297" s="186" t="str">
        <f>IFERROR(TP_DATA[[#This Row],[Top '[m']]]-TP_DATA[[#This Row],[Bottom '[m']]], "")</f>
        <v/>
      </c>
      <c r="AY297" s="469"/>
      <c r="AZ297" s="470"/>
      <c r="BA297" s="192"/>
      <c r="BD297" s="467"/>
      <c r="BE297" s="467"/>
      <c r="BF297" s="468"/>
      <c r="BK297" s="425"/>
      <c r="BM297" s="425"/>
      <c r="CJ297" s="186" t="str">
        <f>IFERROR(TOWER_DATA[[#This Row],[Top '[m']]]-TOWER_DATA[[#This Row],[Bottom '[m']]], "")</f>
        <v/>
      </c>
      <c r="CK297" s="51"/>
      <c r="CL297" s="173" t="str">
        <f>IFERROR(-(TOWER_DATA[[#This Row],[D, bottom '[m']]]-TOWER_DATA[[#This Row],[D, top '[m']]])/(TOWER_DATA[[#This Row],[Bottom '[m']]]-TOWER_DATA[[#This Row],[Top '[m']]]),"")</f>
        <v/>
      </c>
      <c r="CM297" s="123" t="str">
        <f t="shared" si="8"/>
        <v/>
      </c>
      <c r="CN297" s="187" t="str">
        <f>IFERROR((TOWER_DATA[[#This Row],[D, bottom '[m']]]+TOWER_DATA[[#This Row],[D, top '[m']]])/(2*TOWER_DATA[[#This Row],[t '[mm']]]/1000),"")</f>
        <v/>
      </c>
      <c r="DR297" s="167"/>
      <c r="DS297" s="167"/>
      <c r="DT297" s="151"/>
      <c r="DW297" s="94"/>
      <c r="DX297" s="94"/>
      <c r="DY297" s="53"/>
    </row>
    <row r="298" spans="5:129" ht="18" customHeight="1">
      <c r="E298" s="50"/>
      <c r="K298" s="186" t="str">
        <f>IFERROR(MP_DATA[[#This Row],[Top '[m']]]-MP_DATA[[#This Row],[Bottom '[m']]], "")</f>
        <v/>
      </c>
      <c r="L298" s="173" t="str">
        <f>IFERROR(-(MP_DATA[[#This Row],[D, bottom '[m']]]-MP_DATA[[#This Row],[D, top '[m']]])/(MP_DATA[[#This Row],[Bottom '[m']]]-MP_DATA[[#This Row],[Top '[m']]]),"")</f>
        <v/>
      </c>
      <c r="M298" s="123" t="str">
        <f>IF(7850/1000*(1/3)*PI()*ABS(F298-G298)*((H298/2)^2+(H298/2)*(I298/2)+(I298/2)^2-(H298/2-J298/1000)^2-(H298/2-J298/1000)*(I298/2-J298/1000)-(I298/2-J298/1000)^2)=0,"",7850/1000*(1/3)*PI()*ABS(F298-G298)*((H298/2)^2+(H298/2)*(I298/2)+(I298/2)^2-(H298/2-J298/1000)^2-(H298/2-J298/1000)*(I298/2-J298/1000)-(I298/2-J298/1000)^2))</f>
        <v/>
      </c>
      <c r="N298" s="187" t="str">
        <f>IFERROR((MP_DATA[[#This Row],[D, bottom '[m']]]+MP_DATA[[#This Row],[D, top '[m']]])/(2*MP_DATA[[#This Row],[t '[mm']]]/1000),"")</f>
        <v/>
      </c>
      <c r="S298" s="167"/>
      <c r="T298" s="167"/>
      <c r="U298" s="151"/>
      <c r="AR298" s="80"/>
      <c r="AX298" s="186" t="str">
        <f>IFERROR(TP_DATA[[#This Row],[Top '[m']]]-TP_DATA[[#This Row],[Bottom '[m']]], "")</f>
        <v/>
      </c>
      <c r="AY298" s="469"/>
      <c r="AZ298" s="470"/>
      <c r="BA298" s="192"/>
      <c r="BD298" s="467"/>
      <c r="BE298" s="467"/>
      <c r="BF298" s="468"/>
      <c r="BK298" s="425"/>
      <c r="BM298" s="425"/>
      <c r="CJ298" s="186" t="str">
        <f>IFERROR(TOWER_DATA[[#This Row],[Top '[m']]]-TOWER_DATA[[#This Row],[Bottom '[m']]], "")</f>
        <v/>
      </c>
      <c r="CK298" s="51"/>
      <c r="CL298" s="173" t="str">
        <f>IFERROR(-(TOWER_DATA[[#This Row],[D, bottom '[m']]]-TOWER_DATA[[#This Row],[D, top '[m']]])/(TOWER_DATA[[#This Row],[Bottom '[m']]]-TOWER_DATA[[#This Row],[Top '[m']]]),"")</f>
        <v/>
      </c>
      <c r="CM298" s="123" t="str">
        <f t="shared" si="8"/>
        <v/>
      </c>
      <c r="CN298" s="187" t="str">
        <f>IFERROR((TOWER_DATA[[#This Row],[D, bottom '[m']]]+TOWER_DATA[[#This Row],[D, top '[m']]])/(2*TOWER_DATA[[#This Row],[t '[mm']]]/1000),"")</f>
        <v/>
      </c>
      <c r="DR298" s="167"/>
      <c r="DS298" s="167"/>
      <c r="DT298" s="151"/>
      <c r="DW298" s="94"/>
      <c r="DX298" s="94"/>
      <c r="DY298" s="53"/>
    </row>
    <row r="299" spans="5:129" ht="18" customHeight="1">
      <c r="E299" s="50"/>
      <c r="K299" s="186" t="str">
        <f>IFERROR(MP_DATA[[#This Row],[Top '[m']]]-MP_DATA[[#This Row],[Bottom '[m']]], "")</f>
        <v/>
      </c>
      <c r="L299" s="173" t="str">
        <f>IFERROR(-(MP_DATA[[#This Row],[D, bottom '[m']]]-MP_DATA[[#This Row],[D, top '[m']]])/(MP_DATA[[#This Row],[Bottom '[m']]]-MP_DATA[[#This Row],[Top '[m']]]),"")</f>
        <v/>
      </c>
      <c r="M299" s="123" t="str">
        <f>IF(7850/1000*(1/3)*PI()*ABS(F299-G299)*((H299/2)^2+(H299/2)*(I299/2)+(I299/2)^2-(H299/2-J299/1000)^2-(H299/2-J299/1000)*(I299/2-J299/1000)-(I299/2-J299/1000)^2)=0,"",7850/1000*(1/3)*PI()*ABS(F299-G299)*((H299/2)^2+(H299/2)*(I299/2)+(I299/2)^2-(H299/2-J299/1000)^2-(H299/2-J299/1000)*(I299/2-J299/1000)-(I299/2-J299/1000)^2))</f>
        <v/>
      </c>
      <c r="N299" s="187" t="str">
        <f>IFERROR((MP_DATA[[#This Row],[D, bottom '[m']]]+MP_DATA[[#This Row],[D, top '[m']]])/(2*MP_DATA[[#This Row],[t '[mm']]]/1000),"")</f>
        <v/>
      </c>
      <c r="S299" s="167"/>
      <c r="T299" s="167"/>
      <c r="U299" s="151"/>
      <c r="AR299" s="80"/>
      <c r="AX299" s="186" t="str">
        <f>IFERROR(TP_DATA[[#This Row],[Top '[m']]]-TP_DATA[[#This Row],[Bottom '[m']]], "")</f>
        <v/>
      </c>
      <c r="AY299" s="469"/>
      <c r="AZ299" s="470"/>
      <c r="BA299" s="192"/>
      <c r="BD299" s="467"/>
      <c r="BE299" s="467"/>
      <c r="BF299" s="468"/>
      <c r="BK299" s="425"/>
      <c r="BM299" s="425"/>
      <c r="CJ299" s="186" t="str">
        <f>IFERROR(TOWER_DATA[[#This Row],[Top '[m']]]-TOWER_DATA[[#This Row],[Bottom '[m']]], "")</f>
        <v/>
      </c>
      <c r="CK299" s="51"/>
      <c r="CL299" s="173" t="str">
        <f>IFERROR(-(TOWER_DATA[[#This Row],[D, bottom '[m']]]-TOWER_DATA[[#This Row],[D, top '[m']]])/(TOWER_DATA[[#This Row],[Bottom '[m']]]-TOWER_DATA[[#This Row],[Top '[m']]]),"")</f>
        <v/>
      </c>
      <c r="CM299" s="123" t="str">
        <f t="shared" si="8"/>
        <v/>
      </c>
      <c r="CN299" s="187" t="str">
        <f>IFERROR((TOWER_DATA[[#This Row],[D, bottom '[m']]]+TOWER_DATA[[#This Row],[D, top '[m']]])/(2*TOWER_DATA[[#This Row],[t '[mm']]]/1000),"")</f>
        <v/>
      </c>
      <c r="DR299" s="167"/>
      <c r="DS299" s="167"/>
      <c r="DT299" s="151"/>
      <c r="DW299" s="94"/>
      <c r="DX299" s="94"/>
      <c r="DY299" s="53"/>
    </row>
    <row r="300" spans="5:129" ht="18" customHeight="1">
      <c r="E300" s="50"/>
      <c r="K300" s="186" t="str">
        <f>IFERROR(MP_DATA[[#This Row],[Top '[m']]]-MP_DATA[[#This Row],[Bottom '[m']]], "")</f>
        <v/>
      </c>
      <c r="L300" s="173" t="str">
        <f>IFERROR(-(MP_DATA[[#This Row],[D, bottom '[m']]]-MP_DATA[[#This Row],[D, top '[m']]])/(MP_DATA[[#This Row],[Bottom '[m']]]-MP_DATA[[#This Row],[Top '[m']]]),"")</f>
        <v/>
      </c>
      <c r="M300" s="123" t="str">
        <f>IF(7850/1000*(1/3)*PI()*ABS(F300-G300)*((H300/2)^2+(H300/2)*(I300/2)+(I300/2)^2-(H300/2-J300/1000)^2-(H300/2-J300/1000)*(I300/2-J300/1000)-(I300/2-J300/1000)^2)=0,"",7850/1000*(1/3)*PI()*ABS(F300-G300)*((H300/2)^2+(H300/2)*(I300/2)+(I300/2)^2-(H300/2-J300/1000)^2-(H300/2-J300/1000)*(I300/2-J300/1000)-(I300/2-J300/1000)^2))</f>
        <v/>
      </c>
      <c r="N300" s="187" t="str">
        <f>IFERROR((MP_DATA[[#This Row],[D, bottom '[m']]]+MP_DATA[[#This Row],[D, top '[m']]])/(2*MP_DATA[[#This Row],[t '[mm']]]/1000),"")</f>
        <v/>
      </c>
      <c r="S300" s="167"/>
      <c r="T300" s="167"/>
      <c r="U300" s="151"/>
      <c r="AR300" s="80"/>
      <c r="AX300" s="186" t="str">
        <f>IFERROR(TP_DATA[[#This Row],[Top '[m']]]-TP_DATA[[#This Row],[Bottom '[m']]], "")</f>
        <v/>
      </c>
      <c r="AY300" s="469"/>
      <c r="AZ300" s="470"/>
      <c r="BA300" s="192"/>
      <c r="BD300" s="467"/>
      <c r="BE300" s="467"/>
      <c r="BF300" s="468"/>
      <c r="BK300" s="425"/>
      <c r="BM300" s="425"/>
      <c r="CJ300" s="186" t="str">
        <f>IFERROR(TOWER_DATA[[#This Row],[Top '[m']]]-TOWER_DATA[[#This Row],[Bottom '[m']]], "")</f>
        <v/>
      </c>
      <c r="CK300" s="51"/>
      <c r="CL300" s="173" t="str">
        <f>IFERROR(-(TOWER_DATA[[#This Row],[D, bottom '[m']]]-TOWER_DATA[[#This Row],[D, top '[m']]])/(TOWER_DATA[[#This Row],[Bottom '[m']]]-TOWER_DATA[[#This Row],[Top '[m']]]),"")</f>
        <v/>
      </c>
      <c r="CM300" s="123" t="str">
        <f t="shared" si="8"/>
        <v/>
      </c>
      <c r="CN300" s="187" t="str">
        <f>IFERROR((TOWER_DATA[[#This Row],[D, bottom '[m']]]+TOWER_DATA[[#This Row],[D, top '[m']]])/(2*TOWER_DATA[[#This Row],[t '[mm']]]/1000),"")</f>
        <v/>
      </c>
      <c r="DR300" s="167"/>
      <c r="DS300" s="167"/>
      <c r="DT300" s="151"/>
      <c r="DW300" s="94"/>
      <c r="DX300" s="94"/>
      <c r="DY300" s="53"/>
    </row>
    <row r="301" spans="5:129" ht="18" customHeight="1">
      <c r="E301" s="50"/>
      <c r="K301" s="186" t="str">
        <f>IFERROR(MP_DATA[[#This Row],[Top '[m']]]-MP_DATA[[#This Row],[Bottom '[m']]], "")</f>
        <v/>
      </c>
      <c r="L301" s="173" t="str">
        <f>IFERROR(-(MP_DATA[[#This Row],[D, bottom '[m']]]-MP_DATA[[#This Row],[D, top '[m']]])/(MP_DATA[[#This Row],[Bottom '[m']]]-MP_DATA[[#This Row],[Top '[m']]]),"")</f>
        <v/>
      </c>
      <c r="M301" s="123" t="str">
        <f>IF(7850/1000*(1/3)*PI()*ABS(F301-G301)*((H301/2)^2+(H301/2)*(I301/2)+(I301/2)^2-(H301/2-J301/1000)^2-(H301/2-J301/1000)*(I301/2-J301/1000)-(I301/2-J301/1000)^2)=0,"",7850/1000*(1/3)*PI()*ABS(F301-G301)*((H301/2)^2+(H301/2)*(I301/2)+(I301/2)^2-(H301/2-J301/1000)^2-(H301/2-J301/1000)*(I301/2-J301/1000)-(I301/2-J301/1000)^2))</f>
        <v/>
      </c>
      <c r="N301" s="187" t="str">
        <f>IFERROR((MP_DATA[[#This Row],[D, bottom '[m']]]+MP_DATA[[#This Row],[D, top '[m']]])/(2*MP_DATA[[#This Row],[t '[mm']]]/1000),"")</f>
        <v/>
      </c>
      <c r="S301" s="167"/>
      <c r="T301" s="167"/>
      <c r="U301" s="151"/>
      <c r="AR301" s="80"/>
      <c r="AX301" s="186" t="str">
        <f>IFERROR(TP_DATA[[#This Row],[Top '[m']]]-TP_DATA[[#This Row],[Bottom '[m']]], "")</f>
        <v/>
      </c>
      <c r="AY301" s="469"/>
      <c r="AZ301" s="470"/>
      <c r="BA301" s="192"/>
      <c r="BD301" s="467"/>
      <c r="BE301" s="467"/>
      <c r="BF301" s="468"/>
      <c r="BK301" s="425"/>
      <c r="BM301" s="425"/>
      <c r="CJ301" s="186" t="str">
        <f>IFERROR(TOWER_DATA[[#This Row],[Top '[m']]]-TOWER_DATA[[#This Row],[Bottom '[m']]], "")</f>
        <v/>
      </c>
      <c r="CK301" s="51"/>
      <c r="CL301" s="173" t="str">
        <f>IFERROR(-(TOWER_DATA[[#This Row],[D, bottom '[m']]]-TOWER_DATA[[#This Row],[D, top '[m']]])/(TOWER_DATA[[#This Row],[Bottom '[m']]]-TOWER_DATA[[#This Row],[Top '[m']]]),"")</f>
        <v/>
      </c>
      <c r="CM301" s="123" t="str">
        <f t="shared" si="8"/>
        <v/>
      </c>
      <c r="CN301" s="187" t="str">
        <f>IFERROR((TOWER_DATA[[#This Row],[D, bottom '[m']]]+TOWER_DATA[[#This Row],[D, top '[m']]])/(2*TOWER_DATA[[#This Row],[t '[mm']]]/1000),"")</f>
        <v/>
      </c>
      <c r="DR301" s="167"/>
      <c r="DS301" s="167"/>
      <c r="DT301" s="151"/>
      <c r="DW301" s="94"/>
      <c r="DX301" s="94"/>
      <c r="DY301" s="53"/>
    </row>
    <row r="302" spans="5:129" ht="18" customHeight="1">
      <c r="E302" s="50"/>
      <c r="K302" s="186" t="str">
        <f>IFERROR(MP_DATA[[#This Row],[Top '[m']]]-MP_DATA[[#This Row],[Bottom '[m']]], "")</f>
        <v/>
      </c>
      <c r="L302" s="173" t="str">
        <f>IFERROR(-(MP_DATA[[#This Row],[D, bottom '[m']]]-MP_DATA[[#This Row],[D, top '[m']]])/(MP_DATA[[#This Row],[Bottom '[m']]]-MP_DATA[[#This Row],[Top '[m']]]),"")</f>
        <v/>
      </c>
      <c r="M302" s="123" t="str">
        <f>IF(7850/1000*(1/3)*PI()*ABS(F302-G302)*((H302/2)^2+(H302/2)*(I302/2)+(I302/2)^2-(H302/2-J302/1000)^2-(H302/2-J302/1000)*(I302/2-J302/1000)-(I302/2-J302/1000)^2)=0,"",7850/1000*(1/3)*PI()*ABS(F302-G302)*((H302/2)^2+(H302/2)*(I302/2)+(I302/2)^2-(H302/2-J302/1000)^2-(H302/2-J302/1000)*(I302/2-J302/1000)-(I302/2-J302/1000)^2))</f>
        <v/>
      </c>
      <c r="N302" s="187" t="str">
        <f>IFERROR((MP_DATA[[#This Row],[D, bottom '[m']]]+MP_DATA[[#This Row],[D, top '[m']]])/(2*MP_DATA[[#This Row],[t '[mm']]]/1000),"")</f>
        <v/>
      </c>
      <c r="S302" s="167"/>
      <c r="T302" s="167"/>
      <c r="U302" s="151"/>
      <c r="AR302" s="80"/>
      <c r="AX302" s="186" t="str">
        <f>IFERROR(TP_DATA[[#This Row],[Top '[m']]]-TP_DATA[[#This Row],[Bottom '[m']]], "")</f>
        <v/>
      </c>
      <c r="AY302" s="469"/>
      <c r="AZ302" s="470"/>
      <c r="BA302" s="192"/>
      <c r="BD302" s="467"/>
      <c r="BE302" s="467"/>
      <c r="BF302" s="468"/>
      <c r="BK302" s="425"/>
      <c r="BM302" s="425"/>
      <c r="CJ302" s="186" t="str">
        <f>IFERROR(TOWER_DATA[[#This Row],[Top '[m']]]-TOWER_DATA[[#This Row],[Bottom '[m']]], "")</f>
        <v/>
      </c>
      <c r="CK302" s="51"/>
      <c r="CL302" s="173" t="str">
        <f>IFERROR(-(TOWER_DATA[[#This Row],[D, bottom '[m']]]-TOWER_DATA[[#This Row],[D, top '[m']]])/(TOWER_DATA[[#This Row],[Bottom '[m']]]-TOWER_DATA[[#This Row],[Top '[m']]]),"")</f>
        <v/>
      </c>
      <c r="CM302" s="123" t="str">
        <f t="shared" si="8"/>
        <v/>
      </c>
      <c r="CN302" s="187" t="str">
        <f>IFERROR((TOWER_DATA[[#This Row],[D, bottom '[m']]]+TOWER_DATA[[#This Row],[D, top '[m']]])/(2*TOWER_DATA[[#This Row],[t '[mm']]]/1000),"")</f>
        <v/>
      </c>
      <c r="DR302" s="167"/>
      <c r="DS302" s="167"/>
      <c r="DT302" s="151"/>
      <c r="DW302" s="94"/>
      <c r="DX302" s="94"/>
      <c r="DY302" s="53"/>
    </row>
    <row r="303" spans="5:129" ht="18" customHeight="1">
      <c r="E303" s="50"/>
      <c r="K303" s="186" t="str">
        <f>IFERROR(MP_DATA[[#This Row],[Top '[m']]]-MP_DATA[[#This Row],[Bottom '[m']]], "")</f>
        <v/>
      </c>
      <c r="L303" s="173" t="str">
        <f>IFERROR(-(MP_DATA[[#This Row],[D, bottom '[m']]]-MP_DATA[[#This Row],[D, top '[m']]])/(MP_DATA[[#This Row],[Bottom '[m']]]-MP_DATA[[#This Row],[Top '[m']]]),"")</f>
        <v/>
      </c>
      <c r="M303" s="123" t="str">
        <f>IF(7850/1000*(1/3)*PI()*ABS(F303-G303)*((H303/2)^2+(H303/2)*(I303/2)+(I303/2)^2-(H303/2-J303/1000)^2-(H303/2-J303/1000)*(I303/2-J303/1000)-(I303/2-J303/1000)^2)=0,"",7850/1000*(1/3)*PI()*ABS(F303-G303)*((H303/2)^2+(H303/2)*(I303/2)+(I303/2)^2-(H303/2-J303/1000)^2-(H303/2-J303/1000)*(I303/2-J303/1000)-(I303/2-J303/1000)^2))</f>
        <v/>
      </c>
      <c r="N303" s="187" t="str">
        <f>IFERROR((MP_DATA[[#This Row],[D, bottom '[m']]]+MP_DATA[[#This Row],[D, top '[m']]])/(2*MP_DATA[[#This Row],[t '[mm']]]/1000),"")</f>
        <v/>
      </c>
      <c r="S303" s="167"/>
      <c r="T303" s="167"/>
      <c r="U303" s="151"/>
      <c r="AR303" s="80"/>
      <c r="AX303" s="186" t="str">
        <f>IFERROR(TP_DATA[[#This Row],[Top '[m']]]-TP_DATA[[#This Row],[Bottom '[m']]], "")</f>
        <v/>
      </c>
      <c r="AY303" s="469"/>
      <c r="AZ303" s="470"/>
      <c r="BA303" s="192"/>
      <c r="BD303" s="467"/>
      <c r="BE303" s="467"/>
      <c r="BF303" s="468"/>
      <c r="BK303" s="425"/>
      <c r="BM303" s="425"/>
      <c r="CJ303" s="186" t="str">
        <f>IFERROR(TOWER_DATA[[#This Row],[Top '[m']]]-TOWER_DATA[[#This Row],[Bottom '[m']]], "")</f>
        <v/>
      </c>
      <c r="CK303" s="51"/>
      <c r="CL303" s="173" t="str">
        <f>IFERROR(-(TOWER_DATA[[#This Row],[D, bottom '[m']]]-TOWER_DATA[[#This Row],[D, top '[m']]])/(TOWER_DATA[[#This Row],[Bottom '[m']]]-TOWER_DATA[[#This Row],[Top '[m']]]),"")</f>
        <v/>
      </c>
      <c r="CM303" s="123" t="str">
        <f t="shared" si="8"/>
        <v/>
      </c>
      <c r="CN303" s="187" t="str">
        <f>IFERROR((TOWER_DATA[[#This Row],[D, bottom '[m']]]+TOWER_DATA[[#This Row],[D, top '[m']]])/(2*TOWER_DATA[[#This Row],[t '[mm']]]/1000),"")</f>
        <v/>
      </c>
      <c r="DR303" s="167"/>
      <c r="DS303" s="167"/>
      <c r="DT303" s="151"/>
      <c r="DW303" s="94"/>
      <c r="DX303" s="94"/>
      <c r="DY303" s="53"/>
    </row>
    <row r="304" spans="5:129" ht="18" customHeight="1">
      <c r="E304" s="50"/>
      <c r="K304" s="186" t="str">
        <f>IFERROR(MP_DATA[[#This Row],[Top '[m']]]-MP_DATA[[#This Row],[Bottom '[m']]], "")</f>
        <v/>
      </c>
      <c r="L304" s="173" t="str">
        <f>IFERROR(-(MP_DATA[[#This Row],[D, bottom '[m']]]-MP_DATA[[#This Row],[D, top '[m']]])/(MP_DATA[[#This Row],[Bottom '[m']]]-MP_DATA[[#This Row],[Top '[m']]]),"")</f>
        <v/>
      </c>
      <c r="M304" s="123" t="str">
        <f>IF(7850/1000*(1/3)*PI()*ABS(F304-G304)*((H304/2)^2+(H304/2)*(I304/2)+(I304/2)^2-(H304/2-J304/1000)^2-(H304/2-J304/1000)*(I304/2-J304/1000)-(I304/2-J304/1000)^2)=0,"",7850/1000*(1/3)*PI()*ABS(F304-G304)*((H304/2)^2+(H304/2)*(I304/2)+(I304/2)^2-(H304/2-J304/1000)^2-(H304/2-J304/1000)*(I304/2-J304/1000)-(I304/2-J304/1000)^2))</f>
        <v/>
      </c>
      <c r="N304" s="187" t="str">
        <f>IFERROR((MP_DATA[[#This Row],[D, bottom '[m']]]+MP_DATA[[#This Row],[D, top '[m']]])/(2*MP_DATA[[#This Row],[t '[mm']]]/1000),"")</f>
        <v/>
      </c>
      <c r="S304" s="167"/>
      <c r="T304" s="167"/>
      <c r="U304" s="151"/>
      <c r="AR304" s="80"/>
      <c r="AX304" s="186" t="str">
        <f>IFERROR(TP_DATA[[#This Row],[Top '[m']]]-TP_DATA[[#This Row],[Bottom '[m']]], "")</f>
        <v/>
      </c>
      <c r="AY304" s="469"/>
      <c r="AZ304" s="470"/>
      <c r="BA304" s="192"/>
      <c r="BD304" s="467"/>
      <c r="BE304" s="467"/>
      <c r="BF304" s="468"/>
      <c r="BK304" s="425"/>
      <c r="BM304" s="425"/>
      <c r="CJ304" s="186" t="str">
        <f>IFERROR(TOWER_DATA[[#This Row],[Top '[m']]]-TOWER_DATA[[#This Row],[Bottom '[m']]], "")</f>
        <v/>
      </c>
      <c r="CK304" s="51"/>
      <c r="CL304" s="173" t="str">
        <f>IFERROR(-(TOWER_DATA[[#This Row],[D, bottom '[m']]]-TOWER_DATA[[#This Row],[D, top '[m']]])/(TOWER_DATA[[#This Row],[Bottom '[m']]]-TOWER_DATA[[#This Row],[Top '[m']]]),"")</f>
        <v/>
      </c>
      <c r="CM304" s="123" t="str">
        <f t="shared" si="8"/>
        <v/>
      </c>
      <c r="CN304" s="187" t="str">
        <f>IFERROR((TOWER_DATA[[#This Row],[D, bottom '[m']]]+TOWER_DATA[[#This Row],[D, top '[m']]])/(2*TOWER_DATA[[#This Row],[t '[mm']]]/1000),"")</f>
        <v/>
      </c>
      <c r="DR304" s="167"/>
      <c r="DS304" s="167"/>
      <c r="DT304" s="151"/>
      <c r="DW304" s="94"/>
      <c r="DX304" s="94"/>
      <c r="DY304" s="53"/>
    </row>
    <row r="305" spans="5:129" ht="18" customHeight="1">
      <c r="E305" s="50"/>
      <c r="K305" s="186" t="str">
        <f>IFERROR(MP_DATA[[#This Row],[Top '[m']]]-MP_DATA[[#This Row],[Bottom '[m']]], "")</f>
        <v/>
      </c>
      <c r="L305" s="173" t="str">
        <f>IFERROR(-(MP_DATA[[#This Row],[D, bottom '[m']]]-MP_DATA[[#This Row],[D, top '[m']]])/(MP_DATA[[#This Row],[Bottom '[m']]]-MP_DATA[[#This Row],[Top '[m']]]),"")</f>
        <v/>
      </c>
      <c r="M305" s="123" t="str">
        <f>IF(7850/1000*(1/3)*PI()*ABS(F305-G305)*((H305/2)^2+(H305/2)*(I305/2)+(I305/2)^2-(H305/2-J305/1000)^2-(H305/2-J305/1000)*(I305/2-J305/1000)-(I305/2-J305/1000)^2)=0,"",7850/1000*(1/3)*PI()*ABS(F305-G305)*((H305/2)^2+(H305/2)*(I305/2)+(I305/2)^2-(H305/2-J305/1000)^2-(H305/2-J305/1000)*(I305/2-J305/1000)-(I305/2-J305/1000)^2))</f>
        <v/>
      </c>
      <c r="N305" s="187" t="str">
        <f>IFERROR((MP_DATA[[#This Row],[D, bottom '[m']]]+MP_DATA[[#This Row],[D, top '[m']]])/(2*MP_DATA[[#This Row],[t '[mm']]]/1000),"")</f>
        <v/>
      </c>
      <c r="S305" s="167"/>
      <c r="T305" s="167"/>
      <c r="U305" s="151"/>
      <c r="AR305" s="80"/>
      <c r="AX305" s="186" t="str">
        <f>IFERROR(TP_DATA[[#This Row],[Top '[m']]]-TP_DATA[[#This Row],[Bottom '[m']]], "")</f>
        <v/>
      </c>
      <c r="AY305" s="469"/>
      <c r="AZ305" s="470"/>
      <c r="BA305" s="192"/>
      <c r="BD305" s="467"/>
      <c r="BE305" s="467"/>
      <c r="BF305" s="468"/>
      <c r="BK305" s="425"/>
      <c r="BM305" s="425"/>
      <c r="CJ305" s="186" t="str">
        <f>IFERROR(TOWER_DATA[[#This Row],[Top '[m']]]-TOWER_DATA[[#This Row],[Bottom '[m']]], "")</f>
        <v/>
      </c>
      <c r="CK305" s="51"/>
      <c r="CL305" s="173" t="str">
        <f>IFERROR(-(TOWER_DATA[[#This Row],[D, bottom '[m']]]-TOWER_DATA[[#This Row],[D, top '[m']]])/(TOWER_DATA[[#This Row],[Bottom '[m']]]-TOWER_DATA[[#This Row],[Top '[m']]]),"")</f>
        <v/>
      </c>
      <c r="CM305" s="123" t="str">
        <f t="shared" ref="CM305:CM368" si="9">IF(7850/1000*(1/3)*PI()*ABS(CE305-CF305)*((CG305/2)^2+(CG305/2)*(CH305/2)+(CH305/2)^2-(CG305/2-CI305/1000)^2-(CG305/2-CI305/1000)*(CH305/2-CI305/1000)-(CH305/2-CI305/1000)^2)=0,"",7850/1000*(1/3)*PI()*ABS(CE305-CF305)*((CG305/2)^2+(CG305/2)*(CH305/2)+(CH305/2)^2-(CG305/2-CI305/1000)^2-(CG305/2-CI305/1000)*(CH305/2-CI305/1000)-(CH305/2-CI305/1000)^2))</f>
        <v/>
      </c>
      <c r="CN305" s="187" t="str">
        <f>IFERROR((TOWER_DATA[[#This Row],[D, bottom '[m']]]+TOWER_DATA[[#This Row],[D, top '[m']]])/(2*TOWER_DATA[[#This Row],[t '[mm']]]/1000),"")</f>
        <v/>
      </c>
      <c r="DR305" s="167"/>
      <c r="DS305" s="167"/>
      <c r="DT305" s="151"/>
      <c r="DW305" s="94"/>
      <c r="DX305" s="94"/>
      <c r="DY305" s="53"/>
    </row>
    <row r="306" spans="5:129" ht="18" customHeight="1">
      <c r="E306" s="50"/>
      <c r="K306" s="186" t="str">
        <f>IFERROR(MP_DATA[[#This Row],[Top '[m']]]-MP_DATA[[#This Row],[Bottom '[m']]], "")</f>
        <v/>
      </c>
      <c r="L306" s="173" t="str">
        <f>IFERROR(-(MP_DATA[[#This Row],[D, bottom '[m']]]-MP_DATA[[#This Row],[D, top '[m']]])/(MP_DATA[[#This Row],[Bottom '[m']]]-MP_DATA[[#This Row],[Top '[m']]]),"")</f>
        <v/>
      </c>
      <c r="M306" s="123" t="str">
        <f>IF(7850/1000*(1/3)*PI()*ABS(F306-G306)*((H306/2)^2+(H306/2)*(I306/2)+(I306/2)^2-(H306/2-J306/1000)^2-(H306/2-J306/1000)*(I306/2-J306/1000)-(I306/2-J306/1000)^2)=0,"",7850/1000*(1/3)*PI()*ABS(F306-G306)*((H306/2)^2+(H306/2)*(I306/2)+(I306/2)^2-(H306/2-J306/1000)^2-(H306/2-J306/1000)*(I306/2-J306/1000)-(I306/2-J306/1000)^2))</f>
        <v/>
      </c>
      <c r="N306" s="187" t="str">
        <f>IFERROR((MP_DATA[[#This Row],[D, bottom '[m']]]+MP_DATA[[#This Row],[D, top '[m']]])/(2*MP_DATA[[#This Row],[t '[mm']]]/1000),"")</f>
        <v/>
      </c>
      <c r="S306" s="167"/>
      <c r="T306" s="167"/>
      <c r="U306" s="151"/>
      <c r="AR306" s="80"/>
      <c r="AX306" s="186" t="str">
        <f>IFERROR(TP_DATA[[#This Row],[Top '[m']]]-TP_DATA[[#This Row],[Bottom '[m']]], "")</f>
        <v/>
      </c>
      <c r="AY306" s="469"/>
      <c r="AZ306" s="470"/>
      <c r="BA306" s="192"/>
      <c r="BD306" s="467"/>
      <c r="BE306" s="467"/>
      <c r="BF306" s="468"/>
      <c r="BK306" s="425"/>
      <c r="BM306" s="425"/>
      <c r="CJ306" s="186" t="str">
        <f>IFERROR(TOWER_DATA[[#This Row],[Top '[m']]]-TOWER_DATA[[#This Row],[Bottom '[m']]], "")</f>
        <v/>
      </c>
      <c r="CK306" s="51"/>
      <c r="CL306" s="173" t="str">
        <f>IFERROR(-(TOWER_DATA[[#This Row],[D, bottom '[m']]]-TOWER_DATA[[#This Row],[D, top '[m']]])/(TOWER_DATA[[#This Row],[Bottom '[m']]]-TOWER_DATA[[#This Row],[Top '[m']]]),"")</f>
        <v/>
      </c>
      <c r="CM306" s="123" t="str">
        <f t="shared" si="9"/>
        <v/>
      </c>
      <c r="CN306" s="187" t="str">
        <f>IFERROR((TOWER_DATA[[#This Row],[D, bottom '[m']]]+TOWER_DATA[[#This Row],[D, top '[m']]])/(2*TOWER_DATA[[#This Row],[t '[mm']]]/1000),"")</f>
        <v/>
      </c>
      <c r="DR306" s="167"/>
      <c r="DS306" s="167"/>
      <c r="DT306" s="151"/>
      <c r="DW306" s="94"/>
      <c r="DX306" s="94"/>
      <c r="DY306" s="53"/>
    </row>
    <row r="307" spans="5:129" ht="18" customHeight="1">
      <c r="E307" s="50"/>
      <c r="K307" s="186" t="str">
        <f>IFERROR(MP_DATA[[#This Row],[Top '[m']]]-MP_DATA[[#This Row],[Bottom '[m']]], "")</f>
        <v/>
      </c>
      <c r="L307" s="173" t="str">
        <f>IFERROR(-(MP_DATA[[#This Row],[D, bottom '[m']]]-MP_DATA[[#This Row],[D, top '[m']]])/(MP_DATA[[#This Row],[Bottom '[m']]]-MP_DATA[[#This Row],[Top '[m']]]),"")</f>
        <v/>
      </c>
      <c r="M307" s="123" t="str">
        <f>IF(7850/1000*(1/3)*PI()*ABS(F307-G307)*((H307/2)^2+(H307/2)*(I307/2)+(I307/2)^2-(H307/2-J307/1000)^2-(H307/2-J307/1000)*(I307/2-J307/1000)-(I307/2-J307/1000)^2)=0,"",7850/1000*(1/3)*PI()*ABS(F307-G307)*((H307/2)^2+(H307/2)*(I307/2)+(I307/2)^2-(H307/2-J307/1000)^2-(H307/2-J307/1000)*(I307/2-J307/1000)-(I307/2-J307/1000)^2))</f>
        <v/>
      </c>
      <c r="N307" s="187" t="str">
        <f>IFERROR((MP_DATA[[#This Row],[D, bottom '[m']]]+MP_DATA[[#This Row],[D, top '[m']]])/(2*MP_DATA[[#This Row],[t '[mm']]]/1000),"")</f>
        <v/>
      </c>
      <c r="S307" s="167"/>
      <c r="T307" s="167"/>
      <c r="U307" s="151"/>
      <c r="AR307" s="80"/>
      <c r="AX307" s="186" t="str">
        <f>IFERROR(TP_DATA[[#This Row],[Top '[m']]]-TP_DATA[[#This Row],[Bottom '[m']]], "")</f>
        <v/>
      </c>
      <c r="AY307" s="469"/>
      <c r="AZ307" s="470"/>
      <c r="BA307" s="192"/>
      <c r="BD307" s="467"/>
      <c r="BE307" s="467"/>
      <c r="BF307" s="468"/>
      <c r="BK307" s="425"/>
      <c r="BM307" s="425"/>
      <c r="CJ307" s="186" t="str">
        <f>IFERROR(TOWER_DATA[[#This Row],[Top '[m']]]-TOWER_DATA[[#This Row],[Bottom '[m']]], "")</f>
        <v/>
      </c>
      <c r="CK307" s="51"/>
      <c r="CL307" s="173" t="str">
        <f>IFERROR(-(TOWER_DATA[[#This Row],[D, bottom '[m']]]-TOWER_DATA[[#This Row],[D, top '[m']]])/(TOWER_DATA[[#This Row],[Bottom '[m']]]-TOWER_DATA[[#This Row],[Top '[m']]]),"")</f>
        <v/>
      </c>
      <c r="CM307" s="123" t="str">
        <f t="shared" si="9"/>
        <v/>
      </c>
      <c r="CN307" s="187" t="str">
        <f>IFERROR((TOWER_DATA[[#This Row],[D, bottom '[m']]]+TOWER_DATA[[#This Row],[D, top '[m']]])/(2*TOWER_DATA[[#This Row],[t '[mm']]]/1000),"")</f>
        <v/>
      </c>
      <c r="DR307" s="167"/>
      <c r="DS307" s="167"/>
      <c r="DT307" s="151"/>
      <c r="DW307" s="94"/>
      <c r="DX307" s="94"/>
      <c r="DY307" s="53"/>
    </row>
    <row r="308" spans="5:129" ht="18" customHeight="1">
      <c r="E308" s="50"/>
      <c r="K308" s="186" t="str">
        <f>IFERROR(MP_DATA[[#This Row],[Top '[m']]]-MP_DATA[[#This Row],[Bottom '[m']]], "")</f>
        <v/>
      </c>
      <c r="L308" s="173" t="str">
        <f>IFERROR(-(MP_DATA[[#This Row],[D, bottom '[m']]]-MP_DATA[[#This Row],[D, top '[m']]])/(MP_DATA[[#This Row],[Bottom '[m']]]-MP_DATA[[#This Row],[Top '[m']]]),"")</f>
        <v/>
      </c>
      <c r="M308" s="123" t="str">
        <f>IF(7850/1000*(1/3)*PI()*ABS(F308-G308)*((H308/2)^2+(H308/2)*(I308/2)+(I308/2)^2-(H308/2-J308/1000)^2-(H308/2-J308/1000)*(I308/2-J308/1000)-(I308/2-J308/1000)^2)=0,"",7850/1000*(1/3)*PI()*ABS(F308-G308)*((H308/2)^2+(H308/2)*(I308/2)+(I308/2)^2-(H308/2-J308/1000)^2-(H308/2-J308/1000)*(I308/2-J308/1000)-(I308/2-J308/1000)^2))</f>
        <v/>
      </c>
      <c r="N308" s="187" t="str">
        <f>IFERROR((MP_DATA[[#This Row],[D, bottom '[m']]]+MP_DATA[[#This Row],[D, top '[m']]])/(2*MP_DATA[[#This Row],[t '[mm']]]/1000),"")</f>
        <v/>
      </c>
      <c r="S308" s="167"/>
      <c r="T308" s="167"/>
      <c r="U308" s="151"/>
      <c r="AR308" s="80"/>
      <c r="AX308" s="186" t="str">
        <f>IFERROR(TP_DATA[[#This Row],[Top '[m']]]-TP_DATA[[#This Row],[Bottom '[m']]], "")</f>
        <v/>
      </c>
      <c r="AY308" s="469"/>
      <c r="AZ308" s="470"/>
      <c r="BA308" s="192"/>
      <c r="BD308" s="467"/>
      <c r="BE308" s="467"/>
      <c r="BF308" s="468"/>
      <c r="BK308" s="425"/>
      <c r="BM308" s="425"/>
      <c r="CJ308" s="186" t="str">
        <f>IFERROR(TOWER_DATA[[#This Row],[Top '[m']]]-TOWER_DATA[[#This Row],[Bottom '[m']]], "")</f>
        <v/>
      </c>
      <c r="CK308" s="51"/>
      <c r="CL308" s="173" t="str">
        <f>IFERROR(-(TOWER_DATA[[#This Row],[D, bottom '[m']]]-TOWER_DATA[[#This Row],[D, top '[m']]])/(TOWER_DATA[[#This Row],[Bottom '[m']]]-TOWER_DATA[[#This Row],[Top '[m']]]),"")</f>
        <v/>
      </c>
      <c r="CM308" s="123" t="str">
        <f t="shared" si="9"/>
        <v/>
      </c>
      <c r="CN308" s="187" t="str">
        <f>IFERROR((TOWER_DATA[[#This Row],[D, bottom '[m']]]+TOWER_DATA[[#This Row],[D, top '[m']]])/(2*TOWER_DATA[[#This Row],[t '[mm']]]/1000),"")</f>
        <v/>
      </c>
      <c r="DR308" s="167"/>
      <c r="DS308" s="167"/>
      <c r="DT308" s="151"/>
      <c r="DW308" s="94"/>
      <c r="DX308" s="94"/>
      <c r="DY308" s="53"/>
    </row>
    <row r="309" spans="5:129" ht="18" customHeight="1">
      <c r="E309" s="50"/>
      <c r="K309" s="186" t="str">
        <f>IFERROR(MP_DATA[[#This Row],[Top '[m']]]-MP_DATA[[#This Row],[Bottom '[m']]], "")</f>
        <v/>
      </c>
      <c r="L309" s="173" t="str">
        <f>IFERROR(-(MP_DATA[[#This Row],[D, bottom '[m']]]-MP_DATA[[#This Row],[D, top '[m']]])/(MP_DATA[[#This Row],[Bottom '[m']]]-MP_DATA[[#This Row],[Top '[m']]]),"")</f>
        <v/>
      </c>
      <c r="M309" s="123" t="str">
        <f>IF(7850/1000*(1/3)*PI()*ABS(F309-G309)*((H309/2)^2+(H309/2)*(I309/2)+(I309/2)^2-(H309/2-J309/1000)^2-(H309/2-J309/1000)*(I309/2-J309/1000)-(I309/2-J309/1000)^2)=0,"",7850/1000*(1/3)*PI()*ABS(F309-G309)*((H309/2)^2+(H309/2)*(I309/2)+(I309/2)^2-(H309/2-J309/1000)^2-(H309/2-J309/1000)*(I309/2-J309/1000)-(I309/2-J309/1000)^2))</f>
        <v/>
      </c>
      <c r="N309" s="187" t="str">
        <f>IFERROR((MP_DATA[[#This Row],[D, bottom '[m']]]+MP_DATA[[#This Row],[D, top '[m']]])/(2*MP_DATA[[#This Row],[t '[mm']]]/1000),"")</f>
        <v/>
      </c>
      <c r="S309" s="167"/>
      <c r="T309" s="167"/>
      <c r="U309" s="151"/>
      <c r="AR309" s="80"/>
      <c r="AX309" s="186" t="str">
        <f>IFERROR(TP_DATA[[#This Row],[Top '[m']]]-TP_DATA[[#This Row],[Bottom '[m']]], "")</f>
        <v/>
      </c>
      <c r="AY309" s="469"/>
      <c r="AZ309" s="470"/>
      <c r="BA309" s="192"/>
      <c r="BD309" s="467"/>
      <c r="BE309" s="467"/>
      <c r="BF309" s="468"/>
      <c r="BK309" s="425"/>
      <c r="BM309" s="425"/>
      <c r="CJ309" s="186" t="str">
        <f>IFERROR(TOWER_DATA[[#This Row],[Top '[m']]]-TOWER_DATA[[#This Row],[Bottom '[m']]], "")</f>
        <v/>
      </c>
      <c r="CK309" s="51"/>
      <c r="CL309" s="173" t="str">
        <f>IFERROR(-(TOWER_DATA[[#This Row],[D, bottom '[m']]]-TOWER_DATA[[#This Row],[D, top '[m']]])/(TOWER_DATA[[#This Row],[Bottom '[m']]]-TOWER_DATA[[#This Row],[Top '[m']]]),"")</f>
        <v/>
      </c>
      <c r="CM309" s="123" t="str">
        <f t="shared" si="9"/>
        <v/>
      </c>
      <c r="CN309" s="187" t="str">
        <f>IFERROR((TOWER_DATA[[#This Row],[D, bottom '[m']]]+TOWER_DATA[[#This Row],[D, top '[m']]])/(2*TOWER_DATA[[#This Row],[t '[mm']]]/1000),"")</f>
        <v/>
      </c>
      <c r="DR309" s="167"/>
      <c r="DS309" s="167"/>
      <c r="DT309" s="151"/>
      <c r="DW309" s="94"/>
      <c r="DX309" s="94"/>
      <c r="DY309" s="53"/>
    </row>
    <row r="310" spans="5:129" ht="18" customHeight="1">
      <c r="E310" s="50"/>
      <c r="K310" s="186" t="str">
        <f>IFERROR(MP_DATA[[#This Row],[Top '[m']]]-MP_DATA[[#This Row],[Bottom '[m']]], "")</f>
        <v/>
      </c>
      <c r="L310" s="173" t="str">
        <f>IFERROR(-(MP_DATA[[#This Row],[D, bottom '[m']]]-MP_DATA[[#This Row],[D, top '[m']]])/(MP_DATA[[#This Row],[Bottom '[m']]]-MP_DATA[[#This Row],[Top '[m']]]),"")</f>
        <v/>
      </c>
      <c r="M310" s="123" t="str">
        <f>IF(7850/1000*(1/3)*PI()*ABS(F310-G310)*((H310/2)^2+(H310/2)*(I310/2)+(I310/2)^2-(H310/2-J310/1000)^2-(H310/2-J310/1000)*(I310/2-J310/1000)-(I310/2-J310/1000)^2)=0,"",7850/1000*(1/3)*PI()*ABS(F310-G310)*((H310/2)^2+(H310/2)*(I310/2)+(I310/2)^2-(H310/2-J310/1000)^2-(H310/2-J310/1000)*(I310/2-J310/1000)-(I310/2-J310/1000)^2))</f>
        <v/>
      </c>
      <c r="N310" s="187" t="str">
        <f>IFERROR((MP_DATA[[#This Row],[D, bottom '[m']]]+MP_DATA[[#This Row],[D, top '[m']]])/(2*MP_DATA[[#This Row],[t '[mm']]]/1000),"")</f>
        <v/>
      </c>
      <c r="S310" s="167"/>
      <c r="T310" s="167"/>
      <c r="U310" s="151"/>
      <c r="AR310" s="80"/>
      <c r="AX310" s="186" t="str">
        <f>IFERROR(TP_DATA[[#This Row],[Top '[m']]]-TP_DATA[[#This Row],[Bottom '[m']]], "")</f>
        <v/>
      </c>
      <c r="AY310" s="469"/>
      <c r="AZ310" s="470"/>
      <c r="BA310" s="192"/>
      <c r="BD310" s="467"/>
      <c r="BE310" s="467"/>
      <c r="BF310" s="468"/>
      <c r="BK310" s="425"/>
      <c r="BM310" s="425"/>
      <c r="CJ310" s="186" t="str">
        <f>IFERROR(TOWER_DATA[[#This Row],[Top '[m']]]-TOWER_DATA[[#This Row],[Bottom '[m']]], "")</f>
        <v/>
      </c>
      <c r="CK310" s="51"/>
      <c r="CL310" s="173" t="str">
        <f>IFERROR(-(TOWER_DATA[[#This Row],[D, bottom '[m']]]-TOWER_DATA[[#This Row],[D, top '[m']]])/(TOWER_DATA[[#This Row],[Bottom '[m']]]-TOWER_DATA[[#This Row],[Top '[m']]]),"")</f>
        <v/>
      </c>
      <c r="CM310" s="123" t="str">
        <f t="shared" si="9"/>
        <v/>
      </c>
      <c r="CN310" s="187" t="str">
        <f>IFERROR((TOWER_DATA[[#This Row],[D, bottom '[m']]]+TOWER_DATA[[#This Row],[D, top '[m']]])/(2*TOWER_DATA[[#This Row],[t '[mm']]]/1000),"")</f>
        <v/>
      </c>
      <c r="DR310" s="167"/>
      <c r="DS310" s="167"/>
      <c r="DT310" s="151"/>
      <c r="DW310" s="94"/>
      <c r="DX310" s="94"/>
      <c r="DY310" s="53"/>
    </row>
    <row r="311" spans="5:129" ht="18" customHeight="1">
      <c r="E311" s="50"/>
      <c r="K311" s="186" t="str">
        <f>IFERROR(MP_DATA[[#This Row],[Top '[m']]]-MP_DATA[[#This Row],[Bottom '[m']]], "")</f>
        <v/>
      </c>
      <c r="L311" s="173" t="str">
        <f>IFERROR(-(MP_DATA[[#This Row],[D, bottom '[m']]]-MP_DATA[[#This Row],[D, top '[m']]])/(MP_DATA[[#This Row],[Bottom '[m']]]-MP_DATA[[#This Row],[Top '[m']]]),"")</f>
        <v/>
      </c>
      <c r="M311" s="123" t="str">
        <f>IF(7850/1000*(1/3)*PI()*ABS(F311-G311)*((H311/2)^2+(H311/2)*(I311/2)+(I311/2)^2-(H311/2-J311/1000)^2-(H311/2-J311/1000)*(I311/2-J311/1000)-(I311/2-J311/1000)^2)=0,"",7850/1000*(1/3)*PI()*ABS(F311-G311)*((H311/2)^2+(H311/2)*(I311/2)+(I311/2)^2-(H311/2-J311/1000)^2-(H311/2-J311/1000)*(I311/2-J311/1000)-(I311/2-J311/1000)^2))</f>
        <v/>
      </c>
      <c r="N311" s="187" t="str">
        <f>IFERROR((MP_DATA[[#This Row],[D, bottom '[m']]]+MP_DATA[[#This Row],[D, top '[m']]])/(2*MP_DATA[[#This Row],[t '[mm']]]/1000),"")</f>
        <v/>
      </c>
      <c r="S311" s="167"/>
      <c r="T311" s="167"/>
      <c r="U311" s="151"/>
      <c r="AR311" s="80"/>
      <c r="AX311" s="186" t="str">
        <f>IFERROR(TP_DATA[[#This Row],[Top '[m']]]-TP_DATA[[#This Row],[Bottom '[m']]], "")</f>
        <v/>
      </c>
      <c r="AY311" s="469"/>
      <c r="AZ311" s="470"/>
      <c r="BA311" s="192"/>
      <c r="BD311" s="467"/>
      <c r="BE311" s="467"/>
      <c r="BF311" s="468"/>
      <c r="BK311" s="425"/>
      <c r="BM311" s="425"/>
      <c r="CJ311" s="186" t="str">
        <f>IFERROR(TOWER_DATA[[#This Row],[Top '[m']]]-TOWER_DATA[[#This Row],[Bottom '[m']]], "")</f>
        <v/>
      </c>
      <c r="CK311" s="51"/>
      <c r="CL311" s="173" t="str">
        <f>IFERROR(-(TOWER_DATA[[#This Row],[D, bottom '[m']]]-TOWER_DATA[[#This Row],[D, top '[m']]])/(TOWER_DATA[[#This Row],[Bottom '[m']]]-TOWER_DATA[[#This Row],[Top '[m']]]),"")</f>
        <v/>
      </c>
      <c r="CM311" s="123" t="str">
        <f t="shared" si="9"/>
        <v/>
      </c>
      <c r="CN311" s="187" t="str">
        <f>IFERROR((TOWER_DATA[[#This Row],[D, bottom '[m']]]+TOWER_DATA[[#This Row],[D, top '[m']]])/(2*TOWER_DATA[[#This Row],[t '[mm']]]/1000),"")</f>
        <v/>
      </c>
      <c r="DR311" s="167"/>
      <c r="DS311" s="167"/>
      <c r="DT311" s="151"/>
      <c r="DW311" s="94"/>
      <c r="DX311" s="94"/>
      <c r="DY311" s="53"/>
    </row>
    <row r="312" spans="5:129" ht="18" customHeight="1">
      <c r="E312" s="50"/>
      <c r="K312" s="186" t="str">
        <f>IFERROR(MP_DATA[[#This Row],[Top '[m']]]-MP_DATA[[#This Row],[Bottom '[m']]], "")</f>
        <v/>
      </c>
      <c r="L312" s="173" t="str">
        <f>IFERROR(-(MP_DATA[[#This Row],[D, bottom '[m']]]-MP_DATA[[#This Row],[D, top '[m']]])/(MP_DATA[[#This Row],[Bottom '[m']]]-MP_DATA[[#This Row],[Top '[m']]]),"")</f>
        <v/>
      </c>
      <c r="M312" s="123" t="str">
        <f>IF(7850/1000*(1/3)*PI()*ABS(F312-G312)*((H312/2)^2+(H312/2)*(I312/2)+(I312/2)^2-(H312/2-J312/1000)^2-(H312/2-J312/1000)*(I312/2-J312/1000)-(I312/2-J312/1000)^2)=0,"",7850/1000*(1/3)*PI()*ABS(F312-G312)*((H312/2)^2+(H312/2)*(I312/2)+(I312/2)^2-(H312/2-J312/1000)^2-(H312/2-J312/1000)*(I312/2-J312/1000)-(I312/2-J312/1000)^2))</f>
        <v/>
      </c>
      <c r="N312" s="187" t="str">
        <f>IFERROR((MP_DATA[[#This Row],[D, bottom '[m']]]+MP_DATA[[#This Row],[D, top '[m']]])/(2*MP_DATA[[#This Row],[t '[mm']]]/1000),"")</f>
        <v/>
      </c>
      <c r="S312" s="167"/>
      <c r="T312" s="167"/>
      <c r="U312" s="151"/>
      <c r="AR312" s="80"/>
      <c r="AX312" s="186" t="str">
        <f>IFERROR(TP_DATA[[#This Row],[Top '[m']]]-TP_DATA[[#This Row],[Bottom '[m']]], "")</f>
        <v/>
      </c>
      <c r="AY312" s="469"/>
      <c r="AZ312" s="470"/>
      <c r="BA312" s="192"/>
      <c r="BD312" s="467"/>
      <c r="BE312" s="467"/>
      <c r="BF312" s="468"/>
      <c r="BK312" s="425"/>
      <c r="BM312" s="425"/>
      <c r="CJ312" s="186" t="str">
        <f>IFERROR(TOWER_DATA[[#This Row],[Top '[m']]]-TOWER_DATA[[#This Row],[Bottom '[m']]], "")</f>
        <v/>
      </c>
      <c r="CK312" s="51"/>
      <c r="CL312" s="173" t="str">
        <f>IFERROR(-(TOWER_DATA[[#This Row],[D, bottom '[m']]]-TOWER_DATA[[#This Row],[D, top '[m']]])/(TOWER_DATA[[#This Row],[Bottom '[m']]]-TOWER_DATA[[#This Row],[Top '[m']]]),"")</f>
        <v/>
      </c>
      <c r="CM312" s="123" t="str">
        <f t="shared" si="9"/>
        <v/>
      </c>
      <c r="CN312" s="187" t="str">
        <f>IFERROR((TOWER_DATA[[#This Row],[D, bottom '[m']]]+TOWER_DATA[[#This Row],[D, top '[m']]])/(2*TOWER_DATA[[#This Row],[t '[mm']]]/1000),"")</f>
        <v/>
      </c>
      <c r="DR312" s="167"/>
      <c r="DS312" s="167"/>
      <c r="DT312" s="151"/>
      <c r="DW312" s="94"/>
      <c r="DX312" s="94"/>
      <c r="DY312" s="53"/>
    </row>
    <row r="313" spans="5:129" ht="18" customHeight="1">
      <c r="E313" s="50"/>
      <c r="K313" s="186" t="str">
        <f>IFERROR(MP_DATA[[#This Row],[Top '[m']]]-MP_DATA[[#This Row],[Bottom '[m']]], "")</f>
        <v/>
      </c>
      <c r="L313" s="173" t="str">
        <f>IFERROR(-(MP_DATA[[#This Row],[D, bottom '[m']]]-MP_DATA[[#This Row],[D, top '[m']]])/(MP_DATA[[#This Row],[Bottom '[m']]]-MP_DATA[[#This Row],[Top '[m']]]),"")</f>
        <v/>
      </c>
      <c r="M313" s="123" t="str">
        <f>IF(7850/1000*(1/3)*PI()*ABS(F313-G313)*((H313/2)^2+(H313/2)*(I313/2)+(I313/2)^2-(H313/2-J313/1000)^2-(H313/2-J313/1000)*(I313/2-J313/1000)-(I313/2-J313/1000)^2)=0,"",7850/1000*(1/3)*PI()*ABS(F313-G313)*((H313/2)^2+(H313/2)*(I313/2)+(I313/2)^2-(H313/2-J313/1000)^2-(H313/2-J313/1000)*(I313/2-J313/1000)-(I313/2-J313/1000)^2))</f>
        <v/>
      </c>
      <c r="N313" s="187" t="str">
        <f>IFERROR((MP_DATA[[#This Row],[D, bottom '[m']]]+MP_DATA[[#This Row],[D, top '[m']]])/(2*MP_DATA[[#This Row],[t '[mm']]]/1000),"")</f>
        <v/>
      </c>
      <c r="S313" s="167"/>
      <c r="T313" s="167"/>
      <c r="U313" s="151"/>
      <c r="AR313" s="80"/>
      <c r="AX313" s="186" t="str">
        <f>IFERROR(TP_DATA[[#This Row],[Top '[m']]]-TP_DATA[[#This Row],[Bottom '[m']]], "")</f>
        <v/>
      </c>
      <c r="AY313" s="469"/>
      <c r="AZ313" s="470"/>
      <c r="BA313" s="192"/>
      <c r="BD313" s="467"/>
      <c r="BE313" s="467"/>
      <c r="BF313" s="468"/>
      <c r="BK313" s="425"/>
      <c r="BM313" s="425"/>
      <c r="CJ313" s="186" t="str">
        <f>IFERROR(TOWER_DATA[[#This Row],[Top '[m']]]-TOWER_DATA[[#This Row],[Bottom '[m']]], "")</f>
        <v/>
      </c>
      <c r="CK313" s="51"/>
      <c r="CL313" s="173" t="str">
        <f>IFERROR(-(TOWER_DATA[[#This Row],[D, bottom '[m']]]-TOWER_DATA[[#This Row],[D, top '[m']]])/(TOWER_DATA[[#This Row],[Bottom '[m']]]-TOWER_DATA[[#This Row],[Top '[m']]]),"")</f>
        <v/>
      </c>
      <c r="CM313" s="123" t="str">
        <f t="shared" si="9"/>
        <v/>
      </c>
      <c r="CN313" s="187" t="str">
        <f>IFERROR((TOWER_DATA[[#This Row],[D, bottom '[m']]]+TOWER_DATA[[#This Row],[D, top '[m']]])/(2*TOWER_DATA[[#This Row],[t '[mm']]]/1000),"")</f>
        <v/>
      </c>
      <c r="DR313" s="167"/>
      <c r="DS313" s="167"/>
      <c r="DT313" s="151"/>
      <c r="DW313" s="94"/>
      <c r="DX313" s="94"/>
      <c r="DY313" s="53"/>
    </row>
    <row r="314" spans="5:129" ht="18" customHeight="1">
      <c r="E314" s="50"/>
      <c r="K314" s="186" t="str">
        <f>IFERROR(MP_DATA[[#This Row],[Top '[m']]]-MP_DATA[[#This Row],[Bottom '[m']]], "")</f>
        <v/>
      </c>
      <c r="L314" s="173" t="str">
        <f>IFERROR(-(MP_DATA[[#This Row],[D, bottom '[m']]]-MP_DATA[[#This Row],[D, top '[m']]])/(MP_DATA[[#This Row],[Bottom '[m']]]-MP_DATA[[#This Row],[Top '[m']]]),"")</f>
        <v/>
      </c>
      <c r="M314" s="123" t="str">
        <f>IF(7850/1000*(1/3)*PI()*ABS(F314-G314)*((H314/2)^2+(H314/2)*(I314/2)+(I314/2)^2-(H314/2-J314/1000)^2-(H314/2-J314/1000)*(I314/2-J314/1000)-(I314/2-J314/1000)^2)=0,"",7850/1000*(1/3)*PI()*ABS(F314-G314)*((H314/2)^2+(H314/2)*(I314/2)+(I314/2)^2-(H314/2-J314/1000)^2-(H314/2-J314/1000)*(I314/2-J314/1000)-(I314/2-J314/1000)^2))</f>
        <v/>
      </c>
      <c r="N314" s="187" t="str">
        <f>IFERROR((MP_DATA[[#This Row],[D, bottom '[m']]]+MP_DATA[[#This Row],[D, top '[m']]])/(2*MP_DATA[[#This Row],[t '[mm']]]/1000),"")</f>
        <v/>
      </c>
      <c r="S314" s="167"/>
      <c r="T314" s="167"/>
      <c r="U314" s="151"/>
      <c r="AR314" s="80"/>
      <c r="AX314" s="186" t="str">
        <f>IFERROR(TP_DATA[[#This Row],[Top '[m']]]-TP_DATA[[#This Row],[Bottom '[m']]], "")</f>
        <v/>
      </c>
      <c r="AY314" s="469"/>
      <c r="AZ314" s="470"/>
      <c r="BA314" s="192"/>
      <c r="BD314" s="467"/>
      <c r="BE314" s="467"/>
      <c r="BF314" s="468"/>
      <c r="BK314" s="425"/>
      <c r="BM314" s="425"/>
      <c r="CJ314" s="186" t="str">
        <f>IFERROR(TOWER_DATA[[#This Row],[Top '[m']]]-TOWER_DATA[[#This Row],[Bottom '[m']]], "")</f>
        <v/>
      </c>
      <c r="CK314" s="51"/>
      <c r="CL314" s="173" t="str">
        <f>IFERROR(-(TOWER_DATA[[#This Row],[D, bottom '[m']]]-TOWER_DATA[[#This Row],[D, top '[m']]])/(TOWER_DATA[[#This Row],[Bottom '[m']]]-TOWER_DATA[[#This Row],[Top '[m']]]),"")</f>
        <v/>
      </c>
      <c r="CM314" s="123" t="str">
        <f t="shared" si="9"/>
        <v/>
      </c>
      <c r="CN314" s="187" t="str">
        <f>IFERROR((TOWER_DATA[[#This Row],[D, bottom '[m']]]+TOWER_DATA[[#This Row],[D, top '[m']]])/(2*TOWER_DATA[[#This Row],[t '[mm']]]/1000),"")</f>
        <v/>
      </c>
      <c r="DR314" s="167"/>
      <c r="DS314" s="167"/>
      <c r="DT314" s="151"/>
      <c r="DW314" s="94"/>
      <c r="DX314" s="94"/>
      <c r="DY314" s="53"/>
    </row>
    <row r="315" spans="5:129" ht="18" customHeight="1">
      <c r="E315" s="50"/>
      <c r="K315" s="186" t="str">
        <f>IFERROR(MP_DATA[[#This Row],[Top '[m']]]-MP_DATA[[#This Row],[Bottom '[m']]], "")</f>
        <v/>
      </c>
      <c r="L315" s="173" t="str">
        <f>IFERROR(-(MP_DATA[[#This Row],[D, bottom '[m']]]-MP_DATA[[#This Row],[D, top '[m']]])/(MP_DATA[[#This Row],[Bottom '[m']]]-MP_DATA[[#This Row],[Top '[m']]]),"")</f>
        <v/>
      </c>
      <c r="M315" s="123" t="str">
        <f>IF(7850/1000*(1/3)*PI()*ABS(F315-G315)*((H315/2)^2+(H315/2)*(I315/2)+(I315/2)^2-(H315/2-J315/1000)^2-(H315/2-J315/1000)*(I315/2-J315/1000)-(I315/2-J315/1000)^2)=0,"",7850/1000*(1/3)*PI()*ABS(F315-G315)*((H315/2)^2+(H315/2)*(I315/2)+(I315/2)^2-(H315/2-J315/1000)^2-(H315/2-J315/1000)*(I315/2-J315/1000)-(I315/2-J315/1000)^2))</f>
        <v/>
      </c>
      <c r="N315" s="187" t="str">
        <f>IFERROR((MP_DATA[[#This Row],[D, bottom '[m']]]+MP_DATA[[#This Row],[D, top '[m']]])/(2*MP_DATA[[#This Row],[t '[mm']]]/1000),"")</f>
        <v/>
      </c>
      <c r="S315" s="167"/>
      <c r="T315" s="167"/>
      <c r="U315" s="151"/>
      <c r="AR315" s="80"/>
      <c r="AX315" s="186" t="str">
        <f>IFERROR(TP_DATA[[#This Row],[Top '[m']]]-TP_DATA[[#This Row],[Bottom '[m']]], "")</f>
        <v/>
      </c>
      <c r="AY315" s="469"/>
      <c r="AZ315" s="470"/>
      <c r="BA315" s="192"/>
      <c r="BD315" s="467"/>
      <c r="BE315" s="467"/>
      <c r="BF315" s="468"/>
      <c r="BK315" s="425"/>
      <c r="BM315" s="425"/>
      <c r="CJ315" s="186" t="str">
        <f>IFERROR(TOWER_DATA[[#This Row],[Top '[m']]]-TOWER_DATA[[#This Row],[Bottom '[m']]], "")</f>
        <v/>
      </c>
      <c r="CK315" s="51"/>
      <c r="CL315" s="173" t="str">
        <f>IFERROR(-(TOWER_DATA[[#This Row],[D, bottom '[m']]]-TOWER_DATA[[#This Row],[D, top '[m']]])/(TOWER_DATA[[#This Row],[Bottom '[m']]]-TOWER_DATA[[#This Row],[Top '[m']]]),"")</f>
        <v/>
      </c>
      <c r="CM315" s="123" t="str">
        <f t="shared" si="9"/>
        <v/>
      </c>
      <c r="CN315" s="187" t="str">
        <f>IFERROR((TOWER_DATA[[#This Row],[D, bottom '[m']]]+TOWER_DATA[[#This Row],[D, top '[m']]])/(2*TOWER_DATA[[#This Row],[t '[mm']]]/1000),"")</f>
        <v/>
      </c>
      <c r="DR315" s="167"/>
      <c r="DS315" s="167"/>
      <c r="DT315" s="151"/>
      <c r="DW315" s="94"/>
      <c r="DX315" s="94"/>
      <c r="DY315" s="53"/>
    </row>
    <row r="316" spans="5:129" ht="18" customHeight="1">
      <c r="E316" s="50"/>
      <c r="K316" s="186" t="str">
        <f>IFERROR(MP_DATA[[#This Row],[Top '[m']]]-MP_DATA[[#This Row],[Bottom '[m']]], "")</f>
        <v/>
      </c>
      <c r="L316" s="173" t="str">
        <f>IFERROR(-(MP_DATA[[#This Row],[D, bottom '[m']]]-MP_DATA[[#This Row],[D, top '[m']]])/(MP_DATA[[#This Row],[Bottom '[m']]]-MP_DATA[[#This Row],[Top '[m']]]),"")</f>
        <v/>
      </c>
      <c r="M316" s="123" t="str">
        <f>IF(7850/1000*(1/3)*PI()*ABS(F316-G316)*((H316/2)^2+(H316/2)*(I316/2)+(I316/2)^2-(H316/2-J316/1000)^2-(H316/2-J316/1000)*(I316/2-J316/1000)-(I316/2-J316/1000)^2)=0,"",7850/1000*(1/3)*PI()*ABS(F316-G316)*((H316/2)^2+(H316/2)*(I316/2)+(I316/2)^2-(H316/2-J316/1000)^2-(H316/2-J316/1000)*(I316/2-J316/1000)-(I316/2-J316/1000)^2))</f>
        <v/>
      </c>
      <c r="N316" s="187" t="str">
        <f>IFERROR((MP_DATA[[#This Row],[D, bottom '[m']]]+MP_DATA[[#This Row],[D, top '[m']]])/(2*MP_DATA[[#This Row],[t '[mm']]]/1000),"")</f>
        <v/>
      </c>
      <c r="S316" s="167"/>
      <c r="T316" s="167"/>
      <c r="U316" s="151"/>
      <c r="AR316" s="80"/>
      <c r="AX316" s="186" t="str">
        <f>IFERROR(TP_DATA[[#This Row],[Top '[m']]]-TP_DATA[[#This Row],[Bottom '[m']]], "")</f>
        <v/>
      </c>
      <c r="AY316" s="469"/>
      <c r="AZ316" s="470"/>
      <c r="BA316" s="192"/>
      <c r="BD316" s="467"/>
      <c r="BE316" s="467"/>
      <c r="BF316" s="468"/>
      <c r="BK316" s="425"/>
      <c r="BM316" s="425"/>
      <c r="CJ316" s="186" t="str">
        <f>IFERROR(TOWER_DATA[[#This Row],[Top '[m']]]-TOWER_DATA[[#This Row],[Bottom '[m']]], "")</f>
        <v/>
      </c>
      <c r="CK316" s="51"/>
      <c r="CL316" s="173" t="str">
        <f>IFERROR(-(TOWER_DATA[[#This Row],[D, bottom '[m']]]-TOWER_DATA[[#This Row],[D, top '[m']]])/(TOWER_DATA[[#This Row],[Bottom '[m']]]-TOWER_DATA[[#This Row],[Top '[m']]]),"")</f>
        <v/>
      </c>
      <c r="CM316" s="123" t="str">
        <f t="shared" si="9"/>
        <v/>
      </c>
      <c r="CN316" s="187" t="str">
        <f>IFERROR((TOWER_DATA[[#This Row],[D, bottom '[m']]]+TOWER_DATA[[#This Row],[D, top '[m']]])/(2*TOWER_DATA[[#This Row],[t '[mm']]]/1000),"")</f>
        <v/>
      </c>
      <c r="DR316" s="167"/>
      <c r="DS316" s="167"/>
      <c r="DT316" s="151"/>
      <c r="DW316" s="94"/>
      <c r="DX316" s="94"/>
      <c r="DY316" s="53"/>
    </row>
    <row r="317" spans="5:129" ht="18" customHeight="1">
      <c r="E317" s="50"/>
      <c r="K317" s="186" t="str">
        <f>IFERROR(MP_DATA[[#This Row],[Top '[m']]]-MP_DATA[[#This Row],[Bottom '[m']]], "")</f>
        <v/>
      </c>
      <c r="L317" s="173" t="str">
        <f>IFERROR(-(MP_DATA[[#This Row],[D, bottom '[m']]]-MP_DATA[[#This Row],[D, top '[m']]])/(MP_DATA[[#This Row],[Bottom '[m']]]-MP_DATA[[#This Row],[Top '[m']]]),"")</f>
        <v/>
      </c>
      <c r="M317" s="123" t="str">
        <f>IF(7850/1000*(1/3)*PI()*ABS(F317-G317)*((H317/2)^2+(H317/2)*(I317/2)+(I317/2)^2-(H317/2-J317/1000)^2-(H317/2-J317/1000)*(I317/2-J317/1000)-(I317/2-J317/1000)^2)=0,"",7850/1000*(1/3)*PI()*ABS(F317-G317)*((H317/2)^2+(H317/2)*(I317/2)+(I317/2)^2-(H317/2-J317/1000)^2-(H317/2-J317/1000)*(I317/2-J317/1000)-(I317/2-J317/1000)^2))</f>
        <v/>
      </c>
      <c r="N317" s="187" t="str">
        <f>IFERROR((MP_DATA[[#This Row],[D, bottom '[m']]]+MP_DATA[[#This Row],[D, top '[m']]])/(2*MP_DATA[[#This Row],[t '[mm']]]/1000),"")</f>
        <v/>
      </c>
      <c r="S317" s="167"/>
      <c r="T317" s="167"/>
      <c r="U317" s="151"/>
      <c r="AR317" s="80"/>
      <c r="AX317" s="186" t="str">
        <f>IFERROR(TP_DATA[[#This Row],[Top '[m']]]-TP_DATA[[#This Row],[Bottom '[m']]], "")</f>
        <v/>
      </c>
      <c r="AY317" s="469"/>
      <c r="AZ317" s="470"/>
      <c r="BA317" s="192"/>
      <c r="BD317" s="467"/>
      <c r="BE317" s="467"/>
      <c r="BF317" s="468"/>
      <c r="BK317" s="425"/>
      <c r="BM317" s="425"/>
      <c r="CJ317" s="186" t="str">
        <f>IFERROR(TOWER_DATA[[#This Row],[Top '[m']]]-TOWER_DATA[[#This Row],[Bottom '[m']]], "")</f>
        <v/>
      </c>
      <c r="CK317" s="51"/>
      <c r="CL317" s="173" t="str">
        <f>IFERROR(-(TOWER_DATA[[#This Row],[D, bottom '[m']]]-TOWER_DATA[[#This Row],[D, top '[m']]])/(TOWER_DATA[[#This Row],[Bottom '[m']]]-TOWER_DATA[[#This Row],[Top '[m']]]),"")</f>
        <v/>
      </c>
      <c r="CM317" s="123" t="str">
        <f t="shared" si="9"/>
        <v/>
      </c>
      <c r="CN317" s="187" t="str">
        <f>IFERROR((TOWER_DATA[[#This Row],[D, bottom '[m']]]+TOWER_DATA[[#This Row],[D, top '[m']]])/(2*TOWER_DATA[[#This Row],[t '[mm']]]/1000),"")</f>
        <v/>
      </c>
      <c r="DR317" s="167"/>
      <c r="DS317" s="167"/>
      <c r="DT317" s="151"/>
      <c r="DW317" s="94"/>
      <c r="DX317" s="94"/>
      <c r="DY317" s="53"/>
    </row>
    <row r="318" spans="5:129" ht="18" customHeight="1">
      <c r="E318" s="50"/>
      <c r="K318" s="186" t="str">
        <f>IFERROR(MP_DATA[[#This Row],[Top '[m']]]-MP_DATA[[#This Row],[Bottom '[m']]], "")</f>
        <v/>
      </c>
      <c r="L318" s="173" t="str">
        <f>IFERROR(-(MP_DATA[[#This Row],[D, bottom '[m']]]-MP_DATA[[#This Row],[D, top '[m']]])/(MP_DATA[[#This Row],[Bottom '[m']]]-MP_DATA[[#This Row],[Top '[m']]]),"")</f>
        <v/>
      </c>
      <c r="M318" s="123" t="str">
        <f>IF(7850/1000*(1/3)*PI()*ABS(F318-G318)*((H318/2)^2+(H318/2)*(I318/2)+(I318/2)^2-(H318/2-J318/1000)^2-(H318/2-J318/1000)*(I318/2-J318/1000)-(I318/2-J318/1000)^2)=0,"",7850/1000*(1/3)*PI()*ABS(F318-G318)*((H318/2)^2+(H318/2)*(I318/2)+(I318/2)^2-(H318/2-J318/1000)^2-(H318/2-J318/1000)*(I318/2-J318/1000)-(I318/2-J318/1000)^2))</f>
        <v/>
      </c>
      <c r="N318" s="187" t="str">
        <f>IFERROR((MP_DATA[[#This Row],[D, bottom '[m']]]+MP_DATA[[#This Row],[D, top '[m']]])/(2*MP_DATA[[#This Row],[t '[mm']]]/1000),"")</f>
        <v/>
      </c>
      <c r="S318" s="167"/>
      <c r="T318" s="167"/>
      <c r="U318" s="151"/>
      <c r="AR318" s="80"/>
      <c r="AX318" s="186" t="str">
        <f>IFERROR(TP_DATA[[#This Row],[Top '[m']]]-TP_DATA[[#This Row],[Bottom '[m']]], "")</f>
        <v/>
      </c>
      <c r="AY318" s="469"/>
      <c r="AZ318" s="470"/>
      <c r="BA318" s="192"/>
      <c r="BD318" s="467"/>
      <c r="BE318" s="467"/>
      <c r="BF318" s="468"/>
      <c r="BK318" s="425"/>
      <c r="BM318" s="425"/>
      <c r="CJ318" s="186" t="str">
        <f>IFERROR(TOWER_DATA[[#This Row],[Top '[m']]]-TOWER_DATA[[#This Row],[Bottom '[m']]], "")</f>
        <v/>
      </c>
      <c r="CK318" s="51"/>
      <c r="CL318" s="173" t="str">
        <f>IFERROR(-(TOWER_DATA[[#This Row],[D, bottom '[m']]]-TOWER_DATA[[#This Row],[D, top '[m']]])/(TOWER_DATA[[#This Row],[Bottom '[m']]]-TOWER_DATA[[#This Row],[Top '[m']]]),"")</f>
        <v/>
      </c>
      <c r="CM318" s="123" t="str">
        <f t="shared" si="9"/>
        <v/>
      </c>
      <c r="CN318" s="187" t="str">
        <f>IFERROR((TOWER_DATA[[#This Row],[D, bottom '[m']]]+TOWER_DATA[[#This Row],[D, top '[m']]])/(2*TOWER_DATA[[#This Row],[t '[mm']]]/1000),"")</f>
        <v/>
      </c>
      <c r="DR318" s="167"/>
      <c r="DS318" s="167"/>
      <c r="DT318" s="151"/>
      <c r="DW318" s="94"/>
      <c r="DX318" s="94"/>
      <c r="DY318" s="53"/>
    </row>
    <row r="319" spans="5:129" ht="18" customHeight="1">
      <c r="E319" s="50"/>
      <c r="K319" s="186" t="str">
        <f>IFERROR(MP_DATA[[#This Row],[Top '[m']]]-MP_DATA[[#This Row],[Bottom '[m']]], "")</f>
        <v/>
      </c>
      <c r="L319" s="173" t="str">
        <f>IFERROR(-(MP_DATA[[#This Row],[D, bottom '[m']]]-MP_DATA[[#This Row],[D, top '[m']]])/(MP_DATA[[#This Row],[Bottom '[m']]]-MP_DATA[[#This Row],[Top '[m']]]),"")</f>
        <v/>
      </c>
      <c r="M319" s="123" t="str">
        <f>IF(7850/1000*(1/3)*PI()*ABS(F319-G319)*((H319/2)^2+(H319/2)*(I319/2)+(I319/2)^2-(H319/2-J319/1000)^2-(H319/2-J319/1000)*(I319/2-J319/1000)-(I319/2-J319/1000)^2)=0,"",7850/1000*(1/3)*PI()*ABS(F319-G319)*((H319/2)^2+(H319/2)*(I319/2)+(I319/2)^2-(H319/2-J319/1000)^2-(H319/2-J319/1000)*(I319/2-J319/1000)-(I319/2-J319/1000)^2))</f>
        <v/>
      </c>
      <c r="N319" s="187" t="str">
        <f>IFERROR((MP_DATA[[#This Row],[D, bottom '[m']]]+MP_DATA[[#This Row],[D, top '[m']]])/(2*MP_DATA[[#This Row],[t '[mm']]]/1000),"")</f>
        <v/>
      </c>
      <c r="S319" s="167"/>
      <c r="T319" s="167"/>
      <c r="U319" s="151"/>
      <c r="AR319" s="80"/>
      <c r="AX319" s="186" t="str">
        <f>IFERROR(TP_DATA[[#This Row],[Top '[m']]]-TP_DATA[[#This Row],[Bottom '[m']]], "")</f>
        <v/>
      </c>
      <c r="AY319" s="469"/>
      <c r="AZ319" s="470"/>
      <c r="BA319" s="192"/>
      <c r="BD319" s="467"/>
      <c r="BE319" s="467"/>
      <c r="BF319" s="468"/>
      <c r="BK319" s="425"/>
      <c r="BM319" s="425"/>
      <c r="CJ319" s="186" t="str">
        <f>IFERROR(TOWER_DATA[[#This Row],[Top '[m']]]-TOWER_DATA[[#This Row],[Bottom '[m']]], "")</f>
        <v/>
      </c>
      <c r="CK319" s="51"/>
      <c r="CL319" s="173" t="str">
        <f>IFERROR(-(TOWER_DATA[[#This Row],[D, bottom '[m']]]-TOWER_DATA[[#This Row],[D, top '[m']]])/(TOWER_DATA[[#This Row],[Bottom '[m']]]-TOWER_DATA[[#This Row],[Top '[m']]]),"")</f>
        <v/>
      </c>
      <c r="CM319" s="123" t="str">
        <f t="shared" si="9"/>
        <v/>
      </c>
      <c r="CN319" s="187" t="str">
        <f>IFERROR((TOWER_DATA[[#This Row],[D, bottom '[m']]]+TOWER_DATA[[#This Row],[D, top '[m']]])/(2*TOWER_DATA[[#This Row],[t '[mm']]]/1000),"")</f>
        <v/>
      </c>
      <c r="DR319" s="167"/>
      <c r="DS319" s="167"/>
      <c r="DT319" s="151"/>
      <c r="DW319" s="94"/>
      <c r="DX319" s="94"/>
      <c r="DY319" s="53"/>
    </row>
    <row r="320" spans="5:129" ht="18" customHeight="1">
      <c r="E320" s="50"/>
      <c r="K320" s="186" t="str">
        <f>IFERROR(MP_DATA[[#This Row],[Top '[m']]]-MP_DATA[[#This Row],[Bottom '[m']]], "")</f>
        <v/>
      </c>
      <c r="L320" s="173" t="str">
        <f>IFERROR(-(MP_DATA[[#This Row],[D, bottom '[m']]]-MP_DATA[[#This Row],[D, top '[m']]])/(MP_DATA[[#This Row],[Bottom '[m']]]-MP_DATA[[#This Row],[Top '[m']]]),"")</f>
        <v/>
      </c>
      <c r="M320" s="123" t="str">
        <f>IF(7850/1000*(1/3)*PI()*ABS(F320-G320)*((H320/2)^2+(H320/2)*(I320/2)+(I320/2)^2-(H320/2-J320/1000)^2-(H320/2-J320/1000)*(I320/2-J320/1000)-(I320/2-J320/1000)^2)=0,"",7850/1000*(1/3)*PI()*ABS(F320-G320)*((H320/2)^2+(H320/2)*(I320/2)+(I320/2)^2-(H320/2-J320/1000)^2-(H320/2-J320/1000)*(I320/2-J320/1000)-(I320/2-J320/1000)^2))</f>
        <v/>
      </c>
      <c r="N320" s="187" t="str">
        <f>IFERROR((MP_DATA[[#This Row],[D, bottom '[m']]]+MP_DATA[[#This Row],[D, top '[m']]])/(2*MP_DATA[[#This Row],[t '[mm']]]/1000),"")</f>
        <v/>
      </c>
      <c r="S320" s="167"/>
      <c r="T320" s="167"/>
      <c r="U320" s="151"/>
      <c r="AR320" s="80"/>
      <c r="AX320" s="186" t="str">
        <f>IFERROR(TP_DATA[[#This Row],[Top '[m']]]-TP_DATA[[#This Row],[Bottom '[m']]], "")</f>
        <v/>
      </c>
      <c r="AY320" s="469"/>
      <c r="AZ320" s="470"/>
      <c r="BA320" s="192"/>
      <c r="BD320" s="467"/>
      <c r="BE320" s="467"/>
      <c r="BF320" s="468"/>
      <c r="BK320" s="425"/>
      <c r="BM320" s="425"/>
      <c r="CJ320" s="186" t="str">
        <f>IFERROR(TOWER_DATA[[#This Row],[Top '[m']]]-TOWER_DATA[[#This Row],[Bottom '[m']]], "")</f>
        <v/>
      </c>
      <c r="CK320" s="51"/>
      <c r="CL320" s="173" t="str">
        <f>IFERROR(-(TOWER_DATA[[#This Row],[D, bottom '[m']]]-TOWER_DATA[[#This Row],[D, top '[m']]])/(TOWER_DATA[[#This Row],[Bottom '[m']]]-TOWER_DATA[[#This Row],[Top '[m']]]),"")</f>
        <v/>
      </c>
      <c r="CM320" s="123" t="str">
        <f t="shared" si="9"/>
        <v/>
      </c>
      <c r="CN320" s="187" t="str">
        <f>IFERROR((TOWER_DATA[[#This Row],[D, bottom '[m']]]+TOWER_DATA[[#This Row],[D, top '[m']]])/(2*TOWER_DATA[[#This Row],[t '[mm']]]/1000),"")</f>
        <v/>
      </c>
      <c r="DR320" s="167"/>
      <c r="DS320" s="167"/>
      <c r="DT320" s="151"/>
      <c r="DW320" s="94"/>
      <c r="DX320" s="94"/>
      <c r="DY320" s="53"/>
    </row>
    <row r="321" spans="5:129" ht="18" customHeight="1">
      <c r="E321" s="247"/>
      <c r="K321" s="186" t="str">
        <f>IFERROR(MP_DATA[[#This Row],[Top '[m']]]-MP_DATA[[#This Row],[Bottom '[m']]], "")</f>
        <v/>
      </c>
      <c r="L321" s="173" t="str">
        <f>IFERROR(-(MP_DATA[[#This Row],[D, bottom '[m']]]-MP_DATA[[#This Row],[D, top '[m']]])/(MP_DATA[[#This Row],[Bottom '[m']]]-MP_DATA[[#This Row],[Top '[m']]]),"")</f>
        <v/>
      </c>
      <c r="M321" s="123" t="str">
        <f>IF(7850/1000*(1/3)*PI()*ABS(F321-G321)*((H321/2)^2+(H321/2)*(I321/2)+(I321/2)^2-(H321/2-J321/1000)^2-(H321/2-J321/1000)*(I321/2-J321/1000)-(I321/2-J321/1000)^2)=0,"",7850/1000*(1/3)*PI()*ABS(F321-G321)*((H321/2)^2+(H321/2)*(I321/2)+(I321/2)^2-(H321/2-J321/1000)^2-(H321/2-J321/1000)*(I321/2-J321/1000)-(I321/2-J321/1000)^2))</f>
        <v/>
      </c>
      <c r="N321" s="187" t="str">
        <f>IFERROR((MP_DATA[[#This Row],[D, bottom '[m']]]+MP_DATA[[#This Row],[D, top '[m']]])/(2*MP_DATA[[#This Row],[t '[mm']]]/1000),"")</f>
        <v/>
      </c>
      <c r="S321" s="167"/>
      <c r="T321" s="167"/>
      <c r="U321" s="151"/>
      <c r="AR321" s="80"/>
      <c r="AX321" s="186" t="str">
        <f>IFERROR(TP_DATA[[#This Row],[Top '[m']]]-TP_DATA[[#This Row],[Bottom '[m']]], "")</f>
        <v/>
      </c>
      <c r="AY321" s="469"/>
      <c r="AZ321" s="470"/>
      <c r="BA321" s="192"/>
      <c r="BD321" s="467"/>
      <c r="BE321" s="467"/>
      <c r="BF321" s="468"/>
      <c r="BK321" s="425"/>
      <c r="BM321" s="425"/>
      <c r="CJ321" s="186" t="str">
        <f>IFERROR(TOWER_DATA[[#This Row],[Top '[m']]]-TOWER_DATA[[#This Row],[Bottom '[m']]], "")</f>
        <v/>
      </c>
      <c r="CK321" s="51"/>
      <c r="CL321" s="173" t="str">
        <f>IFERROR(-(TOWER_DATA[[#This Row],[D, bottom '[m']]]-TOWER_DATA[[#This Row],[D, top '[m']]])/(TOWER_DATA[[#This Row],[Bottom '[m']]]-TOWER_DATA[[#This Row],[Top '[m']]]),"")</f>
        <v/>
      </c>
      <c r="CM321" s="123" t="str">
        <f t="shared" si="9"/>
        <v/>
      </c>
      <c r="CN321" s="187" t="str">
        <f>IFERROR((TOWER_DATA[[#This Row],[D, bottom '[m']]]+TOWER_DATA[[#This Row],[D, top '[m']]])/(2*TOWER_DATA[[#This Row],[t '[mm']]]/1000),"")</f>
        <v/>
      </c>
      <c r="DR321" s="167"/>
      <c r="DS321" s="167"/>
      <c r="DT321" s="151"/>
      <c r="DW321" s="94"/>
      <c r="DX321" s="94"/>
      <c r="DY321" s="53"/>
    </row>
    <row r="322" spans="5:129" ht="18" customHeight="1">
      <c r="E322" s="247"/>
      <c r="K322" s="186" t="str">
        <f>IFERROR(MP_DATA[[#This Row],[Top '[m']]]-MP_DATA[[#This Row],[Bottom '[m']]], "")</f>
        <v/>
      </c>
      <c r="L322" s="173" t="str">
        <f>IFERROR(-(MP_DATA[[#This Row],[D, bottom '[m']]]-MP_DATA[[#This Row],[D, top '[m']]])/(MP_DATA[[#This Row],[Bottom '[m']]]-MP_DATA[[#This Row],[Top '[m']]]),"")</f>
        <v/>
      </c>
      <c r="M322" s="123" t="str">
        <f>IF(7850/1000*(1/3)*PI()*ABS(F322-G322)*((H322/2)^2+(H322/2)*(I322/2)+(I322/2)^2-(H322/2-J322/1000)^2-(H322/2-J322/1000)*(I322/2-J322/1000)-(I322/2-J322/1000)^2)=0,"",7850/1000*(1/3)*PI()*ABS(F322-G322)*((H322/2)^2+(H322/2)*(I322/2)+(I322/2)^2-(H322/2-J322/1000)^2-(H322/2-J322/1000)*(I322/2-J322/1000)-(I322/2-J322/1000)^2))</f>
        <v/>
      </c>
      <c r="N322" s="187" t="str">
        <f>IFERROR((MP_DATA[[#This Row],[D, bottom '[m']]]+MP_DATA[[#This Row],[D, top '[m']]])/(2*MP_DATA[[#This Row],[t '[mm']]]/1000),"")</f>
        <v/>
      </c>
      <c r="S322" s="167"/>
      <c r="T322" s="167"/>
      <c r="U322" s="151"/>
      <c r="AR322" s="80"/>
      <c r="AX322" s="186" t="str">
        <f>IFERROR(TP_DATA[[#This Row],[Top '[m']]]-TP_DATA[[#This Row],[Bottom '[m']]], "")</f>
        <v/>
      </c>
      <c r="AY322" s="469"/>
      <c r="AZ322" s="470"/>
      <c r="BA322" s="192"/>
      <c r="BD322" s="467"/>
      <c r="BE322" s="467"/>
      <c r="BF322" s="468"/>
      <c r="BK322" s="425"/>
      <c r="BM322" s="425"/>
      <c r="CJ322" s="186" t="str">
        <f>IFERROR(TOWER_DATA[[#This Row],[Top '[m']]]-TOWER_DATA[[#This Row],[Bottom '[m']]], "")</f>
        <v/>
      </c>
      <c r="CK322" s="51"/>
      <c r="CL322" s="173" t="str">
        <f>IFERROR(-(TOWER_DATA[[#This Row],[D, bottom '[m']]]-TOWER_DATA[[#This Row],[D, top '[m']]])/(TOWER_DATA[[#This Row],[Bottom '[m']]]-TOWER_DATA[[#This Row],[Top '[m']]]),"")</f>
        <v/>
      </c>
      <c r="CM322" s="123" t="str">
        <f t="shared" si="9"/>
        <v/>
      </c>
      <c r="CN322" s="187" t="str">
        <f>IFERROR((TOWER_DATA[[#This Row],[D, bottom '[m']]]+TOWER_DATA[[#This Row],[D, top '[m']]])/(2*TOWER_DATA[[#This Row],[t '[mm']]]/1000),"")</f>
        <v/>
      </c>
      <c r="DR322" s="167"/>
      <c r="DS322" s="167"/>
      <c r="DT322" s="151"/>
      <c r="DW322" s="94"/>
      <c r="DX322" s="94"/>
      <c r="DY322" s="53"/>
    </row>
    <row r="323" spans="5:129" ht="18" customHeight="1">
      <c r="E323" s="247"/>
      <c r="K323" s="186" t="str">
        <f>IFERROR(MP_DATA[[#This Row],[Top '[m']]]-MP_DATA[[#This Row],[Bottom '[m']]], "")</f>
        <v/>
      </c>
      <c r="L323" s="173" t="str">
        <f>IFERROR(-(MP_DATA[[#This Row],[D, bottom '[m']]]-MP_DATA[[#This Row],[D, top '[m']]])/(MP_DATA[[#This Row],[Bottom '[m']]]-MP_DATA[[#This Row],[Top '[m']]]),"")</f>
        <v/>
      </c>
      <c r="M323" s="123" t="str">
        <f>IF(7850/1000*(1/3)*PI()*ABS(F323-G323)*((H323/2)^2+(H323/2)*(I323/2)+(I323/2)^2-(H323/2-J323/1000)^2-(H323/2-J323/1000)*(I323/2-J323/1000)-(I323/2-J323/1000)^2)=0,"",7850/1000*(1/3)*PI()*ABS(F323-G323)*((H323/2)^2+(H323/2)*(I323/2)+(I323/2)^2-(H323/2-J323/1000)^2-(H323/2-J323/1000)*(I323/2-J323/1000)-(I323/2-J323/1000)^2))</f>
        <v/>
      </c>
      <c r="N323" s="187" t="str">
        <f>IFERROR((MP_DATA[[#This Row],[D, bottom '[m']]]+MP_DATA[[#This Row],[D, top '[m']]])/(2*MP_DATA[[#This Row],[t '[mm']]]/1000),"")</f>
        <v/>
      </c>
      <c r="S323" s="167"/>
      <c r="T323" s="167"/>
      <c r="U323" s="151"/>
      <c r="AR323" s="80"/>
      <c r="AX323" s="186" t="str">
        <f>IFERROR(TP_DATA[[#This Row],[Top '[m']]]-TP_DATA[[#This Row],[Bottom '[m']]], "")</f>
        <v/>
      </c>
      <c r="AY323" s="469"/>
      <c r="AZ323" s="470"/>
      <c r="BA323" s="192"/>
      <c r="BD323" s="467"/>
      <c r="BE323" s="467"/>
      <c r="BF323" s="468"/>
      <c r="BK323" s="425"/>
      <c r="BM323" s="425"/>
      <c r="CJ323" s="186" t="str">
        <f>IFERROR(TOWER_DATA[[#This Row],[Top '[m']]]-TOWER_DATA[[#This Row],[Bottom '[m']]], "")</f>
        <v/>
      </c>
      <c r="CK323" s="51"/>
      <c r="CL323" s="173" t="str">
        <f>IFERROR(-(TOWER_DATA[[#This Row],[D, bottom '[m']]]-TOWER_DATA[[#This Row],[D, top '[m']]])/(TOWER_DATA[[#This Row],[Bottom '[m']]]-TOWER_DATA[[#This Row],[Top '[m']]]),"")</f>
        <v/>
      </c>
      <c r="CM323" s="123" t="str">
        <f t="shared" si="9"/>
        <v/>
      </c>
      <c r="CN323" s="187" t="str">
        <f>IFERROR((TOWER_DATA[[#This Row],[D, bottom '[m']]]+TOWER_DATA[[#This Row],[D, top '[m']]])/(2*TOWER_DATA[[#This Row],[t '[mm']]]/1000),"")</f>
        <v/>
      </c>
      <c r="DR323" s="167"/>
      <c r="DS323" s="167"/>
      <c r="DT323" s="151"/>
      <c r="DW323" s="94"/>
      <c r="DX323" s="94"/>
      <c r="DY323" s="53"/>
    </row>
    <row r="324" spans="5:129" ht="18" customHeight="1">
      <c r="E324" s="247"/>
      <c r="K324" s="186" t="str">
        <f>IFERROR(MP_DATA[[#This Row],[Top '[m']]]-MP_DATA[[#This Row],[Bottom '[m']]], "")</f>
        <v/>
      </c>
      <c r="L324" s="173" t="str">
        <f>IFERROR(-(MP_DATA[[#This Row],[D, bottom '[m']]]-MP_DATA[[#This Row],[D, top '[m']]])/(MP_DATA[[#This Row],[Bottom '[m']]]-MP_DATA[[#This Row],[Top '[m']]]),"")</f>
        <v/>
      </c>
      <c r="M324" s="123" t="str">
        <f>IF(7850/1000*(1/3)*PI()*ABS(F324-G324)*((H324/2)^2+(H324/2)*(I324/2)+(I324/2)^2-(H324/2-J324/1000)^2-(H324/2-J324/1000)*(I324/2-J324/1000)-(I324/2-J324/1000)^2)=0,"",7850/1000*(1/3)*PI()*ABS(F324-G324)*((H324/2)^2+(H324/2)*(I324/2)+(I324/2)^2-(H324/2-J324/1000)^2-(H324/2-J324/1000)*(I324/2-J324/1000)-(I324/2-J324/1000)^2))</f>
        <v/>
      </c>
      <c r="N324" s="187" t="str">
        <f>IFERROR((MP_DATA[[#This Row],[D, bottom '[m']]]+MP_DATA[[#This Row],[D, top '[m']]])/(2*MP_DATA[[#This Row],[t '[mm']]]/1000),"")</f>
        <v/>
      </c>
      <c r="S324" s="167"/>
      <c r="T324" s="167"/>
      <c r="U324" s="151"/>
      <c r="AR324" s="80"/>
      <c r="AX324" s="186" t="str">
        <f>IFERROR(TP_DATA[[#This Row],[Top '[m']]]-TP_DATA[[#This Row],[Bottom '[m']]], "")</f>
        <v/>
      </c>
      <c r="AY324" s="469"/>
      <c r="AZ324" s="470"/>
      <c r="BA324" s="192"/>
      <c r="BD324" s="467"/>
      <c r="BE324" s="467"/>
      <c r="BF324" s="468"/>
      <c r="BK324" s="425"/>
      <c r="BM324" s="425"/>
      <c r="CJ324" s="186" t="str">
        <f>IFERROR(TOWER_DATA[[#This Row],[Top '[m']]]-TOWER_DATA[[#This Row],[Bottom '[m']]], "")</f>
        <v/>
      </c>
      <c r="CK324" s="51"/>
      <c r="CL324" s="173" t="str">
        <f>IFERROR(-(TOWER_DATA[[#This Row],[D, bottom '[m']]]-TOWER_DATA[[#This Row],[D, top '[m']]])/(TOWER_DATA[[#This Row],[Bottom '[m']]]-TOWER_DATA[[#This Row],[Top '[m']]]),"")</f>
        <v/>
      </c>
      <c r="CM324" s="123" t="str">
        <f t="shared" si="9"/>
        <v/>
      </c>
      <c r="CN324" s="187" t="str">
        <f>IFERROR((TOWER_DATA[[#This Row],[D, bottom '[m']]]+TOWER_DATA[[#This Row],[D, top '[m']]])/(2*TOWER_DATA[[#This Row],[t '[mm']]]/1000),"")</f>
        <v/>
      </c>
      <c r="DR324" s="167"/>
      <c r="DS324" s="167"/>
      <c r="DT324" s="151"/>
      <c r="DW324" s="94"/>
      <c r="DX324" s="94"/>
      <c r="DY324" s="53"/>
    </row>
    <row r="325" spans="5:129" ht="18" customHeight="1">
      <c r="E325" s="247"/>
      <c r="K325" s="186" t="str">
        <f>IFERROR(MP_DATA[[#This Row],[Top '[m']]]-MP_DATA[[#This Row],[Bottom '[m']]], "")</f>
        <v/>
      </c>
      <c r="L325" s="173" t="str">
        <f>IFERROR(-(MP_DATA[[#This Row],[D, bottom '[m']]]-MP_DATA[[#This Row],[D, top '[m']]])/(MP_DATA[[#This Row],[Bottom '[m']]]-MP_DATA[[#This Row],[Top '[m']]]),"")</f>
        <v/>
      </c>
      <c r="M325" s="123" t="str">
        <f>IF(7850/1000*(1/3)*PI()*ABS(F325-G325)*((H325/2)^2+(H325/2)*(I325/2)+(I325/2)^2-(H325/2-J325/1000)^2-(H325/2-J325/1000)*(I325/2-J325/1000)-(I325/2-J325/1000)^2)=0,"",7850/1000*(1/3)*PI()*ABS(F325-G325)*((H325/2)^2+(H325/2)*(I325/2)+(I325/2)^2-(H325/2-J325/1000)^2-(H325/2-J325/1000)*(I325/2-J325/1000)-(I325/2-J325/1000)^2))</f>
        <v/>
      </c>
      <c r="N325" s="187" t="str">
        <f>IFERROR((MP_DATA[[#This Row],[D, bottom '[m']]]+MP_DATA[[#This Row],[D, top '[m']]])/(2*MP_DATA[[#This Row],[t '[mm']]]/1000),"")</f>
        <v/>
      </c>
      <c r="S325" s="167"/>
      <c r="T325" s="167"/>
      <c r="U325" s="151"/>
      <c r="AR325" s="80"/>
      <c r="AX325" s="186" t="str">
        <f>IFERROR(TP_DATA[[#This Row],[Top '[m']]]-TP_DATA[[#This Row],[Bottom '[m']]], "")</f>
        <v/>
      </c>
      <c r="AY325" s="469"/>
      <c r="AZ325" s="470"/>
      <c r="BA325" s="192"/>
      <c r="BD325" s="467"/>
      <c r="BE325" s="467"/>
      <c r="BF325" s="468"/>
      <c r="BK325" s="425"/>
      <c r="BM325" s="425"/>
      <c r="CJ325" s="186" t="str">
        <f>IFERROR(TOWER_DATA[[#This Row],[Top '[m']]]-TOWER_DATA[[#This Row],[Bottom '[m']]], "")</f>
        <v/>
      </c>
      <c r="CK325" s="51"/>
      <c r="CL325" s="173" t="str">
        <f>IFERROR(-(TOWER_DATA[[#This Row],[D, bottom '[m']]]-TOWER_DATA[[#This Row],[D, top '[m']]])/(TOWER_DATA[[#This Row],[Bottom '[m']]]-TOWER_DATA[[#This Row],[Top '[m']]]),"")</f>
        <v/>
      </c>
      <c r="CM325" s="123" t="str">
        <f t="shared" si="9"/>
        <v/>
      </c>
      <c r="CN325" s="187" t="str">
        <f>IFERROR((TOWER_DATA[[#This Row],[D, bottom '[m']]]+TOWER_DATA[[#This Row],[D, top '[m']]])/(2*TOWER_DATA[[#This Row],[t '[mm']]]/1000),"")</f>
        <v/>
      </c>
      <c r="DR325" s="167"/>
      <c r="DS325" s="167"/>
      <c r="DT325" s="151"/>
      <c r="DW325" s="94"/>
      <c r="DX325" s="94"/>
      <c r="DY325" s="53"/>
    </row>
    <row r="326" spans="5:129" ht="18" customHeight="1">
      <c r="E326" s="247"/>
      <c r="K326" s="186" t="str">
        <f>IFERROR(MP_DATA[[#This Row],[Top '[m']]]-MP_DATA[[#This Row],[Bottom '[m']]], "")</f>
        <v/>
      </c>
      <c r="L326" s="173" t="str">
        <f>IFERROR(-(MP_DATA[[#This Row],[D, bottom '[m']]]-MP_DATA[[#This Row],[D, top '[m']]])/(MP_DATA[[#This Row],[Bottom '[m']]]-MP_DATA[[#This Row],[Top '[m']]]),"")</f>
        <v/>
      </c>
      <c r="M326" s="123" t="str">
        <f>IF(7850/1000*(1/3)*PI()*ABS(F326-G326)*((H326/2)^2+(H326/2)*(I326/2)+(I326/2)^2-(H326/2-J326/1000)^2-(H326/2-J326/1000)*(I326/2-J326/1000)-(I326/2-J326/1000)^2)=0,"",7850/1000*(1/3)*PI()*ABS(F326-G326)*((H326/2)^2+(H326/2)*(I326/2)+(I326/2)^2-(H326/2-J326/1000)^2-(H326/2-J326/1000)*(I326/2-J326/1000)-(I326/2-J326/1000)^2))</f>
        <v/>
      </c>
      <c r="N326" s="187" t="str">
        <f>IFERROR((MP_DATA[[#This Row],[D, bottom '[m']]]+MP_DATA[[#This Row],[D, top '[m']]])/(2*MP_DATA[[#This Row],[t '[mm']]]/1000),"")</f>
        <v/>
      </c>
      <c r="S326" s="167"/>
      <c r="T326" s="167"/>
      <c r="U326" s="151"/>
      <c r="AR326" s="80"/>
      <c r="AX326" s="186" t="str">
        <f>IFERROR(TP_DATA[[#This Row],[Top '[m']]]-TP_DATA[[#This Row],[Bottom '[m']]], "")</f>
        <v/>
      </c>
      <c r="AY326" s="469"/>
      <c r="AZ326" s="470"/>
      <c r="BA326" s="192"/>
      <c r="BD326" s="467"/>
      <c r="BE326" s="467"/>
      <c r="BF326" s="468"/>
      <c r="BK326" s="425"/>
      <c r="BM326" s="425"/>
      <c r="CJ326" s="186" t="str">
        <f>IFERROR(TOWER_DATA[[#This Row],[Top '[m']]]-TOWER_DATA[[#This Row],[Bottom '[m']]], "")</f>
        <v/>
      </c>
      <c r="CK326" s="51"/>
      <c r="CL326" s="173" t="str">
        <f>IFERROR(-(TOWER_DATA[[#This Row],[D, bottom '[m']]]-TOWER_DATA[[#This Row],[D, top '[m']]])/(TOWER_DATA[[#This Row],[Bottom '[m']]]-TOWER_DATA[[#This Row],[Top '[m']]]),"")</f>
        <v/>
      </c>
      <c r="CM326" s="123" t="str">
        <f t="shared" si="9"/>
        <v/>
      </c>
      <c r="CN326" s="187" t="str">
        <f>IFERROR((TOWER_DATA[[#This Row],[D, bottom '[m']]]+TOWER_DATA[[#This Row],[D, top '[m']]])/(2*TOWER_DATA[[#This Row],[t '[mm']]]/1000),"")</f>
        <v/>
      </c>
      <c r="DR326" s="167"/>
      <c r="DS326" s="167"/>
      <c r="DT326" s="151"/>
      <c r="DW326" s="94"/>
      <c r="DX326" s="94"/>
      <c r="DY326" s="53"/>
    </row>
    <row r="327" spans="5:129" ht="18" customHeight="1">
      <c r="E327" s="247"/>
      <c r="K327" s="186" t="str">
        <f>IFERROR(MP_DATA[[#This Row],[Top '[m']]]-MP_DATA[[#This Row],[Bottom '[m']]], "")</f>
        <v/>
      </c>
      <c r="L327" s="173" t="str">
        <f>IFERROR(-(MP_DATA[[#This Row],[D, bottom '[m']]]-MP_DATA[[#This Row],[D, top '[m']]])/(MP_DATA[[#This Row],[Bottom '[m']]]-MP_DATA[[#This Row],[Top '[m']]]),"")</f>
        <v/>
      </c>
      <c r="M327" s="123" t="str">
        <f>IF(7850/1000*(1/3)*PI()*ABS(F327-G327)*((H327/2)^2+(H327/2)*(I327/2)+(I327/2)^2-(H327/2-J327/1000)^2-(H327/2-J327/1000)*(I327/2-J327/1000)-(I327/2-J327/1000)^2)=0,"",7850/1000*(1/3)*PI()*ABS(F327-G327)*((H327/2)^2+(H327/2)*(I327/2)+(I327/2)^2-(H327/2-J327/1000)^2-(H327/2-J327/1000)*(I327/2-J327/1000)-(I327/2-J327/1000)^2))</f>
        <v/>
      </c>
      <c r="N327" s="187" t="str">
        <f>IFERROR((MP_DATA[[#This Row],[D, bottom '[m']]]+MP_DATA[[#This Row],[D, top '[m']]])/(2*MP_DATA[[#This Row],[t '[mm']]]/1000),"")</f>
        <v/>
      </c>
      <c r="S327" s="167"/>
      <c r="T327" s="167"/>
      <c r="U327" s="151"/>
      <c r="AR327" s="80"/>
      <c r="AX327" s="186" t="str">
        <f>IFERROR(TP_DATA[[#This Row],[Top '[m']]]-TP_DATA[[#This Row],[Bottom '[m']]], "")</f>
        <v/>
      </c>
      <c r="AY327" s="469"/>
      <c r="AZ327" s="470"/>
      <c r="BA327" s="192"/>
      <c r="BD327" s="467"/>
      <c r="BE327" s="467"/>
      <c r="BF327" s="468"/>
      <c r="BK327" s="425"/>
      <c r="BM327" s="425"/>
      <c r="CJ327" s="186" t="str">
        <f>IFERROR(TOWER_DATA[[#This Row],[Top '[m']]]-TOWER_DATA[[#This Row],[Bottom '[m']]], "")</f>
        <v/>
      </c>
      <c r="CK327" s="51"/>
      <c r="CL327" s="173" t="str">
        <f>IFERROR(-(TOWER_DATA[[#This Row],[D, bottom '[m']]]-TOWER_DATA[[#This Row],[D, top '[m']]])/(TOWER_DATA[[#This Row],[Bottom '[m']]]-TOWER_DATA[[#This Row],[Top '[m']]]),"")</f>
        <v/>
      </c>
      <c r="CM327" s="123" t="str">
        <f t="shared" si="9"/>
        <v/>
      </c>
      <c r="CN327" s="187" t="str">
        <f>IFERROR((TOWER_DATA[[#This Row],[D, bottom '[m']]]+TOWER_DATA[[#This Row],[D, top '[m']]])/(2*TOWER_DATA[[#This Row],[t '[mm']]]/1000),"")</f>
        <v/>
      </c>
      <c r="DR327" s="167"/>
      <c r="DS327" s="167"/>
      <c r="DT327" s="151"/>
      <c r="DW327" s="94"/>
      <c r="DX327" s="94"/>
      <c r="DY327" s="53"/>
    </row>
    <row r="328" spans="5:129" ht="18" customHeight="1">
      <c r="E328" s="247"/>
      <c r="K328" s="186" t="str">
        <f>IFERROR(MP_DATA[[#This Row],[Top '[m']]]-MP_DATA[[#This Row],[Bottom '[m']]], "")</f>
        <v/>
      </c>
      <c r="L328" s="173" t="str">
        <f>IFERROR(-(MP_DATA[[#This Row],[D, bottom '[m']]]-MP_DATA[[#This Row],[D, top '[m']]])/(MP_DATA[[#This Row],[Bottom '[m']]]-MP_DATA[[#This Row],[Top '[m']]]),"")</f>
        <v/>
      </c>
      <c r="M328" s="123" t="str">
        <f>IF(7850/1000*(1/3)*PI()*ABS(F328-G328)*((H328/2)^2+(H328/2)*(I328/2)+(I328/2)^2-(H328/2-J328/1000)^2-(H328/2-J328/1000)*(I328/2-J328/1000)-(I328/2-J328/1000)^2)=0,"",7850/1000*(1/3)*PI()*ABS(F328-G328)*((H328/2)^2+(H328/2)*(I328/2)+(I328/2)^2-(H328/2-J328/1000)^2-(H328/2-J328/1000)*(I328/2-J328/1000)-(I328/2-J328/1000)^2))</f>
        <v/>
      </c>
      <c r="N328" s="187" t="str">
        <f>IFERROR((MP_DATA[[#This Row],[D, bottom '[m']]]+MP_DATA[[#This Row],[D, top '[m']]])/(2*MP_DATA[[#This Row],[t '[mm']]]/1000),"")</f>
        <v/>
      </c>
      <c r="S328" s="167"/>
      <c r="T328" s="167"/>
      <c r="U328" s="151"/>
      <c r="AR328" s="80"/>
      <c r="AX328" s="186" t="str">
        <f>IFERROR(TP_DATA[[#This Row],[Top '[m']]]-TP_DATA[[#This Row],[Bottom '[m']]], "")</f>
        <v/>
      </c>
      <c r="AY328" s="469"/>
      <c r="AZ328" s="470"/>
      <c r="BA328" s="192"/>
      <c r="BD328" s="467"/>
      <c r="BE328" s="467"/>
      <c r="BF328" s="468"/>
      <c r="BK328" s="425"/>
      <c r="BM328" s="425"/>
      <c r="CJ328" s="186" t="str">
        <f>IFERROR(TOWER_DATA[[#This Row],[Top '[m']]]-TOWER_DATA[[#This Row],[Bottom '[m']]], "")</f>
        <v/>
      </c>
      <c r="CK328" s="51"/>
      <c r="CL328" s="173" t="str">
        <f>IFERROR(-(TOWER_DATA[[#This Row],[D, bottom '[m']]]-TOWER_DATA[[#This Row],[D, top '[m']]])/(TOWER_DATA[[#This Row],[Bottom '[m']]]-TOWER_DATA[[#This Row],[Top '[m']]]),"")</f>
        <v/>
      </c>
      <c r="CM328" s="123" t="str">
        <f t="shared" si="9"/>
        <v/>
      </c>
      <c r="CN328" s="187" t="str">
        <f>IFERROR((TOWER_DATA[[#This Row],[D, bottom '[m']]]+TOWER_DATA[[#This Row],[D, top '[m']]])/(2*TOWER_DATA[[#This Row],[t '[mm']]]/1000),"")</f>
        <v/>
      </c>
      <c r="DR328" s="167"/>
      <c r="DS328" s="167"/>
      <c r="DT328" s="151"/>
      <c r="DW328" s="94"/>
      <c r="DX328" s="94"/>
      <c r="DY328" s="53"/>
    </row>
    <row r="329" spans="5:129" ht="18" customHeight="1">
      <c r="E329" s="247"/>
      <c r="K329" s="186" t="str">
        <f>IFERROR(MP_DATA[[#This Row],[Top '[m']]]-MP_DATA[[#This Row],[Bottom '[m']]], "")</f>
        <v/>
      </c>
      <c r="L329" s="173" t="str">
        <f>IFERROR(-(MP_DATA[[#This Row],[D, bottom '[m']]]-MP_DATA[[#This Row],[D, top '[m']]])/(MP_DATA[[#This Row],[Bottom '[m']]]-MP_DATA[[#This Row],[Top '[m']]]),"")</f>
        <v/>
      </c>
      <c r="M329" s="123" t="str">
        <f>IF(7850/1000*(1/3)*PI()*ABS(F329-G329)*((H329/2)^2+(H329/2)*(I329/2)+(I329/2)^2-(H329/2-J329/1000)^2-(H329/2-J329/1000)*(I329/2-J329/1000)-(I329/2-J329/1000)^2)=0,"",7850/1000*(1/3)*PI()*ABS(F329-G329)*((H329/2)^2+(H329/2)*(I329/2)+(I329/2)^2-(H329/2-J329/1000)^2-(H329/2-J329/1000)*(I329/2-J329/1000)-(I329/2-J329/1000)^2))</f>
        <v/>
      </c>
      <c r="N329" s="187" t="str">
        <f>IFERROR((MP_DATA[[#This Row],[D, bottom '[m']]]+MP_DATA[[#This Row],[D, top '[m']]])/(2*MP_DATA[[#This Row],[t '[mm']]]/1000),"")</f>
        <v/>
      </c>
      <c r="S329" s="167"/>
      <c r="T329" s="167"/>
      <c r="U329" s="151"/>
      <c r="AR329" s="80"/>
      <c r="AX329" s="186" t="str">
        <f>IFERROR(TP_DATA[[#This Row],[Top '[m']]]-TP_DATA[[#This Row],[Bottom '[m']]], "")</f>
        <v/>
      </c>
      <c r="AY329" s="469"/>
      <c r="AZ329" s="470"/>
      <c r="BA329" s="192"/>
      <c r="BD329" s="467"/>
      <c r="BE329" s="467"/>
      <c r="BF329" s="468"/>
      <c r="BK329" s="425"/>
      <c r="BM329" s="425"/>
      <c r="CJ329" s="186" t="str">
        <f>IFERROR(TOWER_DATA[[#This Row],[Top '[m']]]-TOWER_DATA[[#This Row],[Bottom '[m']]], "")</f>
        <v/>
      </c>
      <c r="CK329" s="51"/>
      <c r="CL329" s="173" t="str">
        <f>IFERROR(-(TOWER_DATA[[#This Row],[D, bottom '[m']]]-TOWER_DATA[[#This Row],[D, top '[m']]])/(TOWER_DATA[[#This Row],[Bottom '[m']]]-TOWER_DATA[[#This Row],[Top '[m']]]),"")</f>
        <v/>
      </c>
      <c r="CM329" s="123" t="str">
        <f t="shared" si="9"/>
        <v/>
      </c>
      <c r="CN329" s="187" t="str">
        <f>IFERROR((TOWER_DATA[[#This Row],[D, bottom '[m']]]+TOWER_DATA[[#This Row],[D, top '[m']]])/(2*TOWER_DATA[[#This Row],[t '[mm']]]/1000),"")</f>
        <v/>
      </c>
      <c r="DR329" s="167"/>
      <c r="DS329" s="167"/>
      <c r="DT329" s="151"/>
      <c r="DW329" s="94"/>
      <c r="DX329" s="94"/>
      <c r="DY329" s="53"/>
    </row>
    <row r="330" spans="5:129" ht="18" customHeight="1">
      <c r="E330" s="247"/>
      <c r="K330" s="186" t="str">
        <f>IFERROR(MP_DATA[[#This Row],[Top '[m']]]-MP_DATA[[#This Row],[Bottom '[m']]], "")</f>
        <v/>
      </c>
      <c r="L330" s="173" t="str">
        <f>IFERROR(-(MP_DATA[[#This Row],[D, bottom '[m']]]-MP_DATA[[#This Row],[D, top '[m']]])/(MP_DATA[[#This Row],[Bottom '[m']]]-MP_DATA[[#This Row],[Top '[m']]]),"")</f>
        <v/>
      </c>
      <c r="M330" s="123" t="str">
        <f>IF(7850/1000*(1/3)*PI()*ABS(F330-G330)*((H330/2)^2+(H330/2)*(I330/2)+(I330/2)^2-(H330/2-J330/1000)^2-(H330/2-J330/1000)*(I330/2-J330/1000)-(I330/2-J330/1000)^2)=0,"",7850/1000*(1/3)*PI()*ABS(F330-G330)*((H330/2)^2+(H330/2)*(I330/2)+(I330/2)^2-(H330/2-J330/1000)^2-(H330/2-J330/1000)*(I330/2-J330/1000)-(I330/2-J330/1000)^2))</f>
        <v/>
      </c>
      <c r="N330" s="187" t="str">
        <f>IFERROR((MP_DATA[[#This Row],[D, bottom '[m']]]+MP_DATA[[#This Row],[D, top '[m']]])/(2*MP_DATA[[#This Row],[t '[mm']]]/1000),"")</f>
        <v/>
      </c>
      <c r="S330" s="167"/>
      <c r="T330" s="167"/>
      <c r="U330" s="151"/>
      <c r="AR330" s="80"/>
      <c r="AX330" s="186" t="str">
        <f>IFERROR(TP_DATA[[#This Row],[Top '[m']]]-TP_DATA[[#This Row],[Bottom '[m']]], "")</f>
        <v/>
      </c>
      <c r="AY330" s="469"/>
      <c r="AZ330" s="470"/>
      <c r="BA330" s="192"/>
      <c r="BD330" s="467"/>
      <c r="BE330" s="467"/>
      <c r="BF330" s="468"/>
      <c r="BK330" s="425"/>
      <c r="BM330" s="425"/>
      <c r="CJ330" s="186" t="str">
        <f>IFERROR(TOWER_DATA[[#This Row],[Top '[m']]]-TOWER_DATA[[#This Row],[Bottom '[m']]], "")</f>
        <v/>
      </c>
      <c r="CK330" s="51"/>
      <c r="CL330" s="173" t="str">
        <f>IFERROR(-(TOWER_DATA[[#This Row],[D, bottom '[m']]]-TOWER_DATA[[#This Row],[D, top '[m']]])/(TOWER_DATA[[#This Row],[Bottom '[m']]]-TOWER_DATA[[#This Row],[Top '[m']]]),"")</f>
        <v/>
      </c>
      <c r="CM330" s="123" t="str">
        <f t="shared" si="9"/>
        <v/>
      </c>
      <c r="CN330" s="187" t="str">
        <f>IFERROR((TOWER_DATA[[#This Row],[D, bottom '[m']]]+TOWER_DATA[[#This Row],[D, top '[m']]])/(2*TOWER_DATA[[#This Row],[t '[mm']]]/1000),"")</f>
        <v/>
      </c>
      <c r="DR330" s="167"/>
      <c r="DS330" s="167"/>
      <c r="DT330" s="151"/>
      <c r="DW330" s="94"/>
      <c r="DX330" s="94"/>
      <c r="DY330" s="53"/>
    </row>
    <row r="331" spans="5:129" ht="18" customHeight="1">
      <c r="E331" s="247"/>
      <c r="K331" s="186" t="str">
        <f>IFERROR(MP_DATA[[#This Row],[Top '[m']]]-MP_DATA[[#This Row],[Bottom '[m']]], "")</f>
        <v/>
      </c>
      <c r="L331" s="173" t="str">
        <f>IFERROR(-(MP_DATA[[#This Row],[D, bottom '[m']]]-MP_DATA[[#This Row],[D, top '[m']]])/(MP_DATA[[#This Row],[Bottom '[m']]]-MP_DATA[[#This Row],[Top '[m']]]),"")</f>
        <v/>
      </c>
      <c r="M331" s="123" t="str">
        <f>IF(7850/1000*(1/3)*PI()*ABS(F331-G331)*((H331/2)^2+(H331/2)*(I331/2)+(I331/2)^2-(H331/2-J331/1000)^2-(H331/2-J331/1000)*(I331/2-J331/1000)-(I331/2-J331/1000)^2)=0,"",7850/1000*(1/3)*PI()*ABS(F331-G331)*((H331/2)^2+(H331/2)*(I331/2)+(I331/2)^2-(H331/2-J331/1000)^2-(H331/2-J331/1000)*(I331/2-J331/1000)-(I331/2-J331/1000)^2))</f>
        <v/>
      </c>
      <c r="N331" s="187" t="str">
        <f>IFERROR((MP_DATA[[#This Row],[D, bottom '[m']]]+MP_DATA[[#This Row],[D, top '[m']]])/(2*MP_DATA[[#This Row],[t '[mm']]]/1000),"")</f>
        <v/>
      </c>
      <c r="S331" s="167"/>
      <c r="T331" s="167"/>
      <c r="U331" s="151"/>
      <c r="AR331" s="80"/>
      <c r="AX331" s="186" t="str">
        <f>IFERROR(TP_DATA[[#This Row],[Top '[m']]]-TP_DATA[[#This Row],[Bottom '[m']]], "")</f>
        <v/>
      </c>
      <c r="AY331" s="469"/>
      <c r="AZ331" s="470"/>
      <c r="BA331" s="192"/>
      <c r="BD331" s="467"/>
      <c r="BE331" s="467"/>
      <c r="BF331" s="468"/>
      <c r="BK331" s="425"/>
      <c r="BM331" s="425"/>
      <c r="CJ331" s="186" t="str">
        <f>IFERROR(TOWER_DATA[[#This Row],[Top '[m']]]-TOWER_DATA[[#This Row],[Bottom '[m']]], "")</f>
        <v/>
      </c>
      <c r="CK331" s="51"/>
      <c r="CL331" s="173" t="str">
        <f>IFERROR(-(TOWER_DATA[[#This Row],[D, bottom '[m']]]-TOWER_DATA[[#This Row],[D, top '[m']]])/(TOWER_DATA[[#This Row],[Bottom '[m']]]-TOWER_DATA[[#This Row],[Top '[m']]]),"")</f>
        <v/>
      </c>
      <c r="CM331" s="123" t="str">
        <f t="shared" si="9"/>
        <v/>
      </c>
      <c r="CN331" s="187" t="str">
        <f>IFERROR((TOWER_DATA[[#This Row],[D, bottom '[m']]]+TOWER_DATA[[#This Row],[D, top '[m']]])/(2*TOWER_DATA[[#This Row],[t '[mm']]]/1000),"")</f>
        <v/>
      </c>
      <c r="DR331" s="167"/>
      <c r="DS331" s="167"/>
      <c r="DT331" s="151"/>
      <c r="DW331" s="94"/>
      <c r="DX331" s="94"/>
      <c r="DY331" s="53"/>
    </row>
    <row r="332" spans="5:129" ht="18" customHeight="1">
      <c r="E332" s="247"/>
      <c r="K332" s="186" t="str">
        <f>IFERROR(MP_DATA[[#This Row],[Top '[m']]]-MP_DATA[[#This Row],[Bottom '[m']]], "")</f>
        <v/>
      </c>
      <c r="L332" s="173" t="str">
        <f>IFERROR(-(MP_DATA[[#This Row],[D, bottom '[m']]]-MP_DATA[[#This Row],[D, top '[m']]])/(MP_DATA[[#This Row],[Bottom '[m']]]-MP_DATA[[#This Row],[Top '[m']]]),"")</f>
        <v/>
      </c>
      <c r="M332" s="123" t="str">
        <f>IF(7850/1000*(1/3)*PI()*ABS(F332-G332)*((H332/2)^2+(H332/2)*(I332/2)+(I332/2)^2-(H332/2-J332/1000)^2-(H332/2-J332/1000)*(I332/2-J332/1000)-(I332/2-J332/1000)^2)=0,"",7850/1000*(1/3)*PI()*ABS(F332-G332)*((H332/2)^2+(H332/2)*(I332/2)+(I332/2)^2-(H332/2-J332/1000)^2-(H332/2-J332/1000)*(I332/2-J332/1000)-(I332/2-J332/1000)^2))</f>
        <v/>
      </c>
      <c r="N332" s="187" t="str">
        <f>IFERROR((MP_DATA[[#This Row],[D, bottom '[m']]]+MP_DATA[[#This Row],[D, top '[m']]])/(2*MP_DATA[[#This Row],[t '[mm']]]/1000),"")</f>
        <v/>
      </c>
      <c r="S332" s="167"/>
      <c r="T332" s="167"/>
      <c r="U332" s="151"/>
      <c r="AR332" s="80"/>
      <c r="AX332" s="186" t="str">
        <f>IFERROR(TP_DATA[[#This Row],[Top '[m']]]-TP_DATA[[#This Row],[Bottom '[m']]], "")</f>
        <v/>
      </c>
      <c r="AY332" s="469"/>
      <c r="AZ332" s="470"/>
      <c r="BA332" s="192"/>
      <c r="BD332" s="467"/>
      <c r="BE332" s="467"/>
      <c r="BF332" s="468"/>
      <c r="BK332" s="425"/>
      <c r="BM332" s="425"/>
      <c r="CJ332" s="186" t="str">
        <f>IFERROR(TOWER_DATA[[#This Row],[Top '[m']]]-TOWER_DATA[[#This Row],[Bottom '[m']]], "")</f>
        <v/>
      </c>
      <c r="CK332" s="51"/>
      <c r="CL332" s="173" t="str">
        <f>IFERROR(-(TOWER_DATA[[#This Row],[D, bottom '[m']]]-TOWER_DATA[[#This Row],[D, top '[m']]])/(TOWER_DATA[[#This Row],[Bottom '[m']]]-TOWER_DATA[[#This Row],[Top '[m']]]),"")</f>
        <v/>
      </c>
      <c r="CM332" s="123" t="str">
        <f t="shared" si="9"/>
        <v/>
      </c>
      <c r="CN332" s="187" t="str">
        <f>IFERROR((TOWER_DATA[[#This Row],[D, bottom '[m']]]+TOWER_DATA[[#This Row],[D, top '[m']]])/(2*TOWER_DATA[[#This Row],[t '[mm']]]/1000),"")</f>
        <v/>
      </c>
      <c r="DR332" s="167"/>
      <c r="DS332" s="167"/>
      <c r="DT332" s="151"/>
      <c r="DW332" s="94"/>
      <c r="DX332" s="94"/>
      <c r="DY332" s="53"/>
    </row>
    <row r="333" spans="5:129" ht="18" customHeight="1">
      <c r="E333" s="247"/>
      <c r="K333" s="186" t="str">
        <f>IFERROR(MP_DATA[[#This Row],[Top '[m']]]-MP_DATA[[#This Row],[Bottom '[m']]], "")</f>
        <v/>
      </c>
      <c r="L333" s="173" t="str">
        <f>IFERROR(-(MP_DATA[[#This Row],[D, bottom '[m']]]-MP_DATA[[#This Row],[D, top '[m']]])/(MP_DATA[[#This Row],[Bottom '[m']]]-MP_DATA[[#This Row],[Top '[m']]]),"")</f>
        <v/>
      </c>
      <c r="M333" s="123" t="str">
        <f>IF(7850/1000*(1/3)*PI()*ABS(F333-G333)*((H333/2)^2+(H333/2)*(I333/2)+(I333/2)^2-(H333/2-J333/1000)^2-(H333/2-J333/1000)*(I333/2-J333/1000)-(I333/2-J333/1000)^2)=0,"",7850/1000*(1/3)*PI()*ABS(F333-G333)*((H333/2)^2+(H333/2)*(I333/2)+(I333/2)^2-(H333/2-J333/1000)^2-(H333/2-J333/1000)*(I333/2-J333/1000)-(I333/2-J333/1000)^2))</f>
        <v/>
      </c>
      <c r="N333" s="187" t="str">
        <f>IFERROR((MP_DATA[[#This Row],[D, bottom '[m']]]+MP_DATA[[#This Row],[D, top '[m']]])/(2*MP_DATA[[#This Row],[t '[mm']]]/1000),"")</f>
        <v/>
      </c>
      <c r="S333" s="167"/>
      <c r="T333" s="167"/>
      <c r="U333" s="151"/>
      <c r="AR333" s="80"/>
      <c r="AX333" s="186" t="str">
        <f>IFERROR(TP_DATA[[#This Row],[Top '[m']]]-TP_DATA[[#This Row],[Bottom '[m']]], "")</f>
        <v/>
      </c>
      <c r="AY333" s="469"/>
      <c r="AZ333" s="470"/>
      <c r="BA333" s="192"/>
      <c r="BD333" s="467"/>
      <c r="BE333" s="467"/>
      <c r="BF333" s="468"/>
      <c r="BK333" s="425"/>
      <c r="BM333" s="425"/>
      <c r="CJ333" s="186" t="str">
        <f>IFERROR(TOWER_DATA[[#This Row],[Top '[m']]]-TOWER_DATA[[#This Row],[Bottom '[m']]], "")</f>
        <v/>
      </c>
      <c r="CK333" s="51"/>
      <c r="CL333" s="173" t="str">
        <f>IFERROR(-(TOWER_DATA[[#This Row],[D, bottom '[m']]]-TOWER_DATA[[#This Row],[D, top '[m']]])/(TOWER_DATA[[#This Row],[Bottom '[m']]]-TOWER_DATA[[#This Row],[Top '[m']]]),"")</f>
        <v/>
      </c>
      <c r="CM333" s="123" t="str">
        <f t="shared" si="9"/>
        <v/>
      </c>
      <c r="CN333" s="187" t="str">
        <f>IFERROR((TOWER_DATA[[#This Row],[D, bottom '[m']]]+TOWER_DATA[[#This Row],[D, top '[m']]])/(2*TOWER_DATA[[#This Row],[t '[mm']]]/1000),"")</f>
        <v/>
      </c>
      <c r="DR333" s="167"/>
      <c r="DS333" s="167"/>
      <c r="DT333" s="151"/>
      <c r="DW333" s="94"/>
      <c r="DX333" s="94"/>
      <c r="DY333" s="53"/>
    </row>
    <row r="334" spans="5:129" ht="18" customHeight="1">
      <c r="E334" s="247"/>
      <c r="K334" s="186" t="str">
        <f>IFERROR(MP_DATA[[#This Row],[Top '[m']]]-MP_DATA[[#This Row],[Bottom '[m']]], "")</f>
        <v/>
      </c>
      <c r="L334" s="173" t="str">
        <f>IFERROR(-(MP_DATA[[#This Row],[D, bottom '[m']]]-MP_DATA[[#This Row],[D, top '[m']]])/(MP_DATA[[#This Row],[Bottom '[m']]]-MP_DATA[[#This Row],[Top '[m']]]),"")</f>
        <v/>
      </c>
      <c r="M334" s="123" t="str">
        <f>IF(7850/1000*(1/3)*PI()*ABS(F334-G334)*((H334/2)^2+(H334/2)*(I334/2)+(I334/2)^2-(H334/2-J334/1000)^2-(H334/2-J334/1000)*(I334/2-J334/1000)-(I334/2-J334/1000)^2)=0,"",7850/1000*(1/3)*PI()*ABS(F334-G334)*((H334/2)^2+(H334/2)*(I334/2)+(I334/2)^2-(H334/2-J334/1000)^2-(H334/2-J334/1000)*(I334/2-J334/1000)-(I334/2-J334/1000)^2))</f>
        <v/>
      </c>
      <c r="N334" s="187" t="str">
        <f>IFERROR((MP_DATA[[#This Row],[D, bottom '[m']]]+MP_DATA[[#This Row],[D, top '[m']]])/(2*MP_DATA[[#This Row],[t '[mm']]]/1000),"")</f>
        <v/>
      </c>
      <c r="S334" s="167"/>
      <c r="T334" s="167"/>
      <c r="U334" s="151"/>
      <c r="AR334" s="80"/>
      <c r="AX334" s="186" t="str">
        <f>IFERROR(TP_DATA[[#This Row],[Top '[m']]]-TP_DATA[[#This Row],[Bottom '[m']]], "")</f>
        <v/>
      </c>
      <c r="AY334" s="469"/>
      <c r="AZ334" s="470"/>
      <c r="BA334" s="192"/>
      <c r="BD334" s="467"/>
      <c r="BE334" s="467"/>
      <c r="BF334" s="468"/>
      <c r="BK334" s="425"/>
      <c r="BM334" s="425"/>
      <c r="CJ334" s="186" t="str">
        <f>IFERROR(TOWER_DATA[[#This Row],[Top '[m']]]-TOWER_DATA[[#This Row],[Bottom '[m']]], "")</f>
        <v/>
      </c>
      <c r="CK334" s="51"/>
      <c r="CL334" s="173" t="str">
        <f>IFERROR(-(TOWER_DATA[[#This Row],[D, bottom '[m']]]-TOWER_DATA[[#This Row],[D, top '[m']]])/(TOWER_DATA[[#This Row],[Bottom '[m']]]-TOWER_DATA[[#This Row],[Top '[m']]]),"")</f>
        <v/>
      </c>
      <c r="CM334" s="123" t="str">
        <f t="shared" si="9"/>
        <v/>
      </c>
      <c r="CN334" s="187" t="str">
        <f>IFERROR((TOWER_DATA[[#This Row],[D, bottom '[m']]]+TOWER_DATA[[#This Row],[D, top '[m']]])/(2*TOWER_DATA[[#This Row],[t '[mm']]]/1000),"")</f>
        <v/>
      </c>
      <c r="DR334" s="167"/>
      <c r="DS334" s="167"/>
      <c r="DT334" s="151"/>
      <c r="DW334" s="94"/>
      <c r="DX334" s="94"/>
      <c r="DY334" s="53"/>
    </row>
    <row r="335" spans="5:129" ht="18" customHeight="1">
      <c r="E335" s="247"/>
      <c r="K335" s="186" t="str">
        <f>IFERROR(MP_DATA[[#This Row],[Top '[m']]]-MP_DATA[[#This Row],[Bottom '[m']]], "")</f>
        <v/>
      </c>
      <c r="L335" s="173" t="str">
        <f>IFERROR(-(MP_DATA[[#This Row],[D, bottom '[m']]]-MP_DATA[[#This Row],[D, top '[m']]])/(MP_DATA[[#This Row],[Bottom '[m']]]-MP_DATA[[#This Row],[Top '[m']]]),"")</f>
        <v/>
      </c>
      <c r="M335" s="123" t="str">
        <f>IF(7850/1000*(1/3)*PI()*ABS(F335-G335)*((H335/2)^2+(H335/2)*(I335/2)+(I335/2)^2-(H335/2-J335/1000)^2-(H335/2-J335/1000)*(I335/2-J335/1000)-(I335/2-J335/1000)^2)=0,"",7850/1000*(1/3)*PI()*ABS(F335-G335)*((H335/2)^2+(H335/2)*(I335/2)+(I335/2)^2-(H335/2-J335/1000)^2-(H335/2-J335/1000)*(I335/2-J335/1000)-(I335/2-J335/1000)^2))</f>
        <v/>
      </c>
      <c r="N335" s="187" t="str">
        <f>IFERROR((MP_DATA[[#This Row],[D, bottom '[m']]]+MP_DATA[[#This Row],[D, top '[m']]])/(2*MP_DATA[[#This Row],[t '[mm']]]/1000),"")</f>
        <v/>
      </c>
      <c r="S335" s="167"/>
      <c r="T335" s="167"/>
      <c r="U335" s="151"/>
      <c r="AR335" s="80"/>
      <c r="AX335" s="186" t="str">
        <f>IFERROR(TP_DATA[[#This Row],[Top '[m']]]-TP_DATA[[#This Row],[Bottom '[m']]], "")</f>
        <v/>
      </c>
      <c r="AY335" s="469"/>
      <c r="AZ335" s="470"/>
      <c r="BA335" s="192"/>
      <c r="BD335" s="467"/>
      <c r="BE335" s="467"/>
      <c r="BF335" s="468"/>
      <c r="BK335" s="425"/>
      <c r="BM335" s="425"/>
      <c r="CJ335" s="186" t="str">
        <f>IFERROR(TOWER_DATA[[#This Row],[Top '[m']]]-TOWER_DATA[[#This Row],[Bottom '[m']]], "")</f>
        <v/>
      </c>
      <c r="CK335" s="51"/>
      <c r="CL335" s="173" t="str">
        <f>IFERROR(-(TOWER_DATA[[#This Row],[D, bottom '[m']]]-TOWER_DATA[[#This Row],[D, top '[m']]])/(TOWER_DATA[[#This Row],[Bottom '[m']]]-TOWER_DATA[[#This Row],[Top '[m']]]),"")</f>
        <v/>
      </c>
      <c r="CM335" s="123" t="str">
        <f t="shared" si="9"/>
        <v/>
      </c>
      <c r="CN335" s="187" t="str">
        <f>IFERROR((TOWER_DATA[[#This Row],[D, bottom '[m']]]+TOWER_DATA[[#This Row],[D, top '[m']]])/(2*TOWER_DATA[[#This Row],[t '[mm']]]/1000),"")</f>
        <v/>
      </c>
      <c r="DR335" s="167"/>
      <c r="DS335" s="167"/>
      <c r="DT335" s="151"/>
      <c r="DW335" s="94"/>
      <c r="DX335" s="94"/>
      <c r="DY335" s="53"/>
    </row>
    <row r="336" spans="5:129" ht="18" customHeight="1">
      <c r="E336" s="247"/>
      <c r="K336" s="186" t="str">
        <f>IFERROR(MP_DATA[[#This Row],[Top '[m']]]-MP_DATA[[#This Row],[Bottom '[m']]], "")</f>
        <v/>
      </c>
      <c r="L336" s="173" t="str">
        <f>IFERROR(-(MP_DATA[[#This Row],[D, bottom '[m']]]-MP_DATA[[#This Row],[D, top '[m']]])/(MP_DATA[[#This Row],[Bottom '[m']]]-MP_DATA[[#This Row],[Top '[m']]]),"")</f>
        <v/>
      </c>
      <c r="M336" s="123" t="str">
        <f>IF(7850/1000*(1/3)*PI()*ABS(F336-G336)*((H336/2)^2+(H336/2)*(I336/2)+(I336/2)^2-(H336/2-J336/1000)^2-(H336/2-J336/1000)*(I336/2-J336/1000)-(I336/2-J336/1000)^2)=0,"",7850/1000*(1/3)*PI()*ABS(F336-G336)*((H336/2)^2+(H336/2)*(I336/2)+(I336/2)^2-(H336/2-J336/1000)^2-(H336/2-J336/1000)*(I336/2-J336/1000)-(I336/2-J336/1000)^2))</f>
        <v/>
      </c>
      <c r="N336" s="187" t="str">
        <f>IFERROR((MP_DATA[[#This Row],[D, bottom '[m']]]+MP_DATA[[#This Row],[D, top '[m']]])/(2*MP_DATA[[#This Row],[t '[mm']]]/1000),"")</f>
        <v/>
      </c>
      <c r="S336" s="167"/>
      <c r="T336" s="167"/>
      <c r="U336" s="151"/>
      <c r="AR336" s="80"/>
      <c r="AX336" s="186" t="str">
        <f>IFERROR(TP_DATA[[#This Row],[Top '[m']]]-TP_DATA[[#This Row],[Bottom '[m']]], "")</f>
        <v/>
      </c>
      <c r="AY336" s="469"/>
      <c r="AZ336" s="470"/>
      <c r="BA336" s="192"/>
      <c r="BD336" s="467"/>
      <c r="BE336" s="467"/>
      <c r="BF336" s="468"/>
      <c r="BK336" s="425"/>
      <c r="BM336" s="425"/>
      <c r="CJ336" s="186" t="str">
        <f>IFERROR(TOWER_DATA[[#This Row],[Top '[m']]]-TOWER_DATA[[#This Row],[Bottom '[m']]], "")</f>
        <v/>
      </c>
      <c r="CK336" s="51"/>
      <c r="CL336" s="173" t="str">
        <f>IFERROR(-(TOWER_DATA[[#This Row],[D, bottom '[m']]]-TOWER_DATA[[#This Row],[D, top '[m']]])/(TOWER_DATA[[#This Row],[Bottom '[m']]]-TOWER_DATA[[#This Row],[Top '[m']]]),"")</f>
        <v/>
      </c>
      <c r="CM336" s="123" t="str">
        <f t="shared" si="9"/>
        <v/>
      </c>
      <c r="CN336" s="187" t="str">
        <f>IFERROR((TOWER_DATA[[#This Row],[D, bottom '[m']]]+TOWER_DATA[[#This Row],[D, top '[m']]])/(2*TOWER_DATA[[#This Row],[t '[mm']]]/1000),"")</f>
        <v/>
      </c>
      <c r="DR336" s="167"/>
      <c r="DS336" s="167"/>
      <c r="DT336" s="151"/>
      <c r="DW336" s="94"/>
      <c r="DX336" s="94"/>
      <c r="DY336" s="53"/>
    </row>
    <row r="337" spans="5:129" ht="18" customHeight="1">
      <c r="E337" s="247"/>
      <c r="K337" s="186" t="str">
        <f>IFERROR(MP_DATA[[#This Row],[Top '[m']]]-MP_DATA[[#This Row],[Bottom '[m']]], "")</f>
        <v/>
      </c>
      <c r="L337" s="173" t="str">
        <f>IFERROR(-(MP_DATA[[#This Row],[D, bottom '[m']]]-MP_DATA[[#This Row],[D, top '[m']]])/(MP_DATA[[#This Row],[Bottom '[m']]]-MP_DATA[[#This Row],[Top '[m']]]),"")</f>
        <v/>
      </c>
      <c r="M337" s="123" t="str">
        <f>IF(7850/1000*(1/3)*PI()*ABS(F337-G337)*((H337/2)^2+(H337/2)*(I337/2)+(I337/2)^2-(H337/2-J337/1000)^2-(H337/2-J337/1000)*(I337/2-J337/1000)-(I337/2-J337/1000)^2)=0,"",7850/1000*(1/3)*PI()*ABS(F337-G337)*((H337/2)^2+(H337/2)*(I337/2)+(I337/2)^2-(H337/2-J337/1000)^2-(H337/2-J337/1000)*(I337/2-J337/1000)-(I337/2-J337/1000)^2))</f>
        <v/>
      </c>
      <c r="N337" s="187" t="str">
        <f>IFERROR((MP_DATA[[#This Row],[D, bottom '[m']]]+MP_DATA[[#This Row],[D, top '[m']]])/(2*MP_DATA[[#This Row],[t '[mm']]]/1000),"")</f>
        <v/>
      </c>
      <c r="S337" s="167"/>
      <c r="T337" s="167"/>
      <c r="U337" s="151"/>
      <c r="AR337" s="80"/>
      <c r="AX337" s="186" t="str">
        <f>IFERROR(TP_DATA[[#This Row],[Top '[m']]]-TP_DATA[[#This Row],[Bottom '[m']]], "")</f>
        <v/>
      </c>
      <c r="AY337" s="469"/>
      <c r="AZ337" s="470"/>
      <c r="BA337" s="192"/>
      <c r="BD337" s="467"/>
      <c r="BE337" s="467"/>
      <c r="BF337" s="468"/>
      <c r="BK337" s="425"/>
      <c r="BM337" s="425"/>
      <c r="CJ337" s="186" t="str">
        <f>IFERROR(TOWER_DATA[[#This Row],[Top '[m']]]-TOWER_DATA[[#This Row],[Bottom '[m']]], "")</f>
        <v/>
      </c>
      <c r="CK337" s="51"/>
      <c r="CL337" s="173" t="str">
        <f>IFERROR(-(TOWER_DATA[[#This Row],[D, bottom '[m']]]-TOWER_DATA[[#This Row],[D, top '[m']]])/(TOWER_DATA[[#This Row],[Bottom '[m']]]-TOWER_DATA[[#This Row],[Top '[m']]]),"")</f>
        <v/>
      </c>
      <c r="CM337" s="123" t="str">
        <f t="shared" si="9"/>
        <v/>
      </c>
      <c r="CN337" s="187" t="str">
        <f>IFERROR((TOWER_DATA[[#This Row],[D, bottom '[m']]]+TOWER_DATA[[#This Row],[D, top '[m']]])/(2*TOWER_DATA[[#This Row],[t '[mm']]]/1000),"")</f>
        <v/>
      </c>
      <c r="DR337" s="167"/>
      <c r="DS337" s="167"/>
      <c r="DT337" s="151"/>
      <c r="DW337" s="94"/>
      <c r="DX337" s="94"/>
      <c r="DY337" s="53"/>
    </row>
    <row r="338" spans="5:129" ht="18" customHeight="1">
      <c r="E338" s="247"/>
      <c r="K338" s="186" t="str">
        <f>IFERROR(MP_DATA[[#This Row],[Top '[m']]]-MP_DATA[[#This Row],[Bottom '[m']]], "")</f>
        <v/>
      </c>
      <c r="L338" s="173" t="str">
        <f>IFERROR(-(MP_DATA[[#This Row],[D, bottom '[m']]]-MP_DATA[[#This Row],[D, top '[m']]])/(MP_DATA[[#This Row],[Bottom '[m']]]-MP_DATA[[#This Row],[Top '[m']]]),"")</f>
        <v/>
      </c>
      <c r="M338" s="123" t="str">
        <f>IF(7850/1000*(1/3)*PI()*ABS(F338-G338)*((H338/2)^2+(H338/2)*(I338/2)+(I338/2)^2-(H338/2-J338/1000)^2-(H338/2-J338/1000)*(I338/2-J338/1000)-(I338/2-J338/1000)^2)=0,"",7850/1000*(1/3)*PI()*ABS(F338-G338)*((H338/2)^2+(H338/2)*(I338/2)+(I338/2)^2-(H338/2-J338/1000)^2-(H338/2-J338/1000)*(I338/2-J338/1000)-(I338/2-J338/1000)^2))</f>
        <v/>
      </c>
      <c r="N338" s="187" t="str">
        <f>IFERROR((MP_DATA[[#This Row],[D, bottom '[m']]]+MP_DATA[[#This Row],[D, top '[m']]])/(2*MP_DATA[[#This Row],[t '[mm']]]/1000),"")</f>
        <v/>
      </c>
      <c r="S338" s="167"/>
      <c r="T338" s="167"/>
      <c r="U338" s="151"/>
      <c r="AR338" s="80"/>
      <c r="AX338" s="186" t="str">
        <f>IFERROR(TP_DATA[[#This Row],[Top '[m']]]-TP_DATA[[#This Row],[Bottom '[m']]], "")</f>
        <v/>
      </c>
      <c r="AY338" s="469"/>
      <c r="AZ338" s="470"/>
      <c r="BA338" s="192"/>
      <c r="BD338" s="467"/>
      <c r="BE338" s="467"/>
      <c r="BF338" s="468"/>
      <c r="BK338" s="425"/>
      <c r="BM338" s="425"/>
      <c r="CJ338" s="186" t="str">
        <f>IFERROR(TOWER_DATA[[#This Row],[Top '[m']]]-TOWER_DATA[[#This Row],[Bottom '[m']]], "")</f>
        <v/>
      </c>
      <c r="CK338" s="51"/>
      <c r="CL338" s="173" t="str">
        <f>IFERROR(-(TOWER_DATA[[#This Row],[D, bottom '[m']]]-TOWER_DATA[[#This Row],[D, top '[m']]])/(TOWER_DATA[[#This Row],[Bottom '[m']]]-TOWER_DATA[[#This Row],[Top '[m']]]),"")</f>
        <v/>
      </c>
      <c r="CM338" s="123" t="str">
        <f t="shared" si="9"/>
        <v/>
      </c>
      <c r="CN338" s="187" t="str">
        <f>IFERROR((TOWER_DATA[[#This Row],[D, bottom '[m']]]+TOWER_DATA[[#This Row],[D, top '[m']]])/(2*TOWER_DATA[[#This Row],[t '[mm']]]/1000),"")</f>
        <v/>
      </c>
      <c r="DR338" s="167"/>
      <c r="DS338" s="167"/>
      <c r="DT338" s="151"/>
      <c r="DW338" s="94"/>
      <c r="DX338" s="94"/>
      <c r="DY338" s="53"/>
    </row>
    <row r="339" spans="5:129" ht="18" customHeight="1">
      <c r="E339" s="247"/>
      <c r="K339" s="186" t="str">
        <f>IFERROR(MP_DATA[[#This Row],[Top '[m']]]-MP_DATA[[#This Row],[Bottom '[m']]], "")</f>
        <v/>
      </c>
      <c r="L339" s="173" t="str">
        <f>IFERROR(-(MP_DATA[[#This Row],[D, bottom '[m']]]-MP_DATA[[#This Row],[D, top '[m']]])/(MP_DATA[[#This Row],[Bottom '[m']]]-MP_DATA[[#This Row],[Top '[m']]]),"")</f>
        <v/>
      </c>
      <c r="M339" s="123" t="str">
        <f>IF(7850/1000*(1/3)*PI()*ABS(F339-G339)*((H339/2)^2+(H339/2)*(I339/2)+(I339/2)^2-(H339/2-J339/1000)^2-(H339/2-J339/1000)*(I339/2-J339/1000)-(I339/2-J339/1000)^2)=0,"",7850/1000*(1/3)*PI()*ABS(F339-G339)*((H339/2)^2+(H339/2)*(I339/2)+(I339/2)^2-(H339/2-J339/1000)^2-(H339/2-J339/1000)*(I339/2-J339/1000)-(I339/2-J339/1000)^2))</f>
        <v/>
      </c>
      <c r="N339" s="187" t="str">
        <f>IFERROR((MP_DATA[[#This Row],[D, bottom '[m']]]+MP_DATA[[#This Row],[D, top '[m']]])/(2*MP_DATA[[#This Row],[t '[mm']]]/1000),"")</f>
        <v/>
      </c>
      <c r="S339" s="167"/>
      <c r="T339" s="167"/>
      <c r="U339" s="151"/>
      <c r="AR339" s="80"/>
      <c r="AX339" s="186" t="str">
        <f>IFERROR(TP_DATA[[#This Row],[Top '[m']]]-TP_DATA[[#This Row],[Bottom '[m']]], "")</f>
        <v/>
      </c>
      <c r="AY339" s="469"/>
      <c r="AZ339" s="470"/>
      <c r="BA339" s="192"/>
      <c r="BD339" s="467"/>
      <c r="BE339" s="467"/>
      <c r="BF339" s="468"/>
      <c r="BK339" s="425"/>
      <c r="BM339" s="425"/>
      <c r="CJ339" s="186" t="str">
        <f>IFERROR(TOWER_DATA[[#This Row],[Top '[m']]]-TOWER_DATA[[#This Row],[Bottom '[m']]], "")</f>
        <v/>
      </c>
      <c r="CK339" s="51"/>
      <c r="CL339" s="173" t="str">
        <f>IFERROR(-(TOWER_DATA[[#This Row],[D, bottom '[m']]]-TOWER_DATA[[#This Row],[D, top '[m']]])/(TOWER_DATA[[#This Row],[Bottom '[m']]]-TOWER_DATA[[#This Row],[Top '[m']]]),"")</f>
        <v/>
      </c>
      <c r="CM339" s="123" t="str">
        <f t="shared" si="9"/>
        <v/>
      </c>
      <c r="CN339" s="187" t="str">
        <f>IFERROR((TOWER_DATA[[#This Row],[D, bottom '[m']]]+TOWER_DATA[[#This Row],[D, top '[m']]])/(2*TOWER_DATA[[#This Row],[t '[mm']]]/1000),"")</f>
        <v/>
      </c>
      <c r="DR339" s="167"/>
      <c r="DS339" s="167"/>
      <c r="DT339" s="151"/>
      <c r="DW339" s="94"/>
      <c r="DX339" s="94"/>
      <c r="DY339" s="53"/>
    </row>
    <row r="340" spans="5:129" ht="18" customHeight="1">
      <c r="E340" s="247"/>
      <c r="K340" s="186" t="str">
        <f>IFERROR(MP_DATA[[#This Row],[Top '[m']]]-MP_DATA[[#This Row],[Bottom '[m']]], "")</f>
        <v/>
      </c>
      <c r="L340" s="173" t="str">
        <f>IFERROR(-(MP_DATA[[#This Row],[D, bottom '[m']]]-MP_DATA[[#This Row],[D, top '[m']]])/(MP_DATA[[#This Row],[Bottom '[m']]]-MP_DATA[[#This Row],[Top '[m']]]),"")</f>
        <v/>
      </c>
      <c r="M340" s="123" t="str">
        <f>IF(7850/1000*(1/3)*PI()*ABS(F340-G340)*((H340/2)^2+(H340/2)*(I340/2)+(I340/2)^2-(H340/2-J340/1000)^2-(H340/2-J340/1000)*(I340/2-J340/1000)-(I340/2-J340/1000)^2)=0,"",7850/1000*(1/3)*PI()*ABS(F340-G340)*((H340/2)^2+(H340/2)*(I340/2)+(I340/2)^2-(H340/2-J340/1000)^2-(H340/2-J340/1000)*(I340/2-J340/1000)-(I340/2-J340/1000)^2))</f>
        <v/>
      </c>
      <c r="N340" s="187" t="str">
        <f>IFERROR((MP_DATA[[#This Row],[D, bottom '[m']]]+MP_DATA[[#This Row],[D, top '[m']]])/(2*MP_DATA[[#This Row],[t '[mm']]]/1000),"")</f>
        <v/>
      </c>
      <c r="S340" s="167"/>
      <c r="T340" s="167"/>
      <c r="U340" s="151"/>
      <c r="AR340" s="80"/>
      <c r="AX340" s="186" t="str">
        <f>IFERROR(TP_DATA[[#This Row],[Top '[m']]]-TP_DATA[[#This Row],[Bottom '[m']]], "")</f>
        <v/>
      </c>
      <c r="AY340" s="469"/>
      <c r="AZ340" s="470"/>
      <c r="BA340" s="192"/>
      <c r="BD340" s="467"/>
      <c r="BE340" s="467"/>
      <c r="BF340" s="468"/>
      <c r="BK340" s="425"/>
      <c r="BM340" s="425"/>
      <c r="CJ340" s="186" t="str">
        <f>IFERROR(TOWER_DATA[[#This Row],[Top '[m']]]-TOWER_DATA[[#This Row],[Bottom '[m']]], "")</f>
        <v/>
      </c>
      <c r="CK340" s="51"/>
      <c r="CL340" s="173" t="str">
        <f>IFERROR(-(TOWER_DATA[[#This Row],[D, bottom '[m']]]-TOWER_DATA[[#This Row],[D, top '[m']]])/(TOWER_DATA[[#This Row],[Bottom '[m']]]-TOWER_DATA[[#This Row],[Top '[m']]]),"")</f>
        <v/>
      </c>
      <c r="CM340" s="123" t="str">
        <f t="shared" si="9"/>
        <v/>
      </c>
      <c r="CN340" s="187" t="str">
        <f>IFERROR((TOWER_DATA[[#This Row],[D, bottom '[m']]]+TOWER_DATA[[#This Row],[D, top '[m']]])/(2*TOWER_DATA[[#This Row],[t '[mm']]]/1000),"")</f>
        <v/>
      </c>
      <c r="DR340" s="167"/>
      <c r="DS340" s="167"/>
      <c r="DT340" s="151"/>
      <c r="DW340" s="94"/>
      <c r="DX340" s="94"/>
      <c r="DY340" s="53"/>
    </row>
    <row r="341" spans="5:129" ht="18" customHeight="1">
      <c r="E341" s="247"/>
      <c r="K341" s="186" t="str">
        <f>IFERROR(MP_DATA[[#This Row],[Top '[m']]]-MP_DATA[[#This Row],[Bottom '[m']]], "")</f>
        <v/>
      </c>
      <c r="L341" s="173" t="str">
        <f>IFERROR(-(MP_DATA[[#This Row],[D, bottom '[m']]]-MP_DATA[[#This Row],[D, top '[m']]])/(MP_DATA[[#This Row],[Bottom '[m']]]-MP_DATA[[#This Row],[Top '[m']]]),"")</f>
        <v/>
      </c>
      <c r="M341" s="123" t="str">
        <f>IF(7850/1000*(1/3)*PI()*ABS(F341-G341)*((H341/2)^2+(H341/2)*(I341/2)+(I341/2)^2-(H341/2-J341/1000)^2-(H341/2-J341/1000)*(I341/2-J341/1000)-(I341/2-J341/1000)^2)=0,"",7850/1000*(1/3)*PI()*ABS(F341-G341)*((H341/2)^2+(H341/2)*(I341/2)+(I341/2)^2-(H341/2-J341/1000)^2-(H341/2-J341/1000)*(I341/2-J341/1000)-(I341/2-J341/1000)^2))</f>
        <v/>
      </c>
      <c r="N341" s="187" t="str">
        <f>IFERROR((MP_DATA[[#This Row],[D, bottom '[m']]]+MP_DATA[[#This Row],[D, top '[m']]])/(2*MP_DATA[[#This Row],[t '[mm']]]/1000),"")</f>
        <v/>
      </c>
      <c r="S341" s="167"/>
      <c r="T341" s="167"/>
      <c r="U341" s="151"/>
      <c r="AR341" s="80"/>
      <c r="AX341" s="186" t="str">
        <f>IFERROR(TP_DATA[[#This Row],[Top '[m']]]-TP_DATA[[#This Row],[Bottom '[m']]], "")</f>
        <v/>
      </c>
      <c r="AY341" s="469"/>
      <c r="AZ341" s="470"/>
      <c r="BA341" s="192"/>
      <c r="BD341" s="467"/>
      <c r="BE341" s="467"/>
      <c r="BF341" s="468"/>
      <c r="BK341" s="425"/>
      <c r="BM341" s="425"/>
      <c r="CJ341" s="186" t="str">
        <f>IFERROR(TOWER_DATA[[#This Row],[Top '[m']]]-TOWER_DATA[[#This Row],[Bottom '[m']]], "")</f>
        <v/>
      </c>
      <c r="CK341" s="51"/>
      <c r="CL341" s="173" t="str">
        <f>IFERROR(-(TOWER_DATA[[#This Row],[D, bottom '[m']]]-TOWER_DATA[[#This Row],[D, top '[m']]])/(TOWER_DATA[[#This Row],[Bottom '[m']]]-TOWER_DATA[[#This Row],[Top '[m']]]),"")</f>
        <v/>
      </c>
      <c r="CM341" s="123" t="str">
        <f t="shared" si="9"/>
        <v/>
      </c>
      <c r="CN341" s="187" t="str">
        <f>IFERROR((TOWER_DATA[[#This Row],[D, bottom '[m']]]+TOWER_DATA[[#This Row],[D, top '[m']]])/(2*TOWER_DATA[[#This Row],[t '[mm']]]/1000),"")</f>
        <v/>
      </c>
      <c r="DR341" s="167"/>
      <c r="DS341" s="167"/>
      <c r="DT341" s="151"/>
      <c r="DW341" s="94"/>
      <c r="DX341" s="94"/>
      <c r="DY341" s="53"/>
    </row>
    <row r="342" spans="5:129" ht="18" customHeight="1">
      <c r="E342" s="247"/>
      <c r="K342" s="186" t="str">
        <f>IFERROR(MP_DATA[[#This Row],[Top '[m']]]-MP_DATA[[#This Row],[Bottom '[m']]], "")</f>
        <v/>
      </c>
      <c r="L342" s="173" t="str">
        <f>IFERROR(-(MP_DATA[[#This Row],[D, bottom '[m']]]-MP_DATA[[#This Row],[D, top '[m']]])/(MP_DATA[[#This Row],[Bottom '[m']]]-MP_DATA[[#This Row],[Top '[m']]]),"")</f>
        <v/>
      </c>
      <c r="M342" s="123" t="str">
        <f>IF(7850/1000*(1/3)*PI()*ABS(F342-G342)*((H342/2)^2+(H342/2)*(I342/2)+(I342/2)^2-(H342/2-J342/1000)^2-(H342/2-J342/1000)*(I342/2-J342/1000)-(I342/2-J342/1000)^2)=0,"",7850/1000*(1/3)*PI()*ABS(F342-G342)*((H342/2)^2+(H342/2)*(I342/2)+(I342/2)^2-(H342/2-J342/1000)^2-(H342/2-J342/1000)*(I342/2-J342/1000)-(I342/2-J342/1000)^2))</f>
        <v/>
      </c>
      <c r="N342" s="187" t="str">
        <f>IFERROR((MP_DATA[[#This Row],[D, bottom '[m']]]+MP_DATA[[#This Row],[D, top '[m']]])/(2*MP_DATA[[#This Row],[t '[mm']]]/1000),"")</f>
        <v/>
      </c>
      <c r="S342" s="167"/>
      <c r="T342" s="167"/>
      <c r="U342" s="151"/>
      <c r="AR342" s="80"/>
      <c r="AX342" s="186" t="str">
        <f>IFERROR(TP_DATA[[#This Row],[Top '[m']]]-TP_DATA[[#This Row],[Bottom '[m']]], "")</f>
        <v/>
      </c>
      <c r="AY342" s="469"/>
      <c r="AZ342" s="470"/>
      <c r="BA342" s="192"/>
      <c r="BD342" s="467"/>
      <c r="BE342" s="467"/>
      <c r="BF342" s="468"/>
      <c r="BK342" s="425"/>
      <c r="BM342" s="425"/>
      <c r="CJ342" s="186" t="str">
        <f>IFERROR(TOWER_DATA[[#This Row],[Top '[m']]]-TOWER_DATA[[#This Row],[Bottom '[m']]], "")</f>
        <v/>
      </c>
      <c r="CK342" s="51"/>
      <c r="CL342" s="173" t="str">
        <f>IFERROR(-(TOWER_DATA[[#This Row],[D, bottom '[m']]]-TOWER_DATA[[#This Row],[D, top '[m']]])/(TOWER_DATA[[#This Row],[Bottom '[m']]]-TOWER_DATA[[#This Row],[Top '[m']]]),"")</f>
        <v/>
      </c>
      <c r="CM342" s="123" t="str">
        <f t="shared" si="9"/>
        <v/>
      </c>
      <c r="CN342" s="187" t="str">
        <f>IFERROR((TOWER_DATA[[#This Row],[D, bottom '[m']]]+TOWER_DATA[[#This Row],[D, top '[m']]])/(2*TOWER_DATA[[#This Row],[t '[mm']]]/1000),"")</f>
        <v/>
      </c>
      <c r="DR342" s="167"/>
      <c r="DS342" s="167"/>
      <c r="DT342" s="151"/>
      <c r="DW342" s="94"/>
      <c r="DX342" s="94"/>
      <c r="DY342" s="53"/>
    </row>
    <row r="343" spans="5:129" ht="18" customHeight="1">
      <c r="E343" s="247"/>
      <c r="K343" s="186" t="str">
        <f>IFERROR(MP_DATA[[#This Row],[Top '[m']]]-MP_DATA[[#This Row],[Bottom '[m']]], "")</f>
        <v/>
      </c>
      <c r="L343" s="173" t="str">
        <f>IFERROR(-(MP_DATA[[#This Row],[D, bottom '[m']]]-MP_DATA[[#This Row],[D, top '[m']]])/(MP_DATA[[#This Row],[Bottom '[m']]]-MP_DATA[[#This Row],[Top '[m']]]),"")</f>
        <v/>
      </c>
      <c r="M343" s="123" t="str">
        <f>IF(7850/1000*(1/3)*PI()*ABS(F343-G343)*((H343/2)^2+(H343/2)*(I343/2)+(I343/2)^2-(H343/2-J343/1000)^2-(H343/2-J343/1000)*(I343/2-J343/1000)-(I343/2-J343/1000)^2)=0,"",7850/1000*(1/3)*PI()*ABS(F343-G343)*((H343/2)^2+(H343/2)*(I343/2)+(I343/2)^2-(H343/2-J343/1000)^2-(H343/2-J343/1000)*(I343/2-J343/1000)-(I343/2-J343/1000)^2))</f>
        <v/>
      </c>
      <c r="N343" s="187" t="str">
        <f>IFERROR((MP_DATA[[#This Row],[D, bottom '[m']]]+MP_DATA[[#This Row],[D, top '[m']]])/(2*MP_DATA[[#This Row],[t '[mm']]]/1000),"")</f>
        <v/>
      </c>
      <c r="S343" s="167"/>
      <c r="T343" s="167"/>
      <c r="U343" s="151"/>
      <c r="AR343" s="80"/>
      <c r="AX343" s="186" t="str">
        <f>IFERROR(TP_DATA[[#This Row],[Top '[m']]]-TP_DATA[[#This Row],[Bottom '[m']]], "")</f>
        <v/>
      </c>
      <c r="AY343" s="469"/>
      <c r="AZ343" s="470"/>
      <c r="BA343" s="192"/>
      <c r="BD343" s="467"/>
      <c r="BE343" s="467"/>
      <c r="BF343" s="468"/>
      <c r="BK343" s="425"/>
      <c r="BM343" s="425"/>
      <c r="CJ343" s="186" t="str">
        <f>IFERROR(TOWER_DATA[[#This Row],[Top '[m']]]-TOWER_DATA[[#This Row],[Bottom '[m']]], "")</f>
        <v/>
      </c>
      <c r="CK343" s="51"/>
      <c r="CL343" s="173" t="str">
        <f>IFERROR(-(TOWER_DATA[[#This Row],[D, bottom '[m']]]-TOWER_DATA[[#This Row],[D, top '[m']]])/(TOWER_DATA[[#This Row],[Bottom '[m']]]-TOWER_DATA[[#This Row],[Top '[m']]]),"")</f>
        <v/>
      </c>
      <c r="CM343" s="123" t="str">
        <f t="shared" si="9"/>
        <v/>
      </c>
      <c r="CN343" s="187" t="str">
        <f>IFERROR((TOWER_DATA[[#This Row],[D, bottom '[m']]]+TOWER_DATA[[#This Row],[D, top '[m']]])/(2*TOWER_DATA[[#This Row],[t '[mm']]]/1000),"")</f>
        <v/>
      </c>
      <c r="DR343" s="167"/>
      <c r="DS343" s="167"/>
      <c r="DT343" s="151"/>
      <c r="DW343" s="94"/>
      <c r="DX343" s="94"/>
      <c r="DY343" s="53"/>
    </row>
    <row r="344" spans="5:129" ht="18" customHeight="1">
      <c r="E344" s="247"/>
      <c r="K344" s="186" t="str">
        <f>IFERROR(MP_DATA[[#This Row],[Top '[m']]]-MP_DATA[[#This Row],[Bottom '[m']]], "")</f>
        <v/>
      </c>
      <c r="L344" s="173" t="str">
        <f>IFERROR(-(MP_DATA[[#This Row],[D, bottom '[m']]]-MP_DATA[[#This Row],[D, top '[m']]])/(MP_DATA[[#This Row],[Bottom '[m']]]-MP_DATA[[#This Row],[Top '[m']]]),"")</f>
        <v/>
      </c>
      <c r="M344" s="123" t="str">
        <f>IF(7850/1000*(1/3)*PI()*ABS(F344-G344)*((H344/2)^2+(H344/2)*(I344/2)+(I344/2)^2-(H344/2-J344/1000)^2-(H344/2-J344/1000)*(I344/2-J344/1000)-(I344/2-J344/1000)^2)=0,"",7850/1000*(1/3)*PI()*ABS(F344-G344)*((H344/2)^2+(H344/2)*(I344/2)+(I344/2)^2-(H344/2-J344/1000)^2-(H344/2-J344/1000)*(I344/2-J344/1000)-(I344/2-J344/1000)^2))</f>
        <v/>
      </c>
      <c r="N344" s="187" t="str">
        <f>IFERROR((MP_DATA[[#This Row],[D, bottom '[m']]]+MP_DATA[[#This Row],[D, top '[m']]])/(2*MP_DATA[[#This Row],[t '[mm']]]/1000),"")</f>
        <v/>
      </c>
      <c r="S344" s="167"/>
      <c r="T344" s="167"/>
      <c r="U344" s="151"/>
      <c r="AR344" s="80"/>
      <c r="AX344" s="186" t="str">
        <f>IFERROR(TP_DATA[[#This Row],[Top '[m']]]-TP_DATA[[#This Row],[Bottom '[m']]], "")</f>
        <v/>
      </c>
      <c r="AY344" s="469"/>
      <c r="AZ344" s="470"/>
      <c r="BA344" s="192"/>
      <c r="BD344" s="467"/>
      <c r="BE344" s="467"/>
      <c r="BF344" s="468"/>
      <c r="BK344" s="425"/>
      <c r="BM344" s="425"/>
      <c r="CJ344" s="186" t="str">
        <f>IFERROR(TOWER_DATA[[#This Row],[Top '[m']]]-TOWER_DATA[[#This Row],[Bottom '[m']]], "")</f>
        <v/>
      </c>
      <c r="CK344" s="51"/>
      <c r="CL344" s="173" t="str">
        <f>IFERROR(-(TOWER_DATA[[#This Row],[D, bottom '[m']]]-TOWER_DATA[[#This Row],[D, top '[m']]])/(TOWER_DATA[[#This Row],[Bottom '[m']]]-TOWER_DATA[[#This Row],[Top '[m']]]),"")</f>
        <v/>
      </c>
      <c r="CM344" s="123" t="str">
        <f t="shared" si="9"/>
        <v/>
      </c>
      <c r="CN344" s="187" t="str">
        <f>IFERROR((TOWER_DATA[[#This Row],[D, bottom '[m']]]+TOWER_DATA[[#This Row],[D, top '[m']]])/(2*TOWER_DATA[[#This Row],[t '[mm']]]/1000),"")</f>
        <v/>
      </c>
      <c r="DR344" s="167"/>
      <c r="DS344" s="167"/>
      <c r="DT344" s="151"/>
      <c r="DW344" s="94"/>
      <c r="DX344" s="94"/>
      <c r="DY344" s="53"/>
    </row>
    <row r="345" spans="5:129" ht="18" customHeight="1">
      <c r="E345" s="247"/>
      <c r="K345" s="186" t="str">
        <f>IFERROR(MP_DATA[[#This Row],[Top '[m']]]-MP_DATA[[#This Row],[Bottom '[m']]], "")</f>
        <v/>
      </c>
      <c r="L345" s="173" t="str">
        <f>IFERROR(-(MP_DATA[[#This Row],[D, bottom '[m']]]-MP_DATA[[#This Row],[D, top '[m']]])/(MP_DATA[[#This Row],[Bottom '[m']]]-MP_DATA[[#This Row],[Top '[m']]]),"")</f>
        <v/>
      </c>
      <c r="M345" s="123" t="str">
        <f>IF(7850/1000*(1/3)*PI()*ABS(F345-G345)*((H345/2)^2+(H345/2)*(I345/2)+(I345/2)^2-(H345/2-J345/1000)^2-(H345/2-J345/1000)*(I345/2-J345/1000)-(I345/2-J345/1000)^2)=0,"",7850/1000*(1/3)*PI()*ABS(F345-G345)*((H345/2)^2+(H345/2)*(I345/2)+(I345/2)^2-(H345/2-J345/1000)^2-(H345/2-J345/1000)*(I345/2-J345/1000)-(I345/2-J345/1000)^2))</f>
        <v/>
      </c>
      <c r="N345" s="187" t="str">
        <f>IFERROR((MP_DATA[[#This Row],[D, bottom '[m']]]+MP_DATA[[#This Row],[D, top '[m']]])/(2*MP_DATA[[#This Row],[t '[mm']]]/1000),"")</f>
        <v/>
      </c>
      <c r="S345" s="167"/>
      <c r="T345" s="167"/>
      <c r="U345" s="151"/>
      <c r="AR345" s="80"/>
      <c r="AX345" s="186" t="str">
        <f>IFERROR(TP_DATA[[#This Row],[Top '[m']]]-TP_DATA[[#This Row],[Bottom '[m']]], "")</f>
        <v/>
      </c>
      <c r="AY345" s="469"/>
      <c r="AZ345" s="470"/>
      <c r="BA345" s="192"/>
      <c r="BD345" s="467"/>
      <c r="BE345" s="467"/>
      <c r="BF345" s="468"/>
      <c r="BK345" s="425"/>
      <c r="BM345" s="425"/>
      <c r="CJ345" s="186" t="str">
        <f>IFERROR(TOWER_DATA[[#This Row],[Top '[m']]]-TOWER_DATA[[#This Row],[Bottom '[m']]], "")</f>
        <v/>
      </c>
      <c r="CK345" s="51"/>
      <c r="CL345" s="173" t="str">
        <f>IFERROR(-(TOWER_DATA[[#This Row],[D, bottom '[m']]]-TOWER_DATA[[#This Row],[D, top '[m']]])/(TOWER_DATA[[#This Row],[Bottom '[m']]]-TOWER_DATA[[#This Row],[Top '[m']]]),"")</f>
        <v/>
      </c>
      <c r="CM345" s="123" t="str">
        <f t="shared" si="9"/>
        <v/>
      </c>
      <c r="CN345" s="187" t="str">
        <f>IFERROR((TOWER_DATA[[#This Row],[D, bottom '[m']]]+TOWER_DATA[[#This Row],[D, top '[m']]])/(2*TOWER_DATA[[#This Row],[t '[mm']]]/1000),"")</f>
        <v/>
      </c>
      <c r="DR345" s="167"/>
      <c r="DS345" s="167"/>
      <c r="DT345" s="151"/>
      <c r="DW345" s="94"/>
      <c r="DX345" s="94"/>
      <c r="DY345" s="53"/>
    </row>
    <row r="346" spans="5:129" ht="18" customHeight="1">
      <c r="E346" s="247"/>
      <c r="K346" s="186" t="str">
        <f>IFERROR(MP_DATA[[#This Row],[Top '[m']]]-MP_DATA[[#This Row],[Bottom '[m']]], "")</f>
        <v/>
      </c>
      <c r="L346" s="173" t="str">
        <f>IFERROR(-(MP_DATA[[#This Row],[D, bottom '[m']]]-MP_DATA[[#This Row],[D, top '[m']]])/(MP_DATA[[#This Row],[Bottom '[m']]]-MP_DATA[[#This Row],[Top '[m']]]),"")</f>
        <v/>
      </c>
      <c r="M346" s="123" t="str">
        <f>IF(7850/1000*(1/3)*PI()*ABS(F346-G346)*((H346/2)^2+(H346/2)*(I346/2)+(I346/2)^2-(H346/2-J346/1000)^2-(H346/2-J346/1000)*(I346/2-J346/1000)-(I346/2-J346/1000)^2)=0,"",7850/1000*(1/3)*PI()*ABS(F346-G346)*((H346/2)^2+(H346/2)*(I346/2)+(I346/2)^2-(H346/2-J346/1000)^2-(H346/2-J346/1000)*(I346/2-J346/1000)-(I346/2-J346/1000)^2))</f>
        <v/>
      </c>
      <c r="N346" s="187" t="str">
        <f>IFERROR((MP_DATA[[#This Row],[D, bottom '[m']]]+MP_DATA[[#This Row],[D, top '[m']]])/(2*MP_DATA[[#This Row],[t '[mm']]]/1000),"")</f>
        <v/>
      </c>
      <c r="S346" s="167"/>
      <c r="T346" s="167"/>
      <c r="U346" s="151"/>
      <c r="AR346" s="80"/>
      <c r="AX346" s="186" t="str">
        <f>IFERROR(TP_DATA[[#This Row],[Top '[m']]]-TP_DATA[[#This Row],[Bottom '[m']]], "")</f>
        <v/>
      </c>
      <c r="AY346" s="469"/>
      <c r="AZ346" s="470"/>
      <c r="BA346" s="192"/>
      <c r="BD346" s="467"/>
      <c r="BE346" s="467"/>
      <c r="BF346" s="468"/>
      <c r="BK346" s="425"/>
      <c r="BM346" s="425"/>
      <c r="CJ346" s="186" t="str">
        <f>IFERROR(TOWER_DATA[[#This Row],[Top '[m']]]-TOWER_DATA[[#This Row],[Bottom '[m']]], "")</f>
        <v/>
      </c>
      <c r="CK346" s="51"/>
      <c r="CL346" s="173" t="str">
        <f>IFERROR(-(TOWER_DATA[[#This Row],[D, bottom '[m']]]-TOWER_DATA[[#This Row],[D, top '[m']]])/(TOWER_DATA[[#This Row],[Bottom '[m']]]-TOWER_DATA[[#This Row],[Top '[m']]]),"")</f>
        <v/>
      </c>
      <c r="CM346" s="123" t="str">
        <f t="shared" si="9"/>
        <v/>
      </c>
      <c r="CN346" s="187" t="str">
        <f>IFERROR((TOWER_DATA[[#This Row],[D, bottom '[m']]]+TOWER_DATA[[#This Row],[D, top '[m']]])/(2*TOWER_DATA[[#This Row],[t '[mm']]]/1000),"")</f>
        <v/>
      </c>
      <c r="DR346" s="167"/>
      <c r="DS346" s="167"/>
      <c r="DT346" s="151"/>
      <c r="DW346" s="94"/>
      <c r="DX346" s="94"/>
      <c r="DY346" s="53"/>
    </row>
    <row r="347" spans="5:129" ht="18" customHeight="1">
      <c r="E347" s="247"/>
      <c r="K347" s="186" t="str">
        <f>IFERROR(MP_DATA[[#This Row],[Top '[m']]]-MP_DATA[[#This Row],[Bottom '[m']]], "")</f>
        <v/>
      </c>
      <c r="L347" s="173" t="str">
        <f>IFERROR(-(MP_DATA[[#This Row],[D, bottom '[m']]]-MP_DATA[[#This Row],[D, top '[m']]])/(MP_DATA[[#This Row],[Bottom '[m']]]-MP_DATA[[#This Row],[Top '[m']]]),"")</f>
        <v/>
      </c>
      <c r="M347" s="123" t="str">
        <f>IF(7850/1000*(1/3)*PI()*ABS(F347-G347)*((H347/2)^2+(H347/2)*(I347/2)+(I347/2)^2-(H347/2-J347/1000)^2-(H347/2-J347/1000)*(I347/2-J347/1000)-(I347/2-J347/1000)^2)=0,"",7850/1000*(1/3)*PI()*ABS(F347-G347)*((H347/2)^2+(H347/2)*(I347/2)+(I347/2)^2-(H347/2-J347/1000)^2-(H347/2-J347/1000)*(I347/2-J347/1000)-(I347/2-J347/1000)^2))</f>
        <v/>
      </c>
      <c r="N347" s="187" t="str">
        <f>IFERROR((MP_DATA[[#This Row],[D, bottom '[m']]]+MP_DATA[[#This Row],[D, top '[m']]])/(2*MP_DATA[[#This Row],[t '[mm']]]/1000),"")</f>
        <v/>
      </c>
      <c r="S347" s="167"/>
      <c r="T347" s="167"/>
      <c r="U347" s="151"/>
      <c r="AR347" s="80"/>
      <c r="AX347" s="186" t="str">
        <f>IFERROR(TP_DATA[[#This Row],[Top '[m']]]-TP_DATA[[#This Row],[Bottom '[m']]], "")</f>
        <v/>
      </c>
      <c r="AY347" s="469"/>
      <c r="AZ347" s="470"/>
      <c r="BA347" s="192"/>
      <c r="BD347" s="467"/>
      <c r="BE347" s="467"/>
      <c r="BF347" s="468"/>
      <c r="BK347" s="425"/>
      <c r="BM347" s="425"/>
      <c r="CJ347" s="186" t="str">
        <f>IFERROR(TOWER_DATA[[#This Row],[Top '[m']]]-TOWER_DATA[[#This Row],[Bottom '[m']]], "")</f>
        <v/>
      </c>
      <c r="CK347" s="51"/>
      <c r="CL347" s="173" t="str">
        <f>IFERROR(-(TOWER_DATA[[#This Row],[D, bottom '[m']]]-TOWER_DATA[[#This Row],[D, top '[m']]])/(TOWER_DATA[[#This Row],[Bottom '[m']]]-TOWER_DATA[[#This Row],[Top '[m']]]),"")</f>
        <v/>
      </c>
      <c r="CM347" s="123" t="str">
        <f t="shared" si="9"/>
        <v/>
      </c>
      <c r="CN347" s="187" t="str">
        <f>IFERROR((TOWER_DATA[[#This Row],[D, bottom '[m']]]+TOWER_DATA[[#This Row],[D, top '[m']]])/(2*TOWER_DATA[[#This Row],[t '[mm']]]/1000),"")</f>
        <v/>
      </c>
      <c r="DR347" s="167"/>
      <c r="DS347" s="167"/>
      <c r="DT347" s="151"/>
      <c r="DW347" s="94"/>
      <c r="DX347" s="94"/>
      <c r="DY347" s="53"/>
    </row>
    <row r="348" spans="5:129" ht="18" customHeight="1">
      <c r="E348" s="247"/>
      <c r="K348" s="186" t="str">
        <f>IFERROR(MP_DATA[[#This Row],[Top '[m']]]-MP_DATA[[#This Row],[Bottom '[m']]], "")</f>
        <v/>
      </c>
      <c r="L348" s="173" t="str">
        <f>IFERROR(-(MP_DATA[[#This Row],[D, bottom '[m']]]-MP_DATA[[#This Row],[D, top '[m']]])/(MP_DATA[[#This Row],[Bottom '[m']]]-MP_DATA[[#This Row],[Top '[m']]]),"")</f>
        <v/>
      </c>
      <c r="M348" s="123" t="str">
        <f>IF(7850/1000*(1/3)*PI()*ABS(F348-G348)*((H348/2)^2+(H348/2)*(I348/2)+(I348/2)^2-(H348/2-J348/1000)^2-(H348/2-J348/1000)*(I348/2-J348/1000)-(I348/2-J348/1000)^2)=0,"",7850/1000*(1/3)*PI()*ABS(F348-G348)*((H348/2)^2+(H348/2)*(I348/2)+(I348/2)^2-(H348/2-J348/1000)^2-(H348/2-J348/1000)*(I348/2-J348/1000)-(I348/2-J348/1000)^2))</f>
        <v/>
      </c>
      <c r="N348" s="187" t="str">
        <f>IFERROR((MP_DATA[[#This Row],[D, bottom '[m']]]+MP_DATA[[#This Row],[D, top '[m']]])/(2*MP_DATA[[#This Row],[t '[mm']]]/1000),"")</f>
        <v/>
      </c>
      <c r="S348" s="167"/>
      <c r="T348" s="167"/>
      <c r="U348" s="151"/>
      <c r="AR348" s="80"/>
      <c r="AX348" s="186" t="str">
        <f>IFERROR(TP_DATA[[#This Row],[Top '[m']]]-TP_DATA[[#This Row],[Bottom '[m']]], "")</f>
        <v/>
      </c>
      <c r="AY348" s="469"/>
      <c r="AZ348" s="470"/>
      <c r="BA348" s="192"/>
      <c r="BD348" s="467"/>
      <c r="BE348" s="467"/>
      <c r="BF348" s="468"/>
      <c r="BK348" s="425"/>
      <c r="BM348" s="425"/>
      <c r="CJ348" s="186" t="str">
        <f>IFERROR(TOWER_DATA[[#This Row],[Top '[m']]]-TOWER_DATA[[#This Row],[Bottom '[m']]], "")</f>
        <v/>
      </c>
      <c r="CK348" s="51"/>
      <c r="CL348" s="173" t="str">
        <f>IFERROR(-(TOWER_DATA[[#This Row],[D, bottom '[m']]]-TOWER_DATA[[#This Row],[D, top '[m']]])/(TOWER_DATA[[#This Row],[Bottom '[m']]]-TOWER_DATA[[#This Row],[Top '[m']]]),"")</f>
        <v/>
      </c>
      <c r="CM348" s="123" t="str">
        <f t="shared" si="9"/>
        <v/>
      </c>
      <c r="CN348" s="187" t="str">
        <f>IFERROR((TOWER_DATA[[#This Row],[D, bottom '[m']]]+TOWER_DATA[[#This Row],[D, top '[m']]])/(2*TOWER_DATA[[#This Row],[t '[mm']]]/1000),"")</f>
        <v/>
      </c>
      <c r="DR348" s="167"/>
      <c r="DS348" s="167"/>
      <c r="DT348" s="151"/>
      <c r="DW348" s="94"/>
      <c r="DX348" s="94"/>
      <c r="DY348" s="53"/>
    </row>
    <row r="349" spans="5:129" ht="18" customHeight="1">
      <c r="E349" s="247"/>
      <c r="K349" s="186" t="str">
        <f>IFERROR(MP_DATA[[#This Row],[Top '[m']]]-MP_DATA[[#This Row],[Bottom '[m']]], "")</f>
        <v/>
      </c>
      <c r="L349" s="173" t="str">
        <f>IFERROR(-(MP_DATA[[#This Row],[D, bottom '[m']]]-MP_DATA[[#This Row],[D, top '[m']]])/(MP_DATA[[#This Row],[Bottom '[m']]]-MP_DATA[[#This Row],[Top '[m']]]),"")</f>
        <v/>
      </c>
      <c r="M349" s="123" t="str">
        <f>IF(7850/1000*(1/3)*PI()*ABS(F349-G349)*((H349/2)^2+(H349/2)*(I349/2)+(I349/2)^2-(H349/2-J349/1000)^2-(H349/2-J349/1000)*(I349/2-J349/1000)-(I349/2-J349/1000)^2)=0,"",7850/1000*(1/3)*PI()*ABS(F349-G349)*((H349/2)^2+(H349/2)*(I349/2)+(I349/2)^2-(H349/2-J349/1000)^2-(H349/2-J349/1000)*(I349/2-J349/1000)-(I349/2-J349/1000)^2))</f>
        <v/>
      </c>
      <c r="N349" s="187" t="str">
        <f>IFERROR((MP_DATA[[#This Row],[D, bottom '[m']]]+MP_DATA[[#This Row],[D, top '[m']]])/(2*MP_DATA[[#This Row],[t '[mm']]]/1000),"")</f>
        <v/>
      </c>
      <c r="S349" s="167"/>
      <c r="T349" s="167"/>
      <c r="U349" s="151"/>
      <c r="AR349" s="80"/>
      <c r="AX349" s="186" t="str">
        <f>IFERROR(TP_DATA[[#This Row],[Top '[m']]]-TP_DATA[[#This Row],[Bottom '[m']]], "")</f>
        <v/>
      </c>
      <c r="AY349" s="469"/>
      <c r="AZ349" s="470"/>
      <c r="BA349" s="192"/>
      <c r="BD349" s="467"/>
      <c r="BE349" s="467"/>
      <c r="BF349" s="468"/>
      <c r="BK349" s="425"/>
      <c r="BM349" s="425"/>
      <c r="CJ349" s="186" t="str">
        <f>IFERROR(TOWER_DATA[[#This Row],[Top '[m']]]-TOWER_DATA[[#This Row],[Bottom '[m']]], "")</f>
        <v/>
      </c>
      <c r="CK349" s="51"/>
      <c r="CL349" s="173" t="str">
        <f>IFERROR(-(TOWER_DATA[[#This Row],[D, bottom '[m']]]-TOWER_DATA[[#This Row],[D, top '[m']]])/(TOWER_DATA[[#This Row],[Bottom '[m']]]-TOWER_DATA[[#This Row],[Top '[m']]]),"")</f>
        <v/>
      </c>
      <c r="CM349" s="123" t="str">
        <f t="shared" si="9"/>
        <v/>
      </c>
      <c r="CN349" s="187" t="str">
        <f>IFERROR((TOWER_DATA[[#This Row],[D, bottom '[m']]]+TOWER_DATA[[#This Row],[D, top '[m']]])/(2*TOWER_DATA[[#This Row],[t '[mm']]]/1000),"")</f>
        <v/>
      </c>
      <c r="DR349" s="167"/>
      <c r="DS349" s="167"/>
      <c r="DT349" s="151"/>
      <c r="DW349" s="94"/>
      <c r="DX349" s="94"/>
      <c r="DY349" s="53"/>
    </row>
    <row r="350" spans="5:129" ht="18" customHeight="1">
      <c r="E350" s="247"/>
      <c r="K350" s="186" t="str">
        <f>IFERROR(MP_DATA[[#This Row],[Top '[m']]]-MP_DATA[[#This Row],[Bottom '[m']]], "")</f>
        <v/>
      </c>
      <c r="L350" s="173" t="str">
        <f>IFERROR(-(MP_DATA[[#This Row],[D, bottom '[m']]]-MP_DATA[[#This Row],[D, top '[m']]])/(MP_DATA[[#This Row],[Bottom '[m']]]-MP_DATA[[#This Row],[Top '[m']]]),"")</f>
        <v/>
      </c>
      <c r="M350" s="123" t="str">
        <f>IF(7850/1000*(1/3)*PI()*ABS(F350-G350)*((H350/2)^2+(H350/2)*(I350/2)+(I350/2)^2-(H350/2-J350/1000)^2-(H350/2-J350/1000)*(I350/2-J350/1000)-(I350/2-J350/1000)^2)=0,"",7850/1000*(1/3)*PI()*ABS(F350-G350)*((H350/2)^2+(H350/2)*(I350/2)+(I350/2)^2-(H350/2-J350/1000)^2-(H350/2-J350/1000)*(I350/2-J350/1000)-(I350/2-J350/1000)^2))</f>
        <v/>
      </c>
      <c r="N350" s="187" t="str">
        <f>IFERROR((MP_DATA[[#This Row],[D, bottom '[m']]]+MP_DATA[[#This Row],[D, top '[m']]])/(2*MP_DATA[[#This Row],[t '[mm']]]/1000),"")</f>
        <v/>
      </c>
      <c r="S350" s="167"/>
      <c r="T350" s="167"/>
      <c r="U350" s="151"/>
      <c r="AR350" s="80"/>
      <c r="AX350" s="186" t="str">
        <f>IFERROR(TP_DATA[[#This Row],[Top '[m']]]-TP_DATA[[#This Row],[Bottom '[m']]], "")</f>
        <v/>
      </c>
      <c r="AY350" s="469"/>
      <c r="AZ350" s="470"/>
      <c r="BA350" s="192"/>
      <c r="BD350" s="467"/>
      <c r="BE350" s="467"/>
      <c r="BF350" s="468"/>
      <c r="BK350" s="425"/>
      <c r="BM350" s="425"/>
      <c r="CJ350" s="186" t="str">
        <f>IFERROR(TOWER_DATA[[#This Row],[Top '[m']]]-TOWER_DATA[[#This Row],[Bottom '[m']]], "")</f>
        <v/>
      </c>
      <c r="CK350" s="51"/>
      <c r="CL350" s="173" t="str">
        <f>IFERROR(-(TOWER_DATA[[#This Row],[D, bottom '[m']]]-TOWER_DATA[[#This Row],[D, top '[m']]])/(TOWER_DATA[[#This Row],[Bottom '[m']]]-TOWER_DATA[[#This Row],[Top '[m']]]),"")</f>
        <v/>
      </c>
      <c r="CM350" s="123" t="str">
        <f t="shared" si="9"/>
        <v/>
      </c>
      <c r="CN350" s="187" t="str">
        <f>IFERROR((TOWER_DATA[[#This Row],[D, bottom '[m']]]+TOWER_DATA[[#This Row],[D, top '[m']]])/(2*TOWER_DATA[[#This Row],[t '[mm']]]/1000),"")</f>
        <v/>
      </c>
      <c r="DR350" s="167"/>
      <c r="DS350" s="167"/>
      <c r="DT350" s="151"/>
      <c r="DW350" s="94"/>
      <c r="DX350" s="94"/>
      <c r="DY350" s="53"/>
    </row>
    <row r="351" spans="5:129" ht="18" customHeight="1">
      <c r="E351" s="247"/>
      <c r="K351" s="186" t="str">
        <f>IFERROR(MP_DATA[[#This Row],[Top '[m']]]-MP_DATA[[#This Row],[Bottom '[m']]], "")</f>
        <v/>
      </c>
      <c r="L351" s="173" t="str">
        <f>IFERROR(-(MP_DATA[[#This Row],[D, bottom '[m']]]-MP_DATA[[#This Row],[D, top '[m']]])/(MP_DATA[[#This Row],[Bottom '[m']]]-MP_DATA[[#This Row],[Top '[m']]]),"")</f>
        <v/>
      </c>
      <c r="M351" s="123" t="str">
        <f>IF(7850/1000*(1/3)*PI()*ABS(F351-G351)*((H351/2)^2+(H351/2)*(I351/2)+(I351/2)^2-(H351/2-J351/1000)^2-(H351/2-J351/1000)*(I351/2-J351/1000)-(I351/2-J351/1000)^2)=0,"",7850/1000*(1/3)*PI()*ABS(F351-G351)*((H351/2)^2+(H351/2)*(I351/2)+(I351/2)^2-(H351/2-J351/1000)^2-(H351/2-J351/1000)*(I351/2-J351/1000)-(I351/2-J351/1000)^2))</f>
        <v/>
      </c>
      <c r="N351" s="187" t="str">
        <f>IFERROR((MP_DATA[[#This Row],[D, bottom '[m']]]+MP_DATA[[#This Row],[D, top '[m']]])/(2*MP_DATA[[#This Row],[t '[mm']]]/1000),"")</f>
        <v/>
      </c>
      <c r="S351" s="167"/>
      <c r="T351" s="167"/>
      <c r="U351" s="151"/>
      <c r="AR351" s="80"/>
      <c r="AX351" s="186" t="str">
        <f>IFERROR(TP_DATA[[#This Row],[Top '[m']]]-TP_DATA[[#This Row],[Bottom '[m']]], "")</f>
        <v/>
      </c>
      <c r="AY351" s="469"/>
      <c r="AZ351" s="470"/>
      <c r="BA351" s="192"/>
      <c r="BD351" s="467"/>
      <c r="BE351" s="467"/>
      <c r="BF351" s="468"/>
      <c r="BK351" s="425"/>
      <c r="BM351" s="425"/>
      <c r="CJ351" s="186" t="str">
        <f>IFERROR(TOWER_DATA[[#This Row],[Top '[m']]]-TOWER_DATA[[#This Row],[Bottom '[m']]], "")</f>
        <v/>
      </c>
      <c r="CK351" s="51"/>
      <c r="CL351" s="173" t="str">
        <f>IFERROR(-(TOWER_DATA[[#This Row],[D, bottom '[m']]]-TOWER_DATA[[#This Row],[D, top '[m']]])/(TOWER_DATA[[#This Row],[Bottom '[m']]]-TOWER_DATA[[#This Row],[Top '[m']]]),"")</f>
        <v/>
      </c>
      <c r="CM351" s="123" t="str">
        <f t="shared" si="9"/>
        <v/>
      </c>
      <c r="CN351" s="187" t="str">
        <f>IFERROR((TOWER_DATA[[#This Row],[D, bottom '[m']]]+TOWER_DATA[[#This Row],[D, top '[m']]])/(2*TOWER_DATA[[#This Row],[t '[mm']]]/1000),"")</f>
        <v/>
      </c>
      <c r="DR351" s="167"/>
      <c r="DS351" s="167"/>
      <c r="DT351" s="151"/>
      <c r="DW351" s="94"/>
      <c r="DX351" s="94"/>
      <c r="DY351" s="53"/>
    </row>
    <row r="352" spans="5:129" ht="18" customHeight="1">
      <c r="E352" s="247"/>
      <c r="K352" s="186" t="str">
        <f>IFERROR(MP_DATA[[#This Row],[Top '[m']]]-MP_DATA[[#This Row],[Bottom '[m']]], "")</f>
        <v/>
      </c>
      <c r="L352" s="173" t="str">
        <f>IFERROR(-(MP_DATA[[#This Row],[D, bottom '[m']]]-MP_DATA[[#This Row],[D, top '[m']]])/(MP_DATA[[#This Row],[Bottom '[m']]]-MP_DATA[[#This Row],[Top '[m']]]),"")</f>
        <v/>
      </c>
      <c r="M352" s="123" t="str">
        <f>IF(7850/1000*(1/3)*PI()*ABS(F352-G352)*((H352/2)^2+(H352/2)*(I352/2)+(I352/2)^2-(H352/2-J352/1000)^2-(H352/2-J352/1000)*(I352/2-J352/1000)-(I352/2-J352/1000)^2)=0,"",7850/1000*(1/3)*PI()*ABS(F352-G352)*((H352/2)^2+(H352/2)*(I352/2)+(I352/2)^2-(H352/2-J352/1000)^2-(H352/2-J352/1000)*(I352/2-J352/1000)-(I352/2-J352/1000)^2))</f>
        <v/>
      </c>
      <c r="N352" s="187" t="str">
        <f>IFERROR((MP_DATA[[#This Row],[D, bottom '[m']]]+MP_DATA[[#This Row],[D, top '[m']]])/(2*MP_DATA[[#This Row],[t '[mm']]]/1000),"")</f>
        <v/>
      </c>
      <c r="S352" s="167"/>
      <c r="T352" s="167"/>
      <c r="U352" s="151"/>
      <c r="AX352" s="186" t="str">
        <f>IFERROR(TP_DATA[[#This Row],[Top '[m']]]-TP_DATA[[#This Row],[Bottom '[m']]], "")</f>
        <v/>
      </c>
      <c r="AY352" s="469"/>
      <c r="AZ352" s="470"/>
      <c r="BA352" s="192"/>
      <c r="BD352" s="467"/>
      <c r="BE352" s="467"/>
      <c r="BF352" s="468"/>
      <c r="BK352" s="425"/>
      <c r="BM352" s="425"/>
      <c r="CJ352" s="186" t="str">
        <f>IFERROR(TOWER_DATA[[#This Row],[Top '[m']]]-TOWER_DATA[[#This Row],[Bottom '[m']]], "")</f>
        <v/>
      </c>
      <c r="CK352" s="51"/>
      <c r="CL352" s="173" t="str">
        <f>IFERROR(-(TOWER_DATA[[#This Row],[D, bottom '[m']]]-TOWER_DATA[[#This Row],[D, top '[m']]])/(TOWER_DATA[[#This Row],[Bottom '[m']]]-TOWER_DATA[[#This Row],[Top '[m']]]),"")</f>
        <v/>
      </c>
      <c r="CM352" s="123" t="str">
        <f t="shared" si="9"/>
        <v/>
      </c>
      <c r="CN352" s="187" t="str">
        <f>IFERROR((TOWER_DATA[[#This Row],[D, bottom '[m']]]+TOWER_DATA[[#This Row],[D, top '[m']]])/(2*TOWER_DATA[[#This Row],[t '[mm']]]/1000),"")</f>
        <v/>
      </c>
      <c r="DR352" s="167"/>
      <c r="DS352" s="167"/>
      <c r="DT352" s="151"/>
      <c r="DW352" s="94"/>
      <c r="DX352" s="94"/>
      <c r="DY352" s="53"/>
    </row>
    <row r="353" spans="5:129" ht="18" customHeight="1">
      <c r="E353" s="247"/>
      <c r="K353" s="186" t="str">
        <f>IFERROR(MP_DATA[[#This Row],[Top '[m']]]-MP_DATA[[#This Row],[Bottom '[m']]], "")</f>
        <v/>
      </c>
      <c r="L353" s="173" t="str">
        <f>IFERROR(-(MP_DATA[[#This Row],[D, bottom '[m']]]-MP_DATA[[#This Row],[D, top '[m']]])/(MP_DATA[[#This Row],[Bottom '[m']]]-MP_DATA[[#This Row],[Top '[m']]]),"")</f>
        <v/>
      </c>
      <c r="M353" s="123" t="str">
        <f>IF(7850/1000*(1/3)*PI()*ABS(F353-G353)*((H353/2)^2+(H353/2)*(I353/2)+(I353/2)^2-(H353/2-J353/1000)^2-(H353/2-J353/1000)*(I353/2-J353/1000)-(I353/2-J353/1000)^2)=0,"",7850/1000*(1/3)*PI()*ABS(F353-G353)*((H353/2)^2+(H353/2)*(I353/2)+(I353/2)^2-(H353/2-J353/1000)^2-(H353/2-J353/1000)*(I353/2-J353/1000)-(I353/2-J353/1000)^2))</f>
        <v/>
      </c>
      <c r="N353" s="187" t="str">
        <f>IFERROR((MP_DATA[[#This Row],[D, bottom '[m']]]+MP_DATA[[#This Row],[D, top '[m']]])/(2*MP_DATA[[#This Row],[t '[mm']]]/1000),"")</f>
        <v/>
      </c>
      <c r="S353" s="167"/>
      <c r="T353" s="167"/>
      <c r="U353" s="151"/>
      <c r="AX353" s="186" t="str">
        <f>IFERROR(TP_DATA[[#This Row],[Top '[m']]]-TP_DATA[[#This Row],[Bottom '[m']]], "")</f>
        <v/>
      </c>
      <c r="AY353" s="469"/>
      <c r="AZ353" s="470"/>
      <c r="BA353" s="192"/>
      <c r="BD353" s="467"/>
      <c r="BE353" s="467"/>
      <c r="BF353" s="468"/>
      <c r="BK353" s="425"/>
      <c r="BM353" s="425"/>
      <c r="CJ353" s="186" t="str">
        <f>IFERROR(TOWER_DATA[[#This Row],[Top '[m']]]-TOWER_DATA[[#This Row],[Bottom '[m']]], "")</f>
        <v/>
      </c>
      <c r="CK353" s="51"/>
      <c r="CL353" s="173" t="str">
        <f>IFERROR(-(TOWER_DATA[[#This Row],[D, bottom '[m']]]-TOWER_DATA[[#This Row],[D, top '[m']]])/(TOWER_DATA[[#This Row],[Bottom '[m']]]-TOWER_DATA[[#This Row],[Top '[m']]]),"")</f>
        <v/>
      </c>
      <c r="CM353" s="123" t="str">
        <f t="shared" si="9"/>
        <v/>
      </c>
      <c r="CN353" s="187" t="str">
        <f>IFERROR((TOWER_DATA[[#This Row],[D, bottom '[m']]]+TOWER_DATA[[#This Row],[D, top '[m']]])/(2*TOWER_DATA[[#This Row],[t '[mm']]]/1000),"")</f>
        <v/>
      </c>
      <c r="DR353" s="167"/>
      <c r="DS353" s="167"/>
      <c r="DT353" s="151"/>
      <c r="DW353" s="94"/>
      <c r="DX353" s="94"/>
      <c r="DY353" s="53"/>
    </row>
    <row r="354" spans="5:129" ht="18" customHeight="1">
      <c r="E354" s="247"/>
      <c r="K354" s="186" t="str">
        <f>IFERROR(MP_DATA[[#This Row],[Top '[m']]]-MP_DATA[[#This Row],[Bottom '[m']]], "")</f>
        <v/>
      </c>
      <c r="L354" s="173" t="str">
        <f>IFERROR(-(MP_DATA[[#This Row],[D, bottom '[m']]]-MP_DATA[[#This Row],[D, top '[m']]])/(MP_DATA[[#This Row],[Bottom '[m']]]-MP_DATA[[#This Row],[Top '[m']]]),"")</f>
        <v/>
      </c>
      <c r="M354" s="123" t="str">
        <f>IF(7850/1000*(1/3)*PI()*ABS(F354-G354)*((H354/2)^2+(H354/2)*(I354/2)+(I354/2)^2-(H354/2-J354/1000)^2-(H354/2-J354/1000)*(I354/2-J354/1000)-(I354/2-J354/1000)^2)=0,"",7850/1000*(1/3)*PI()*ABS(F354-G354)*((H354/2)^2+(H354/2)*(I354/2)+(I354/2)^2-(H354/2-J354/1000)^2-(H354/2-J354/1000)*(I354/2-J354/1000)-(I354/2-J354/1000)^2))</f>
        <v/>
      </c>
      <c r="N354" s="187" t="str">
        <f>IFERROR((MP_DATA[[#This Row],[D, bottom '[m']]]+MP_DATA[[#This Row],[D, top '[m']]])/(2*MP_DATA[[#This Row],[t '[mm']]]/1000),"")</f>
        <v/>
      </c>
      <c r="S354" s="167"/>
      <c r="T354" s="167"/>
      <c r="U354" s="151"/>
      <c r="AX354" s="186" t="str">
        <f>IFERROR(TP_DATA[[#This Row],[Top '[m']]]-TP_DATA[[#This Row],[Bottom '[m']]], "")</f>
        <v/>
      </c>
      <c r="AY354" s="469"/>
      <c r="AZ354" s="470"/>
      <c r="BA354" s="192"/>
      <c r="BD354" s="467"/>
      <c r="BE354" s="467"/>
      <c r="BF354" s="468"/>
      <c r="BK354" s="425"/>
      <c r="BM354" s="425"/>
      <c r="CJ354" s="186" t="str">
        <f>IFERROR(TOWER_DATA[[#This Row],[Top '[m']]]-TOWER_DATA[[#This Row],[Bottom '[m']]], "")</f>
        <v/>
      </c>
      <c r="CK354" s="51"/>
      <c r="CL354" s="173" t="str">
        <f>IFERROR(-(TOWER_DATA[[#This Row],[D, bottom '[m']]]-TOWER_DATA[[#This Row],[D, top '[m']]])/(TOWER_DATA[[#This Row],[Bottom '[m']]]-TOWER_DATA[[#This Row],[Top '[m']]]),"")</f>
        <v/>
      </c>
      <c r="CM354" s="123" t="str">
        <f t="shared" si="9"/>
        <v/>
      </c>
      <c r="CN354" s="187" t="str">
        <f>IFERROR((TOWER_DATA[[#This Row],[D, bottom '[m']]]+TOWER_DATA[[#This Row],[D, top '[m']]])/(2*TOWER_DATA[[#This Row],[t '[mm']]]/1000),"")</f>
        <v/>
      </c>
      <c r="DR354" s="167"/>
      <c r="DS354" s="167"/>
      <c r="DT354" s="151"/>
      <c r="DW354" s="94"/>
      <c r="DX354" s="94"/>
      <c r="DY354" s="53"/>
    </row>
    <row r="355" spans="5:129" ht="18" customHeight="1">
      <c r="E355" s="247"/>
      <c r="K355" s="186" t="str">
        <f>IFERROR(MP_DATA[[#This Row],[Top '[m']]]-MP_DATA[[#This Row],[Bottom '[m']]], "")</f>
        <v/>
      </c>
      <c r="L355" s="173" t="str">
        <f>IFERROR(-(MP_DATA[[#This Row],[D, bottom '[m']]]-MP_DATA[[#This Row],[D, top '[m']]])/(MP_DATA[[#This Row],[Bottom '[m']]]-MP_DATA[[#This Row],[Top '[m']]]),"")</f>
        <v/>
      </c>
      <c r="M355" s="123" t="str">
        <f>IF(7850/1000*(1/3)*PI()*ABS(F355-G355)*((H355/2)^2+(H355/2)*(I355/2)+(I355/2)^2-(H355/2-J355/1000)^2-(H355/2-J355/1000)*(I355/2-J355/1000)-(I355/2-J355/1000)^2)=0,"",7850/1000*(1/3)*PI()*ABS(F355-G355)*((H355/2)^2+(H355/2)*(I355/2)+(I355/2)^2-(H355/2-J355/1000)^2-(H355/2-J355/1000)*(I355/2-J355/1000)-(I355/2-J355/1000)^2))</f>
        <v/>
      </c>
      <c r="N355" s="187" t="str">
        <f>IFERROR((MP_DATA[[#This Row],[D, bottom '[m']]]+MP_DATA[[#This Row],[D, top '[m']]])/(2*MP_DATA[[#This Row],[t '[mm']]]/1000),"")</f>
        <v/>
      </c>
      <c r="S355" s="167"/>
      <c r="T355" s="167"/>
      <c r="U355" s="151"/>
      <c r="AX355" s="186" t="str">
        <f>IFERROR(TP_DATA[[#This Row],[Top '[m']]]-TP_DATA[[#This Row],[Bottom '[m']]], "")</f>
        <v/>
      </c>
      <c r="AY355" s="469"/>
      <c r="AZ355" s="470"/>
      <c r="BA355" s="192"/>
      <c r="BD355" s="467"/>
      <c r="BE355" s="467"/>
      <c r="BF355" s="468"/>
      <c r="BK355" s="425"/>
      <c r="BM355" s="425"/>
      <c r="CJ355" s="186" t="str">
        <f>IFERROR(TOWER_DATA[[#This Row],[Top '[m']]]-TOWER_DATA[[#This Row],[Bottom '[m']]], "")</f>
        <v/>
      </c>
      <c r="CK355" s="51"/>
      <c r="CL355" s="173" t="str">
        <f>IFERROR(-(TOWER_DATA[[#This Row],[D, bottom '[m']]]-TOWER_DATA[[#This Row],[D, top '[m']]])/(TOWER_DATA[[#This Row],[Bottom '[m']]]-TOWER_DATA[[#This Row],[Top '[m']]]),"")</f>
        <v/>
      </c>
      <c r="CM355" s="123" t="str">
        <f t="shared" si="9"/>
        <v/>
      </c>
      <c r="CN355" s="187" t="str">
        <f>IFERROR((TOWER_DATA[[#This Row],[D, bottom '[m']]]+TOWER_DATA[[#This Row],[D, top '[m']]])/(2*TOWER_DATA[[#This Row],[t '[mm']]]/1000),"")</f>
        <v/>
      </c>
      <c r="DR355" s="167"/>
      <c r="DS355" s="167"/>
      <c r="DT355" s="151"/>
      <c r="DW355" s="94"/>
      <c r="DX355" s="94"/>
      <c r="DY355" s="53"/>
    </row>
    <row r="356" spans="5:129" ht="18" customHeight="1">
      <c r="E356" s="247"/>
      <c r="K356" s="186" t="str">
        <f>IFERROR(MP_DATA[[#This Row],[Top '[m']]]-MP_DATA[[#This Row],[Bottom '[m']]], "")</f>
        <v/>
      </c>
      <c r="L356" s="173" t="str">
        <f>IFERROR(-(MP_DATA[[#This Row],[D, bottom '[m']]]-MP_DATA[[#This Row],[D, top '[m']]])/(MP_DATA[[#This Row],[Bottom '[m']]]-MP_DATA[[#This Row],[Top '[m']]]),"")</f>
        <v/>
      </c>
      <c r="M356" s="123" t="str">
        <f>IF(7850/1000*(1/3)*PI()*ABS(F356-G356)*((H356/2)^2+(H356/2)*(I356/2)+(I356/2)^2-(H356/2-J356/1000)^2-(H356/2-J356/1000)*(I356/2-J356/1000)-(I356/2-J356/1000)^2)=0,"",7850/1000*(1/3)*PI()*ABS(F356-G356)*((H356/2)^2+(H356/2)*(I356/2)+(I356/2)^2-(H356/2-J356/1000)^2-(H356/2-J356/1000)*(I356/2-J356/1000)-(I356/2-J356/1000)^2))</f>
        <v/>
      </c>
      <c r="N356" s="187" t="str">
        <f>IFERROR((MP_DATA[[#This Row],[D, bottom '[m']]]+MP_DATA[[#This Row],[D, top '[m']]])/(2*MP_DATA[[#This Row],[t '[mm']]]/1000),"")</f>
        <v/>
      </c>
      <c r="S356" s="167"/>
      <c r="T356" s="167"/>
      <c r="U356" s="151"/>
      <c r="AX356" s="186" t="str">
        <f>IFERROR(TP_DATA[[#This Row],[Top '[m']]]-TP_DATA[[#This Row],[Bottom '[m']]], "")</f>
        <v/>
      </c>
      <c r="AY356" s="469"/>
      <c r="AZ356" s="470"/>
      <c r="BA356" s="192"/>
      <c r="BD356" s="467"/>
      <c r="BE356" s="467"/>
      <c r="BF356" s="468"/>
      <c r="BK356" s="425"/>
      <c r="BM356" s="425"/>
      <c r="CJ356" s="186" t="str">
        <f>IFERROR(TOWER_DATA[[#This Row],[Top '[m']]]-TOWER_DATA[[#This Row],[Bottom '[m']]], "")</f>
        <v/>
      </c>
      <c r="CK356" s="51"/>
      <c r="CL356" s="173" t="str">
        <f>IFERROR(-(TOWER_DATA[[#This Row],[D, bottom '[m']]]-TOWER_DATA[[#This Row],[D, top '[m']]])/(TOWER_DATA[[#This Row],[Bottom '[m']]]-TOWER_DATA[[#This Row],[Top '[m']]]),"")</f>
        <v/>
      </c>
      <c r="CM356" s="123" t="str">
        <f t="shared" si="9"/>
        <v/>
      </c>
      <c r="CN356" s="187" t="str">
        <f>IFERROR((TOWER_DATA[[#This Row],[D, bottom '[m']]]+TOWER_DATA[[#This Row],[D, top '[m']]])/(2*TOWER_DATA[[#This Row],[t '[mm']]]/1000),"")</f>
        <v/>
      </c>
      <c r="DR356" s="167"/>
      <c r="DS356" s="167"/>
      <c r="DT356" s="151"/>
      <c r="DW356" s="94"/>
      <c r="DX356" s="94"/>
      <c r="DY356" s="53"/>
    </row>
    <row r="357" spans="5:129" ht="18" customHeight="1">
      <c r="E357" s="247"/>
      <c r="K357" s="186" t="str">
        <f>IFERROR(MP_DATA[[#This Row],[Top '[m']]]-MP_DATA[[#This Row],[Bottom '[m']]], "")</f>
        <v/>
      </c>
      <c r="L357" s="173" t="str">
        <f>IFERROR(-(MP_DATA[[#This Row],[D, bottom '[m']]]-MP_DATA[[#This Row],[D, top '[m']]])/(MP_DATA[[#This Row],[Bottom '[m']]]-MP_DATA[[#This Row],[Top '[m']]]),"")</f>
        <v/>
      </c>
      <c r="M357" s="123" t="str">
        <f>IF(7850/1000*(1/3)*PI()*ABS(F357-G357)*((H357/2)^2+(H357/2)*(I357/2)+(I357/2)^2-(H357/2-J357/1000)^2-(H357/2-J357/1000)*(I357/2-J357/1000)-(I357/2-J357/1000)^2)=0,"",7850/1000*(1/3)*PI()*ABS(F357-G357)*((H357/2)^2+(H357/2)*(I357/2)+(I357/2)^2-(H357/2-J357/1000)^2-(H357/2-J357/1000)*(I357/2-J357/1000)-(I357/2-J357/1000)^2))</f>
        <v/>
      </c>
      <c r="N357" s="187" t="str">
        <f>IFERROR((MP_DATA[[#This Row],[D, bottom '[m']]]+MP_DATA[[#This Row],[D, top '[m']]])/(2*MP_DATA[[#This Row],[t '[mm']]]/1000),"")</f>
        <v/>
      </c>
      <c r="S357" s="167"/>
      <c r="T357" s="167"/>
      <c r="U357" s="151"/>
      <c r="AX357" s="186" t="str">
        <f>IFERROR(TP_DATA[[#This Row],[Top '[m']]]-TP_DATA[[#This Row],[Bottom '[m']]], "")</f>
        <v/>
      </c>
      <c r="AY357" s="469"/>
      <c r="AZ357" s="470"/>
      <c r="BA357" s="192"/>
      <c r="BD357" s="467"/>
      <c r="BE357" s="467"/>
      <c r="BF357" s="468"/>
      <c r="BK357" s="425"/>
      <c r="BM357" s="425"/>
      <c r="CJ357" s="186" t="str">
        <f>IFERROR(TOWER_DATA[[#This Row],[Top '[m']]]-TOWER_DATA[[#This Row],[Bottom '[m']]], "")</f>
        <v/>
      </c>
      <c r="CK357" s="51"/>
      <c r="CL357" s="173" t="str">
        <f>IFERROR(-(TOWER_DATA[[#This Row],[D, bottom '[m']]]-TOWER_DATA[[#This Row],[D, top '[m']]])/(TOWER_DATA[[#This Row],[Bottom '[m']]]-TOWER_DATA[[#This Row],[Top '[m']]]),"")</f>
        <v/>
      </c>
      <c r="CM357" s="123" t="str">
        <f t="shared" si="9"/>
        <v/>
      </c>
      <c r="CN357" s="187" t="str">
        <f>IFERROR((TOWER_DATA[[#This Row],[D, bottom '[m']]]+TOWER_DATA[[#This Row],[D, top '[m']]])/(2*TOWER_DATA[[#This Row],[t '[mm']]]/1000),"")</f>
        <v/>
      </c>
      <c r="DR357" s="167"/>
      <c r="DS357" s="167"/>
      <c r="DT357" s="151"/>
      <c r="DW357" s="94"/>
      <c r="DX357" s="94"/>
      <c r="DY357" s="53"/>
    </row>
    <row r="358" spans="5:129" ht="18" customHeight="1">
      <c r="E358" s="247"/>
      <c r="K358" s="186" t="str">
        <f>IFERROR(MP_DATA[[#This Row],[Top '[m']]]-MP_DATA[[#This Row],[Bottom '[m']]], "")</f>
        <v/>
      </c>
      <c r="L358" s="173" t="str">
        <f>IFERROR(-(MP_DATA[[#This Row],[D, bottom '[m']]]-MP_DATA[[#This Row],[D, top '[m']]])/(MP_DATA[[#This Row],[Bottom '[m']]]-MP_DATA[[#This Row],[Top '[m']]]),"")</f>
        <v/>
      </c>
      <c r="M358" s="123" t="str">
        <f>IF(7850/1000*(1/3)*PI()*ABS(F358-G358)*((H358/2)^2+(H358/2)*(I358/2)+(I358/2)^2-(H358/2-J358/1000)^2-(H358/2-J358/1000)*(I358/2-J358/1000)-(I358/2-J358/1000)^2)=0,"",7850/1000*(1/3)*PI()*ABS(F358-G358)*((H358/2)^2+(H358/2)*(I358/2)+(I358/2)^2-(H358/2-J358/1000)^2-(H358/2-J358/1000)*(I358/2-J358/1000)-(I358/2-J358/1000)^2))</f>
        <v/>
      </c>
      <c r="N358" s="187" t="str">
        <f>IFERROR((MP_DATA[[#This Row],[D, bottom '[m']]]+MP_DATA[[#This Row],[D, top '[m']]])/(2*MP_DATA[[#This Row],[t '[mm']]]/1000),"")</f>
        <v/>
      </c>
      <c r="S358" s="167"/>
      <c r="T358" s="167"/>
      <c r="U358" s="151"/>
      <c r="AX358" s="186" t="str">
        <f>IFERROR(TP_DATA[[#This Row],[Top '[m']]]-TP_DATA[[#This Row],[Bottom '[m']]], "")</f>
        <v/>
      </c>
      <c r="AY358" s="469"/>
      <c r="AZ358" s="470"/>
      <c r="BA358" s="192"/>
      <c r="BD358" s="467"/>
      <c r="BE358" s="467"/>
      <c r="BF358" s="468"/>
      <c r="BK358" s="425"/>
      <c r="BM358" s="425"/>
      <c r="CJ358" s="186" t="str">
        <f>IFERROR(TOWER_DATA[[#This Row],[Top '[m']]]-TOWER_DATA[[#This Row],[Bottom '[m']]], "")</f>
        <v/>
      </c>
      <c r="CK358" s="51"/>
      <c r="CL358" s="173" t="str">
        <f>IFERROR(-(TOWER_DATA[[#This Row],[D, bottom '[m']]]-TOWER_DATA[[#This Row],[D, top '[m']]])/(TOWER_DATA[[#This Row],[Bottom '[m']]]-TOWER_DATA[[#This Row],[Top '[m']]]),"")</f>
        <v/>
      </c>
      <c r="CM358" s="123" t="str">
        <f t="shared" si="9"/>
        <v/>
      </c>
      <c r="CN358" s="187" t="str">
        <f>IFERROR((TOWER_DATA[[#This Row],[D, bottom '[m']]]+TOWER_DATA[[#This Row],[D, top '[m']]])/(2*TOWER_DATA[[#This Row],[t '[mm']]]/1000),"")</f>
        <v/>
      </c>
      <c r="DR358" s="167"/>
      <c r="DS358" s="167"/>
      <c r="DT358" s="151"/>
      <c r="DW358" s="94"/>
      <c r="DX358" s="94"/>
      <c r="DY358" s="53"/>
    </row>
    <row r="359" spans="5:129" ht="18" customHeight="1">
      <c r="E359" s="247"/>
      <c r="K359" s="186" t="str">
        <f>IFERROR(MP_DATA[[#This Row],[Top '[m']]]-MP_DATA[[#This Row],[Bottom '[m']]], "")</f>
        <v/>
      </c>
      <c r="L359" s="173" t="str">
        <f>IFERROR(-(MP_DATA[[#This Row],[D, bottom '[m']]]-MP_DATA[[#This Row],[D, top '[m']]])/(MP_DATA[[#This Row],[Bottom '[m']]]-MP_DATA[[#This Row],[Top '[m']]]),"")</f>
        <v/>
      </c>
      <c r="M359" s="123" t="str">
        <f>IF(7850/1000*(1/3)*PI()*ABS(F359-G359)*((H359/2)^2+(H359/2)*(I359/2)+(I359/2)^2-(H359/2-J359/1000)^2-(H359/2-J359/1000)*(I359/2-J359/1000)-(I359/2-J359/1000)^2)=0,"",7850/1000*(1/3)*PI()*ABS(F359-G359)*((H359/2)^2+(H359/2)*(I359/2)+(I359/2)^2-(H359/2-J359/1000)^2-(H359/2-J359/1000)*(I359/2-J359/1000)-(I359/2-J359/1000)^2))</f>
        <v/>
      </c>
      <c r="N359" s="187" t="str">
        <f>IFERROR((MP_DATA[[#This Row],[D, bottom '[m']]]+MP_DATA[[#This Row],[D, top '[m']]])/(2*MP_DATA[[#This Row],[t '[mm']]]/1000),"")</f>
        <v/>
      </c>
      <c r="S359" s="167"/>
      <c r="T359" s="167"/>
      <c r="U359" s="151"/>
      <c r="AX359" s="186" t="str">
        <f>IFERROR(TP_DATA[[#This Row],[Top '[m']]]-TP_DATA[[#This Row],[Bottom '[m']]], "")</f>
        <v/>
      </c>
      <c r="AY359" s="469"/>
      <c r="AZ359" s="470"/>
      <c r="BA359" s="192"/>
      <c r="BD359" s="467"/>
      <c r="BE359" s="467"/>
      <c r="BF359" s="468"/>
      <c r="BK359" s="425"/>
      <c r="BM359" s="425"/>
      <c r="CJ359" s="186" t="str">
        <f>IFERROR(TOWER_DATA[[#This Row],[Top '[m']]]-TOWER_DATA[[#This Row],[Bottom '[m']]], "")</f>
        <v/>
      </c>
      <c r="CK359" s="51"/>
      <c r="CL359" s="173" t="str">
        <f>IFERROR(-(TOWER_DATA[[#This Row],[D, bottom '[m']]]-TOWER_DATA[[#This Row],[D, top '[m']]])/(TOWER_DATA[[#This Row],[Bottom '[m']]]-TOWER_DATA[[#This Row],[Top '[m']]]),"")</f>
        <v/>
      </c>
      <c r="CM359" s="123" t="str">
        <f t="shared" si="9"/>
        <v/>
      </c>
      <c r="CN359" s="187" t="str">
        <f>IFERROR((TOWER_DATA[[#This Row],[D, bottom '[m']]]+TOWER_DATA[[#This Row],[D, top '[m']]])/(2*TOWER_DATA[[#This Row],[t '[mm']]]/1000),"")</f>
        <v/>
      </c>
      <c r="DR359" s="167"/>
      <c r="DS359" s="167"/>
      <c r="DT359" s="151"/>
      <c r="DW359" s="94"/>
      <c r="DX359" s="94"/>
      <c r="DY359" s="53"/>
    </row>
    <row r="360" spans="5:129" ht="18" customHeight="1">
      <c r="E360" s="247"/>
      <c r="K360" s="186" t="str">
        <f>IFERROR(MP_DATA[[#This Row],[Top '[m']]]-MP_DATA[[#This Row],[Bottom '[m']]], "")</f>
        <v/>
      </c>
      <c r="L360" s="173" t="str">
        <f>IFERROR(-(MP_DATA[[#This Row],[D, bottom '[m']]]-MP_DATA[[#This Row],[D, top '[m']]])/(MP_DATA[[#This Row],[Bottom '[m']]]-MP_DATA[[#This Row],[Top '[m']]]),"")</f>
        <v/>
      </c>
      <c r="M360" s="123" t="str">
        <f>IF(7850/1000*(1/3)*PI()*ABS(F360-G360)*((H360/2)^2+(H360/2)*(I360/2)+(I360/2)^2-(H360/2-J360/1000)^2-(H360/2-J360/1000)*(I360/2-J360/1000)-(I360/2-J360/1000)^2)=0,"",7850/1000*(1/3)*PI()*ABS(F360-G360)*((H360/2)^2+(H360/2)*(I360/2)+(I360/2)^2-(H360/2-J360/1000)^2-(H360/2-J360/1000)*(I360/2-J360/1000)-(I360/2-J360/1000)^2))</f>
        <v/>
      </c>
      <c r="N360" s="187" t="str">
        <f>IFERROR((MP_DATA[[#This Row],[D, bottom '[m']]]+MP_DATA[[#This Row],[D, top '[m']]])/(2*MP_DATA[[#This Row],[t '[mm']]]/1000),"")</f>
        <v/>
      </c>
      <c r="S360" s="167"/>
      <c r="T360" s="167"/>
      <c r="U360" s="151"/>
      <c r="AX360" s="186" t="str">
        <f>IFERROR(TP_DATA[[#This Row],[Top '[m']]]-TP_DATA[[#This Row],[Bottom '[m']]], "")</f>
        <v/>
      </c>
      <c r="AY360" s="469"/>
      <c r="AZ360" s="470"/>
      <c r="BA360" s="192"/>
      <c r="BD360" s="467"/>
      <c r="BE360" s="467"/>
      <c r="BF360" s="468"/>
      <c r="BK360" s="425"/>
      <c r="BM360" s="425"/>
      <c r="CJ360" s="186" t="str">
        <f>IFERROR(TOWER_DATA[[#This Row],[Top '[m']]]-TOWER_DATA[[#This Row],[Bottom '[m']]], "")</f>
        <v/>
      </c>
      <c r="CK360" s="51"/>
      <c r="CL360" s="173" t="str">
        <f>IFERROR(-(TOWER_DATA[[#This Row],[D, bottom '[m']]]-TOWER_DATA[[#This Row],[D, top '[m']]])/(TOWER_DATA[[#This Row],[Bottom '[m']]]-TOWER_DATA[[#This Row],[Top '[m']]]),"")</f>
        <v/>
      </c>
      <c r="CM360" s="123" t="str">
        <f t="shared" si="9"/>
        <v/>
      </c>
      <c r="CN360" s="187" t="str">
        <f>IFERROR((TOWER_DATA[[#This Row],[D, bottom '[m']]]+TOWER_DATA[[#This Row],[D, top '[m']]])/(2*TOWER_DATA[[#This Row],[t '[mm']]]/1000),"")</f>
        <v/>
      </c>
      <c r="DR360" s="167"/>
      <c r="DS360" s="167"/>
      <c r="DT360" s="151"/>
      <c r="DW360" s="94"/>
      <c r="DX360" s="94"/>
      <c r="DY360" s="53"/>
    </row>
    <row r="361" spans="5:129" ht="18" customHeight="1">
      <c r="E361" s="247"/>
      <c r="K361" s="186" t="str">
        <f>IFERROR(MP_DATA[[#This Row],[Top '[m']]]-MP_DATA[[#This Row],[Bottom '[m']]], "")</f>
        <v/>
      </c>
      <c r="L361" s="173" t="str">
        <f>IFERROR(-(MP_DATA[[#This Row],[D, bottom '[m']]]-MP_DATA[[#This Row],[D, top '[m']]])/(MP_DATA[[#This Row],[Bottom '[m']]]-MP_DATA[[#This Row],[Top '[m']]]),"")</f>
        <v/>
      </c>
      <c r="M361" s="123" t="str">
        <f>IF(7850/1000*(1/3)*PI()*ABS(F361-G361)*((H361/2)^2+(H361/2)*(I361/2)+(I361/2)^2-(H361/2-J361/1000)^2-(H361/2-J361/1000)*(I361/2-J361/1000)-(I361/2-J361/1000)^2)=0,"",7850/1000*(1/3)*PI()*ABS(F361-G361)*((H361/2)^2+(H361/2)*(I361/2)+(I361/2)^2-(H361/2-J361/1000)^2-(H361/2-J361/1000)*(I361/2-J361/1000)-(I361/2-J361/1000)^2))</f>
        <v/>
      </c>
      <c r="N361" s="187" t="str">
        <f>IFERROR((MP_DATA[[#This Row],[D, bottom '[m']]]+MP_DATA[[#This Row],[D, top '[m']]])/(2*MP_DATA[[#This Row],[t '[mm']]]/1000),"")</f>
        <v/>
      </c>
      <c r="S361" s="167"/>
      <c r="T361" s="167"/>
      <c r="U361" s="151"/>
      <c r="AX361" s="186" t="str">
        <f>IFERROR(TP_DATA[[#This Row],[Top '[m']]]-TP_DATA[[#This Row],[Bottom '[m']]], "")</f>
        <v/>
      </c>
      <c r="AY361" s="469"/>
      <c r="AZ361" s="470"/>
      <c r="BA361" s="192"/>
      <c r="BD361" s="467"/>
      <c r="BE361" s="467"/>
      <c r="BF361" s="468"/>
      <c r="BK361" s="425"/>
      <c r="BM361" s="425"/>
      <c r="CJ361" s="186" t="str">
        <f>IFERROR(TOWER_DATA[[#This Row],[Top '[m']]]-TOWER_DATA[[#This Row],[Bottom '[m']]], "")</f>
        <v/>
      </c>
      <c r="CK361" s="51"/>
      <c r="CL361" s="173" t="str">
        <f>IFERROR(-(TOWER_DATA[[#This Row],[D, bottom '[m']]]-TOWER_DATA[[#This Row],[D, top '[m']]])/(TOWER_DATA[[#This Row],[Bottom '[m']]]-TOWER_DATA[[#This Row],[Top '[m']]]),"")</f>
        <v/>
      </c>
      <c r="CM361" s="123" t="str">
        <f t="shared" si="9"/>
        <v/>
      </c>
      <c r="CN361" s="187" t="str">
        <f>IFERROR((TOWER_DATA[[#This Row],[D, bottom '[m']]]+TOWER_DATA[[#This Row],[D, top '[m']]])/(2*TOWER_DATA[[#This Row],[t '[mm']]]/1000),"")</f>
        <v/>
      </c>
      <c r="DR361" s="167"/>
      <c r="DS361" s="167"/>
      <c r="DT361" s="151"/>
      <c r="DW361" s="94"/>
      <c r="DX361" s="94"/>
      <c r="DY361" s="53"/>
    </row>
    <row r="362" spans="5:129" ht="18" customHeight="1">
      <c r="E362" s="247"/>
      <c r="K362" s="186" t="str">
        <f>IFERROR(MP_DATA[[#This Row],[Top '[m']]]-MP_DATA[[#This Row],[Bottom '[m']]], "")</f>
        <v/>
      </c>
      <c r="L362" s="173" t="str">
        <f>IFERROR(-(MP_DATA[[#This Row],[D, bottom '[m']]]-MP_DATA[[#This Row],[D, top '[m']]])/(MP_DATA[[#This Row],[Bottom '[m']]]-MP_DATA[[#This Row],[Top '[m']]]),"")</f>
        <v/>
      </c>
      <c r="M362" s="123" t="str">
        <f>IF(7850/1000*(1/3)*PI()*ABS(F362-G362)*((H362/2)^2+(H362/2)*(I362/2)+(I362/2)^2-(H362/2-J362/1000)^2-(H362/2-J362/1000)*(I362/2-J362/1000)-(I362/2-J362/1000)^2)=0,"",7850/1000*(1/3)*PI()*ABS(F362-G362)*((H362/2)^2+(H362/2)*(I362/2)+(I362/2)^2-(H362/2-J362/1000)^2-(H362/2-J362/1000)*(I362/2-J362/1000)-(I362/2-J362/1000)^2))</f>
        <v/>
      </c>
      <c r="N362" s="187" t="str">
        <f>IFERROR((MP_DATA[[#This Row],[D, bottom '[m']]]+MP_DATA[[#This Row],[D, top '[m']]])/(2*MP_DATA[[#This Row],[t '[mm']]]/1000),"")</f>
        <v/>
      </c>
      <c r="S362" s="167"/>
      <c r="T362" s="167"/>
      <c r="U362" s="151"/>
      <c r="AX362" s="186" t="str">
        <f>IFERROR(TP_DATA[[#This Row],[Top '[m']]]-TP_DATA[[#This Row],[Bottom '[m']]], "")</f>
        <v/>
      </c>
      <c r="AY362" s="469"/>
      <c r="AZ362" s="470"/>
      <c r="BA362" s="192"/>
      <c r="BD362" s="467"/>
      <c r="BE362" s="467"/>
      <c r="BF362" s="468"/>
      <c r="BK362" s="425"/>
      <c r="BM362" s="425"/>
      <c r="CJ362" s="186" t="str">
        <f>IFERROR(TOWER_DATA[[#This Row],[Top '[m']]]-TOWER_DATA[[#This Row],[Bottom '[m']]], "")</f>
        <v/>
      </c>
      <c r="CK362" s="51"/>
      <c r="CL362" s="173" t="str">
        <f>IFERROR(-(TOWER_DATA[[#This Row],[D, bottom '[m']]]-TOWER_DATA[[#This Row],[D, top '[m']]])/(TOWER_DATA[[#This Row],[Bottom '[m']]]-TOWER_DATA[[#This Row],[Top '[m']]]),"")</f>
        <v/>
      </c>
      <c r="CM362" s="123" t="str">
        <f t="shared" si="9"/>
        <v/>
      </c>
      <c r="CN362" s="187" t="str">
        <f>IFERROR((TOWER_DATA[[#This Row],[D, bottom '[m']]]+TOWER_DATA[[#This Row],[D, top '[m']]])/(2*TOWER_DATA[[#This Row],[t '[mm']]]/1000),"")</f>
        <v/>
      </c>
      <c r="DR362" s="167"/>
      <c r="DS362" s="167"/>
      <c r="DT362" s="151"/>
      <c r="DW362" s="94"/>
      <c r="DX362" s="94"/>
      <c r="DY362" s="53"/>
    </row>
    <row r="363" spans="5:129" ht="18" customHeight="1">
      <c r="E363" s="247"/>
      <c r="K363" s="186" t="str">
        <f>IFERROR(MP_DATA[[#This Row],[Top '[m']]]-MP_DATA[[#This Row],[Bottom '[m']]], "")</f>
        <v/>
      </c>
      <c r="L363" s="173" t="str">
        <f>IFERROR(-(MP_DATA[[#This Row],[D, bottom '[m']]]-MP_DATA[[#This Row],[D, top '[m']]])/(MP_DATA[[#This Row],[Bottom '[m']]]-MP_DATA[[#This Row],[Top '[m']]]),"")</f>
        <v/>
      </c>
      <c r="M363" s="123" t="str">
        <f>IF(7850/1000*(1/3)*PI()*ABS(F363-G363)*((H363/2)^2+(H363/2)*(I363/2)+(I363/2)^2-(H363/2-J363/1000)^2-(H363/2-J363/1000)*(I363/2-J363/1000)-(I363/2-J363/1000)^2)=0,"",7850/1000*(1/3)*PI()*ABS(F363-G363)*((H363/2)^2+(H363/2)*(I363/2)+(I363/2)^2-(H363/2-J363/1000)^2-(H363/2-J363/1000)*(I363/2-J363/1000)-(I363/2-J363/1000)^2))</f>
        <v/>
      </c>
      <c r="N363" s="187" t="str">
        <f>IFERROR((MP_DATA[[#This Row],[D, bottom '[m']]]+MP_DATA[[#This Row],[D, top '[m']]])/(2*MP_DATA[[#This Row],[t '[mm']]]/1000),"")</f>
        <v/>
      </c>
      <c r="S363" s="167"/>
      <c r="T363" s="167"/>
      <c r="U363" s="151"/>
      <c r="AX363" s="186" t="str">
        <f>IFERROR(TP_DATA[[#This Row],[Top '[m']]]-TP_DATA[[#This Row],[Bottom '[m']]], "")</f>
        <v/>
      </c>
      <c r="AY363" s="469"/>
      <c r="AZ363" s="470"/>
      <c r="BA363" s="192"/>
      <c r="BD363" s="467"/>
      <c r="BE363" s="467"/>
      <c r="BF363" s="468"/>
      <c r="BK363" s="425"/>
      <c r="BM363" s="425"/>
      <c r="CJ363" s="186" t="str">
        <f>IFERROR(TOWER_DATA[[#This Row],[Top '[m']]]-TOWER_DATA[[#This Row],[Bottom '[m']]], "")</f>
        <v/>
      </c>
      <c r="CK363" s="51"/>
      <c r="CL363" s="173" t="str">
        <f>IFERROR(-(TOWER_DATA[[#This Row],[D, bottom '[m']]]-TOWER_DATA[[#This Row],[D, top '[m']]])/(TOWER_DATA[[#This Row],[Bottom '[m']]]-TOWER_DATA[[#This Row],[Top '[m']]]),"")</f>
        <v/>
      </c>
      <c r="CM363" s="123" t="str">
        <f t="shared" si="9"/>
        <v/>
      </c>
      <c r="CN363" s="187" t="str">
        <f>IFERROR((TOWER_DATA[[#This Row],[D, bottom '[m']]]+TOWER_DATA[[#This Row],[D, top '[m']]])/(2*TOWER_DATA[[#This Row],[t '[mm']]]/1000),"")</f>
        <v/>
      </c>
      <c r="DR363" s="167"/>
      <c r="DS363" s="167"/>
      <c r="DT363" s="151"/>
      <c r="DW363" s="94"/>
      <c r="DX363" s="94"/>
      <c r="DY363" s="53"/>
    </row>
    <row r="364" spans="5:129" ht="18" customHeight="1">
      <c r="E364" s="247"/>
      <c r="K364" s="186" t="str">
        <f>IFERROR(MP_DATA[[#This Row],[Top '[m']]]-MP_DATA[[#This Row],[Bottom '[m']]], "")</f>
        <v/>
      </c>
      <c r="L364" s="173" t="str">
        <f>IFERROR(-(MP_DATA[[#This Row],[D, bottom '[m']]]-MP_DATA[[#This Row],[D, top '[m']]])/(MP_DATA[[#This Row],[Bottom '[m']]]-MP_DATA[[#This Row],[Top '[m']]]),"")</f>
        <v/>
      </c>
      <c r="M364" s="123" t="str">
        <f>IF(7850/1000*(1/3)*PI()*ABS(F364-G364)*((H364/2)^2+(H364/2)*(I364/2)+(I364/2)^2-(H364/2-J364/1000)^2-(H364/2-J364/1000)*(I364/2-J364/1000)-(I364/2-J364/1000)^2)=0,"",7850/1000*(1/3)*PI()*ABS(F364-G364)*((H364/2)^2+(H364/2)*(I364/2)+(I364/2)^2-(H364/2-J364/1000)^2-(H364/2-J364/1000)*(I364/2-J364/1000)-(I364/2-J364/1000)^2))</f>
        <v/>
      </c>
      <c r="N364" s="187" t="str">
        <f>IFERROR((MP_DATA[[#This Row],[D, bottom '[m']]]+MP_DATA[[#This Row],[D, top '[m']]])/(2*MP_DATA[[#This Row],[t '[mm']]]/1000),"")</f>
        <v/>
      </c>
      <c r="S364" s="167"/>
      <c r="T364" s="167"/>
      <c r="U364" s="151"/>
      <c r="AX364" s="186" t="str">
        <f>IFERROR(TP_DATA[[#This Row],[Top '[m']]]-TP_DATA[[#This Row],[Bottom '[m']]], "")</f>
        <v/>
      </c>
      <c r="AY364" s="469"/>
      <c r="AZ364" s="470"/>
      <c r="BA364" s="192"/>
      <c r="BD364" s="467"/>
      <c r="BE364" s="467"/>
      <c r="BF364" s="468"/>
      <c r="BK364" s="425"/>
      <c r="BM364" s="425"/>
      <c r="CJ364" s="186" t="str">
        <f>IFERROR(TOWER_DATA[[#This Row],[Top '[m']]]-TOWER_DATA[[#This Row],[Bottom '[m']]], "")</f>
        <v/>
      </c>
      <c r="CK364" s="51"/>
      <c r="CL364" s="173" t="str">
        <f>IFERROR(-(TOWER_DATA[[#This Row],[D, bottom '[m']]]-TOWER_DATA[[#This Row],[D, top '[m']]])/(TOWER_DATA[[#This Row],[Bottom '[m']]]-TOWER_DATA[[#This Row],[Top '[m']]]),"")</f>
        <v/>
      </c>
      <c r="CM364" s="123" t="str">
        <f t="shared" si="9"/>
        <v/>
      </c>
      <c r="CN364" s="187" t="str">
        <f>IFERROR((TOWER_DATA[[#This Row],[D, bottom '[m']]]+TOWER_DATA[[#This Row],[D, top '[m']]])/(2*TOWER_DATA[[#This Row],[t '[mm']]]/1000),"")</f>
        <v/>
      </c>
      <c r="DR364" s="167"/>
      <c r="DS364" s="167"/>
      <c r="DT364" s="151"/>
      <c r="DW364" s="94"/>
      <c r="DX364" s="94"/>
      <c r="DY364" s="53"/>
    </row>
    <row r="365" spans="5:129" ht="18" customHeight="1">
      <c r="E365" s="247"/>
      <c r="K365" s="186" t="str">
        <f>IFERROR(MP_DATA[[#This Row],[Top '[m']]]-MP_DATA[[#This Row],[Bottom '[m']]], "")</f>
        <v/>
      </c>
      <c r="L365" s="173" t="str">
        <f>IFERROR(-(MP_DATA[[#This Row],[D, bottom '[m']]]-MP_DATA[[#This Row],[D, top '[m']]])/(MP_DATA[[#This Row],[Bottom '[m']]]-MP_DATA[[#This Row],[Top '[m']]]),"")</f>
        <v/>
      </c>
      <c r="M365" s="123" t="str">
        <f>IF(7850/1000*(1/3)*PI()*ABS(F365-G365)*((H365/2)^2+(H365/2)*(I365/2)+(I365/2)^2-(H365/2-J365/1000)^2-(H365/2-J365/1000)*(I365/2-J365/1000)-(I365/2-J365/1000)^2)=0,"",7850/1000*(1/3)*PI()*ABS(F365-G365)*((H365/2)^2+(H365/2)*(I365/2)+(I365/2)^2-(H365/2-J365/1000)^2-(H365/2-J365/1000)*(I365/2-J365/1000)-(I365/2-J365/1000)^2))</f>
        <v/>
      </c>
      <c r="N365" s="187" t="str">
        <f>IFERROR((MP_DATA[[#This Row],[D, bottom '[m']]]+MP_DATA[[#This Row],[D, top '[m']]])/(2*MP_DATA[[#This Row],[t '[mm']]]/1000),"")</f>
        <v/>
      </c>
      <c r="S365" s="167"/>
      <c r="T365" s="167"/>
      <c r="U365" s="151"/>
      <c r="AX365" s="186" t="str">
        <f>IFERROR(TP_DATA[[#This Row],[Top '[m']]]-TP_DATA[[#This Row],[Bottom '[m']]], "")</f>
        <v/>
      </c>
      <c r="AY365" s="469"/>
      <c r="AZ365" s="470"/>
      <c r="BA365" s="192"/>
      <c r="BD365" s="467"/>
      <c r="BE365" s="467"/>
      <c r="BF365" s="468"/>
      <c r="BK365" s="425"/>
      <c r="BM365" s="425"/>
      <c r="CJ365" s="186" t="str">
        <f>IFERROR(TOWER_DATA[[#This Row],[Top '[m']]]-TOWER_DATA[[#This Row],[Bottom '[m']]], "")</f>
        <v/>
      </c>
      <c r="CK365" s="51"/>
      <c r="CL365" s="173" t="str">
        <f>IFERROR(-(TOWER_DATA[[#This Row],[D, bottom '[m']]]-TOWER_DATA[[#This Row],[D, top '[m']]])/(TOWER_DATA[[#This Row],[Bottom '[m']]]-TOWER_DATA[[#This Row],[Top '[m']]]),"")</f>
        <v/>
      </c>
      <c r="CM365" s="123" t="str">
        <f t="shared" si="9"/>
        <v/>
      </c>
      <c r="CN365" s="187" t="str">
        <f>IFERROR((TOWER_DATA[[#This Row],[D, bottom '[m']]]+TOWER_DATA[[#This Row],[D, top '[m']]])/(2*TOWER_DATA[[#This Row],[t '[mm']]]/1000),"")</f>
        <v/>
      </c>
      <c r="DR365" s="167"/>
      <c r="DS365" s="167"/>
      <c r="DT365" s="151"/>
      <c r="DW365" s="94"/>
      <c r="DX365" s="94"/>
      <c r="DY365" s="53"/>
    </row>
    <row r="366" spans="5:129" ht="18" customHeight="1">
      <c r="E366" s="247"/>
      <c r="K366" s="186" t="str">
        <f>IFERROR(MP_DATA[[#This Row],[Top '[m']]]-MP_DATA[[#This Row],[Bottom '[m']]], "")</f>
        <v/>
      </c>
      <c r="L366" s="173" t="str">
        <f>IFERROR(-(MP_DATA[[#This Row],[D, bottom '[m']]]-MP_DATA[[#This Row],[D, top '[m']]])/(MP_DATA[[#This Row],[Bottom '[m']]]-MP_DATA[[#This Row],[Top '[m']]]),"")</f>
        <v/>
      </c>
      <c r="M366" s="123" t="str">
        <f>IF(7850/1000*(1/3)*PI()*ABS(F366-G366)*((H366/2)^2+(H366/2)*(I366/2)+(I366/2)^2-(H366/2-J366/1000)^2-(H366/2-J366/1000)*(I366/2-J366/1000)-(I366/2-J366/1000)^2)=0,"",7850/1000*(1/3)*PI()*ABS(F366-G366)*((H366/2)^2+(H366/2)*(I366/2)+(I366/2)^2-(H366/2-J366/1000)^2-(H366/2-J366/1000)*(I366/2-J366/1000)-(I366/2-J366/1000)^2))</f>
        <v/>
      </c>
      <c r="N366" s="187" t="str">
        <f>IFERROR((MP_DATA[[#This Row],[D, bottom '[m']]]+MP_DATA[[#This Row],[D, top '[m']]])/(2*MP_DATA[[#This Row],[t '[mm']]]/1000),"")</f>
        <v/>
      </c>
      <c r="S366" s="167"/>
      <c r="T366" s="167"/>
      <c r="U366" s="151"/>
      <c r="AX366" s="186" t="str">
        <f>IFERROR(TP_DATA[[#This Row],[Top '[m']]]-TP_DATA[[#This Row],[Bottom '[m']]], "")</f>
        <v/>
      </c>
      <c r="AY366" s="469"/>
      <c r="AZ366" s="470"/>
      <c r="BA366" s="192"/>
      <c r="BD366" s="467"/>
      <c r="BE366" s="467"/>
      <c r="BF366" s="468"/>
      <c r="BK366" s="425"/>
      <c r="BM366" s="425"/>
      <c r="CJ366" s="186" t="str">
        <f>IFERROR(TOWER_DATA[[#This Row],[Top '[m']]]-TOWER_DATA[[#This Row],[Bottom '[m']]], "")</f>
        <v/>
      </c>
      <c r="CK366" s="51"/>
      <c r="CL366" s="173" t="str">
        <f>IFERROR(-(TOWER_DATA[[#This Row],[D, bottom '[m']]]-TOWER_DATA[[#This Row],[D, top '[m']]])/(TOWER_DATA[[#This Row],[Bottom '[m']]]-TOWER_DATA[[#This Row],[Top '[m']]]),"")</f>
        <v/>
      </c>
      <c r="CM366" s="123" t="str">
        <f t="shared" si="9"/>
        <v/>
      </c>
      <c r="CN366" s="187" t="str">
        <f>IFERROR((TOWER_DATA[[#This Row],[D, bottom '[m']]]+TOWER_DATA[[#This Row],[D, top '[m']]])/(2*TOWER_DATA[[#This Row],[t '[mm']]]/1000),"")</f>
        <v/>
      </c>
      <c r="DR366" s="167"/>
      <c r="DS366" s="167"/>
      <c r="DT366" s="151"/>
      <c r="DW366" s="94"/>
      <c r="DX366" s="94"/>
      <c r="DY366" s="53"/>
    </row>
    <row r="367" spans="5:129" ht="18" customHeight="1">
      <c r="E367" s="247"/>
      <c r="K367" s="186" t="str">
        <f>IFERROR(MP_DATA[[#This Row],[Top '[m']]]-MP_DATA[[#This Row],[Bottom '[m']]], "")</f>
        <v/>
      </c>
      <c r="L367" s="173" t="str">
        <f>IFERROR(-(MP_DATA[[#This Row],[D, bottom '[m']]]-MP_DATA[[#This Row],[D, top '[m']]])/(MP_DATA[[#This Row],[Bottom '[m']]]-MP_DATA[[#This Row],[Top '[m']]]),"")</f>
        <v/>
      </c>
      <c r="M367" s="123" t="str">
        <f>IF(7850/1000*(1/3)*PI()*ABS(F367-G367)*((H367/2)^2+(H367/2)*(I367/2)+(I367/2)^2-(H367/2-J367/1000)^2-(H367/2-J367/1000)*(I367/2-J367/1000)-(I367/2-J367/1000)^2)=0,"",7850/1000*(1/3)*PI()*ABS(F367-G367)*((H367/2)^2+(H367/2)*(I367/2)+(I367/2)^2-(H367/2-J367/1000)^2-(H367/2-J367/1000)*(I367/2-J367/1000)-(I367/2-J367/1000)^2))</f>
        <v/>
      </c>
      <c r="N367" s="187" t="str">
        <f>IFERROR((MP_DATA[[#This Row],[D, bottom '[m']]]+MP_DATA[[#This Row],[D, top '[m']]])/(2*MP_DATA[[#This Row],[t '[mm']]]/1000),"")</f>
        <v/>
      </c>
      <c r="S367" s="167"/>
      <c r="T367" s="167"/>
      <c r="U367" s="151"/>
      <c r="AX367" s="186" t="str">
        <f>IFERROR(TP_DATA[[#This Row],[Top '[m']]]-TP_DATA[[#This Row],[Bottom '[m']]], "")</f>
        <v/>
      </c>
      <c r="AY367" s="469"/>
      <c r="AZ367" s="470"/>
      <c r="BA367" s="192"/>
      <c r="BD367" s="467"/>
      <c r="BE367" s="467"/>
      <c r="BF367" s="468"/>
      <c r="BK367" s="425"/>
      <c r="BM367" s="425"/>
      <c r="CJ367" s="186" t="str">
        <f>IFERROR(TOWER_DATA[[#This Row],[Top '[m']]]-TOWER_DATA[[#This Row],[Bottom '[m']]], "")</f>
        <v/>
      </c>
      <c r="CK367" s="51"/>
      <c r="CL367" s="173" t="str">
        <f>IFERROR(-(TOWER_DATA[[#This Row],[D, bottom '[m']]]-TOWER_DATA[[#This Row],[D, top '[m']]])/(TOWER_DATA[[#This Row],[Bottom '[m']]]-TOWER_DATA[[#This Row],[Top '[m']]]),"")</f>
        <v/>
      </c>
      <c r="CM367" s="123" t="str">
        <f t="shared" si="9"/>
        <v/>
      </c>
      <c r="CN367" s="187" t="str">
        <f>IFERROR((TOWER_DATA[[#This Row],[D, bottom '[m']]]+TOWER_DATA[[#This Row],[D, top '[m']]])/(2*TOWER_DATA[[#This Row],[t '[mm']]]/1000),"")</f>
        <v/>
      </c>
      <c r="DR367" s="167"/>
      <c r="DS367" s="167"/>
      <c r="DT367" s="151"/>
      <c r="DW367" s="94"/>
      <c r="DX367" s="94"/>
      <c r="DY367" s="53"/>
    </row>
    <row r="368" spans="5:129" ht="18" customHeight="1">
      <c r="K368" s="186" t="str">
        <f>IFERROR(MP_DATA[[#This Row],[Top '[m']]]-MP_DATA[[#This Row],[Bottom '[m']]], "")</f>
        <v/>
      </c>
      <c r="L368" s="173" t="str">
        <f>IFERROR(-(MP_DATA[[#This Row],[D, bottom '[m']]]-MP_DATA[[#This Row],[D, top '[m']]])/(MP_DATA[[#This Row],[Bottom '[m']]]-MP_DATA[[#This Row],[Top '[m']]]),"")</f>
        <v/>
      </c>
      <c r="M368" s="123" t="str">
        <f>IF(7850/1000*(1/3)*PI()*ABS(F368-G368)*((H368/2)^2+(H368/2)*(I368/2)+(I368/2)^2-(H368/2-J368/1000)^2-(H368/2-J368/1000)*(I368/2-J368/1000)-(I368/2-J368/1000)^2)=0,"",7850/1000*(1/3)*PI()*ABS(F368-G368)*((H368/2)^2+(H368/2)*(I368/2)+(I368/2)^2-(H368/2-J368/1000)^2-(H368/2-J368/1000)*(I368/2-J368/1000)-(I368/2-J368/1000)^2))</f>
        <v/>
      </c>
      <c r="N368" s="187" t="str">
        <f>IFERROR((MP_DATA[[#This Row],[D, bottom '[m']]]+MP_DATA[[#This Row],[D, top '[m']]])/(2*MP_DATA[[#This Row],[t '[mm']]]/1000),"")</f>
        <v/>
      </c>
      <c r="S368" s="167"/>
      <c r="T368" s="167"/>
      <c r="U368" s="151"/>
      <c r="AX368" s="186" t="str">
        <f>IFERROR(TP_DATA[[#This Row],[Top '[m']]]-TP_DATA[[#This Row],[Bottom '[m']]], "")</f>
        <v/>
      </c>
      <c r="AY368" s="469"/>
      <c r="AZ368" s="470"/>
      <c r="BA368" s="192"/>
      <c r="BD368" s="467"/>
      <c r="BE368" s="467"/>
      <c r="BF368" s="468"/>
      <c r="BK368" s="425"/>
      <c r="BM368" s="425"/>
      <c r="CJ368" s="186" t="str">
        <f>IFERROR(TOWER_DATA[[#This Row],[Top '[m']]]-TOWER_DATA[[#This Row],[Bottom '[m']]], "")</f>
        <v/>
      </c>
      <c r="CK368" s="51"/>
      <c r="CL368" s="173" t="str">
        <f>IFERROR(-(TOWER_DATA[[#This Row],[D, bottom '[m']]]-TOWER_DATA[[#This Row],[D, top '[m']]])/(TOWER_DATA[[#This Row],[Bottom '[m']]]-TOWER_DATA[[#This Row],[Top '[m']]]),"")</f>
        <v/>
      </c>
      <c r="CM368" s="123" t="str">
        <f t="shared" si="9"/>
        <v/>
      </c>
      <c r="CN368" s="187" t="str">
        <f>IFERROR((TOWER_DATA[[#This Row],[D, bottom '[m']]]+TOWER_DATA[[#This Row],[D, top '[m']]])/(2*TOWER_DATA[[#This Row],[t '[mm']]]/1000),"")</f>
        <v/>
      </c>
      <c r="DR368" s="167"/>
      <c r="DS368" s="167"/>
      <c r="DT368" s="151"/>
      <c r="DW368" s="94"/>
      <c r="DX368" s="94"/>
      <c r="DY368" s="53"/>
    </row>
    <row r="369" spans="11:129" ht="18" customHeight="1">
      <c r="K369" s="186" t="str">
        <f>IFERROR(MP_DATA[[#This Row],[Top '[m']]]-MP_DATA[[#This Row],[Bottom '[m']]], "")</f>
        <v/>
      </c>
      <c r="L369" s="173" t="str">
        <f>IFERROR(-(MP_DATA[[#This Row],[D, bottom '[m']]]-MP_DATA[[#This Row],[D, top '[m']]])/(MP_DATA[[#This Row],[Bottom '[m']]]-MP_DATA[[#This Row],[Top '[m']]]),"")</f>
        <v/>
      </c>
      <c r="M369" s="123" t="str">
        <f>IF(7850/1000*(1/3)*PI()*ABS(F369-G369)*((H369/2)^2+(H369/2)*(I369/2)+(I369/2)^2-(H369/2-J369/1000)^2-(H369/2-J369/1000)*(I369/2-J369/1000)-(I369/2-J369/1000)^2)=0,"",7850/1000*(1/3)*PI()*ABS(F369-G369)*((H369/2)^2+(H369/2)*(I369/2)+(I369/2)^2-(H369/2-J369/1000)^2-(H369/2-J369/1000)*(I369/2-J369/1000)-(I369/2-J369/1000)^2))</f>
        <v/>
      </c>
      <c r="N369" s="187" t="str">
        <f>IFERROR((MP_DATA[[#This Row],[D, bottom '[m']]]+MP_DATA[[#This Row],[D, top '[m']]])/(2*MP_DATA[[#This Row],[t '[mm']]]/1000),"")</f>
        <v/>
      </c>
      <c r="S369" s="167"/>
      <c r="T369" s="167"/>
      <c r="U369" s="151"/>
      <c r="AX369" s="186" t="str">
        <f>IFERROR(TP_DATA[[#This Row],[Top '[m']]]-TP_DATA[[#This Row],[Bottom '[m']]], "")</f>
        <v/>
      </c>
      <c r="AY369" s="469"/>
      <c r="AZ369" s="470"/>
      <c r="BA369" s="192"/>
      <c r="BD369" s="467"/>
      <c r="BE369" s="467"/>
      <c r="BF369" s="468"/>
      <c r="BK369" s="425"/>
      <c r="BM369" s="425"/>
      <c r="CJ369" s="186" t="str">
        <f>IFERROR(TOWER_DATA[[#This Row],[Top '[m']]]-TOWER_DATA[[#This Row],[Bottom '[m']]], "")</f>
        <v/>
      </c>
      <c r="CK369" s="51"/>
      <c r="CL369" s="173" t="str">
        <f>IFERROR(-(TOWER_DATA[[#This Row],[D, bottom '[m']]]-TOWER_DATA[[#This Row],[D, top '[m']]])/(TOWER_DATA[[#This Row],[Bottom '[m']]]-TOWER_DATA[[#This Row],[Top '[m']]]),"")</f>
        <v/>
      </c>
      <c r="CM369" s="123" t="str">
        <f t="shared" ref="CM369:CM432" si="10">IF(7850/1000*(1/3)*PI()*ABS(CE369-CF369)*((CG369/2)^2+(CG369/2)*(CH369/2)+(CH369/2)^2-(CG369/2-CI369/1000)^2-(CG369/2-CI369/1000)*(CH369/2-CI369/1000)-(CH369/2-CI369/1000)^2)=0,"",7850/1000*(1/3)*PI()*ABS(CE369-CF369)*((CG369/2)^2+(CG369/2)*(CH369/2)+(CH369/2)^2-(CG369/2-CI369/1000)^2-(CG369/2-CI369/1000)*(CH369/2-CI369/1000)-(CH369/2-CI369/1000)^2))</f>
        <v/>
      </c>
      <c r="CN369" s="187" t="str">
        <f>IFERROR((TOWER_DATA[[#This Row],[D, bottom '[m']]]+TOWER_DATA[[#This Row],[D, top '[m']]])/(2*TOWER_DATA[[#This Row],[t '[mm']]]/1000),"")</f>
        <v/>
      </c>
      <c r="DR369" s="167"/>
      <c r="DS369" s="167"/>
      <c r="DT369" s="151"/>
      <c r="DW369" s="94"/>
      <c r="DX369" s="94"/>
      <c r="DY369" s="53"/>
    </row>
    <row r="370" spans="11:129" ht="18" customHeight="1">
      <c r="K370" s="186" t="str">
        <f>IFERROR(MP_DATA[[#This Row],[Top '[m']]]-MP_DATA[[#This Row],[Bottom '[m']]], "")</f>
        <v/>
      </c>
      <c r="L370" s="173" t="str">
        <f>IFERROR(-(MP_DATA[[#This Row],[D, bottom '[m']]]-MP_DATA[[#This Row],[D, top '[m']]])/(MP_DATA[[#This Row],[Bottom '[m']]]-MP_DATA[[#This Row],[Top '[m']]]),"")</f>
        <v/>
      </c>
      <c r="M370" s="123" t="str">
        <f>IF(7850/1000*(1/3)*PI()*ABS(F370-G370)*((H370/2)^2+(H370/2)*(I370/2)+(I370/2)^2-(H370/2-J370/1000)^2-(H370/2-J370/1000)*(I370/2-J370/1000)-(I370/2-J370/1000)^2)=0,"",7850/1000*(1/3)*PI()*ABS(F370-G370)*((H370/2)^2+(H370/2)*(I370/2)+(I370/2)^2-(H370/2-J370/1000)^2-(H370/2-J370/1000)*(I370/2-J370/1000)-(I370/2-J370/1000)^2))</f>
        <v/>
      </c>
      <c r="N370" s="187" t="str">
        <f>IFERROR((MP_DATA[[#This Row],[D, bottom '[m']]]+MP_DATA[[#This Row],[D, top '[m']]])/(2*MP_DATA[[#This Row],[t '[mm']]]/1000),"")</f>
        <v/>
      </c>
      <c r="S370" s="167"/>
      <c r="T370" s="167"/>
      <c r="U370" s="151"/>
      <c r="AX370" s="186" t="str">
        <f>IFERROR(TP_DATA[[#This Row],[Top '[m']]]-TP_DATA[[#This Row],[Bottom '[m']]], "")</f>
        <v/>
      </c>
      <c r="AY370" s="469"/>
      <c r="AZ370" s="470"/>
      <c r="BA370" s="192"/>
      <c r="BD370" s="467"/>
      <c r="BE370" s="467"/>
      <c r="BF370" s="468"/>
      <c r="BK370" s="425"/>
      <c r="BM370" s="425"/>
      <c r="CJ370" s="186" t="str">
        <f>IFERROR(TOWER_DATA[[#This Row],[Top '[m']]]-TOWER_DATA[[#This Row],[Bottom '[m']]], "")</f>
        <v/>
      </c>
      <c r="CK370" s="51"/>
      <c r="CL370" s="173" t="str">
        <f>IFERROR(-(TOWER_DATA[[#This Row],[D, bottom '[m']]]-TOWER_DATA[[#This Row],[D, top '[m']]])/(TOWER_DATA[[#This Row],[Bottom '[m']]]-TOWER_DATA[[#This Row],[Top '[m']]]),"")</f>
        <v/>
      </c>
      <c r="CM370" s="123" t="str">
        <f t="shared" si="10"/>
        <v/>
      </c>
      <c r="CN370" s="187" t="str">
        <f>IFERROR((TOWER_DATA[[#This Row],[D, bottom '[m']]]+TOWER_DATA[[#This Row],[D, top '[m']]])/(2*TOWER_DATA[[#This Row],[t '[mm']]]/1000),"")</f>
        <v/>
      </c>
      <c r="DR370" s="167"/>
      <c r="DS370" s="167"/>
      <c r="DT370" s="151"/>
      <c r="DW370" s="94"/>
      <c r="DX370" s="94"/>
      <c r="DY370" s="53"/>
    </row>
    <row r="371" spans="11:129" ht="18" customHeight="1">
      <c r="K371" s="186" t="str">
        <f>IFERROR(MP_DATA[[#This Row],[Top '[m']]]-MP_DATA[[#This Row],[Bottom '[m']]], "")</f>
        <v/>
      </c>
      <c r="L371" s="173" t="str">
        <f>IFERROR(-(MP_DATA[[#This Row],[D, bottom '[m']]]-MP_DATA[[#This Row],[D, top '[m']]])/(MP_DATA[[#This Row],[Bottom '[m']]]-MP_DATA[[#This Row],[Top '[m']]]),"")</f>
        <v/>
      </c>
      <c r="M371" s="123" t="str">
        <f>IF(7850/1000*(1/3)*PI()*ABS(F371-G371)*((H371/2)^2+(H371/2)*(I371/2)+(I371/2)^2-(H371/2-J371/1000)^2-(H371/2-J371/1000)*(I371/2-J371/1000)-(I371/2-J371/1000)^2)=0,"",7850/1000*(1/3)*PI()*ABS(F371-G371)*((H371/2)^2+(H371/2)*(I371/2)+(I371/2)^2-(H371/2-J371/1000)^2-(H371/2-J371/1000)*(I371/2-J371/1000)-(I371/2-J371/1000)^2))</f>
        <v/>
      </c>
      <c r="N371" s="187" t="str">
        <f>IFERROR((MP_DATA[[#This Row],[D, bottom '[m']]]+MP_DATA[[#This Row],[D, top '[m']]])/(2*MP_DATA[[#This Row],[t '[mm']]]/1000),"")</f>
        <v/>
      </c>
      <c r="S371" s="167"/>
      <c r="T371" s="167"/>
      <c r="U371" s="151"/>
      <c r="AX371" s="186" t="str">
        <f>IFERROR(TP_DATA[[#This Row],[Top '[m']]]-TP_DATA[[#This Row],[Bottom '[m']]], "")</f>
        <v/>
      </c>
      <c r="AY371" s="469"/>
      <c r="AZ371" s="470"/>
      <c r="BA371" s="192"/>
      <c r="BD371" s="467"/>
      <c r="BE371" s="467"/>
      <c r="BF371" s="468"/>
      <c r="BK371" s="425"/>
      <c r="BM371" s="425"/>
      <c r="CJ371" s="186" t="str">
        <f>IFERROR(TOWER_DATA[[#This Row],[Top '[m']]]-TOWER_DATA[[#This Row],[Bottom '[m']]], "")</f>
        <v/>
      </c>
      <c r="CK371" s="51"/>
      <c r="CL371" s="173" t="str">
        <f>IFERROR(-(TOWER_DATA[[#This Row],[D, bottom '[m']]]-TOWER_DATA[[#This Row],[D, top '[m']]])/(TOWER_DATA[[#This Row],[Bottom '[m']]]-TOWER_DATA[[#This Row],[Top '[m']]]),"")</f>
        <v/>
      </c>
      <c r="CM371" s="123" t="str">
        <f t="shared" si="10"/>
        <v/>
      </c>
      <c r="CN371" s="187" t="str">
        <f>IFERROR((TOWER_DATA[[#This Row],[D, bottom '[m']]]+TOWER_DATA[[#This Row],[D, top '[m']]])/(2*TOWER_DATA[[#This Row],[t '[mm']]]/1000),"")</f>
        <v/>
      </c>
      <c r="DR371" s="167"/>
      <c r="DS371" s="167"/>
      <c r="DT371" s="151"/>
      <c r="DW371" s="94"/>
      <c r="DX371" s="94"/>
      <c r="DY371" s="53"/>
    </row>
    <row r="372" spans="11:129" ht="18" customHeight="1">
      <c r="K372" s="186" t="str">
        <f>IFERROR(MP_DATA[[#This Row],[Top '[m']]]-MP_DATA[[#This Row],[Bottom '[m']]], "")</f>
        <v/>
      </c>
      <c r="L372" s="173" t="str">
        <f>IFERROR(-(MP_DATA[[#This Row],[D, bottom '[m']]]-MP_DATA[[#This Row],[D, top '[m']]])/(MP_DATA[[#This Row],[Bottom '[m']]]-MP_DATA[[#This Row],[Top '[m']]]),"")</f>
        <v/>
      </c>
      <c r="M372" s="123" t="str">
        <f>IF(7850/1000*(1/3)*PI()*ABS(F372-G372)*((H372/2)^2+(H372/2)*(I372/2)+(I372/2)^2-(H372/2-J372/1000)^2-(H372/2-J372/1000)*(I372/2-J372/1000)-(I372/2-J372/1000)^2)=0,"",7850/1000*(1/3)*PI()*ABS(F372-G372)*((H372/2)^2+(H372/2)*(I372/2)+(I372/2)^2-(H372/2-J372/1000)^2-(H372/2-J372/1000)*(I372/2-J372/1000)-(I372/2-J372/1000)^2))</f>
        <v/>
      </c>
      <c r="N372" s="187" t="str">
        <f>IFERROR((MP_DATA[[#This Row],[D, bottom '[m']]]+MP_DATA[[#This Row],[D, top '[m']]])/(2*MP_DATA[[#This Row],[t '[mm']]]/1000),"")</f>
        <v/>
      </c>
      <c r="S372" s="167"/>
      <c r="T372" s="167"/>
      <c r="U372" s="151"/>
      <c r="AX372" s="186" t="str">
        <f>IFERROR(TP_DATA[[#This Row],[Top '[m']]]-TP_DATA[[#This Row],[Bottom '[m']]], "")</f>
        <v/>
      </c>
      <c r="AY372" s="469"/>
      <c r="AZ372" s="470"/>
      <c r="BA372" s="192"/>
      <c r="BD372" s="467"/>
      <c r="BE372" s="467"/>
      <c r="BF372" s="468"/>
      <c r="BK372" s="425"/>
      <c r="BM372" s="425"/>
      <c r="CJ372" s="186" t="str">
        <f>IFERROR(TOWER_DATA[[#This Row],[Top '[m']]]-TOWER_DATA[[#This Row],[Bottom '[m']]], "")</f>
        <v/>
      </c>
      <c r="CK372" s="51"/>
      <c r="CL372" s="173" t="str">
        <f>IFERROR(-(TOWER_DATA[[#This Row],[D, bottom '[m']]]-TOWER_DATA[[#This Row],[D, top '[m']]])/(TOWER_DATA[[#This Row],[Bottom '[m']]]-TOWER_DATA[[#This Row],[Top '[m']]]),"")</f>
        <v/>
      </c>
      <c r="CM372" s="123" t="str">
        <f t="shared" si="10"/>
        <v/>
      </c>
      <c r="CN372" s="187" t="str">
        <f>IFERROR((TOWER_DATA[[#This Row],[D, bottom '[m']]]+TOWER_DATA[[#This Row],[D, top '[m']]])/(2*TOWER_DATA[[#This Row],[t '[mm']]]/1000),"")</f>
        <v/>
      </c>
      <c r="DR372" s="167"/>
      <c r="DS372" s="167"/>
      <c r="DT372" s="151"/>
      <c r="DW372" s="94"/>
      <c r="DX372" s="94"/>
      <c r="DY372" s="53"/>
    </row>
    <row r="373" spans="11:129" ht="18" customHeight="1">
      <c r="K373" s="186" t="str">
        <f>IFERROR(MP_DATA[[#This Row],[Top '[m']]]-MP_DATA[[#This Row],[Bottom '[m']]], "")</f>
        <v/>
      </c>
      <c r="L373" s="173" t="str">
        <f>IFERROR(-(MP_DATA[[#This Row],[D, bottom '[m']]]-MP_DATA[[#This Row],[D, top '[m']]])/(MP_DATA[[#This Row],[Bottom '[m']]]-MP_DATA[[#This Row],[Top '[m']]]),"")</f>
        <v/>
      </c>
      <c r="M373" s="123" t="str">
        <f>IF(7850/1000*(1/3)*PI()*ABS(F373-G373)*((H373/2)^2+(H373/2)*(I373/2)+(I373/2)^2-(H373/2-J373/1000)^2-(H373/2-J373/1000)*(I373/2-J373/1000)-(I373/2-J373/1000)^2)=0,"",7850/1000*(1/3)*PI()*ABS(F373-G373)*((H373/2)^2+(H373/2)*(I373/2)+(I373/2)^2-(H373/2-J373/1000)^2-(H373/2-J373/1000)*(I373/2-J373/1000)-(I373/2-J373/1000)^2))</f>
        <v/>
      </c>
      <c r="N373" s="187" t="str">
        <f>IFERROR((MP_DATA[[#This Row],[D, bottom '[m']]]+MP_DATA[[#This Row],[D, top '[m']]])/(2*MP_DATA[[#This Row],[t '[mm']]]/1000),"")</f>
        <v/>
      </c>
      <c r="S373" s="167"/>
      <c r="T373" s="167"/>
      <c r="U373" s="151"/>
      <c r="AX373" s="186" t="str">
        <f>IFERROR(TP_DATA[[#This Row],[Top '[m']]]-TP_DATA[[#This Row],[Bottom '[m']]], "")</f>
        <v/>
      </c>
      <c r="AY373" s="469"/>
      <c r="AZ373" s="470"/>
      <c r="BA373" s="192"/>
      <c r="BD373" s="467"/>
      <c r="BE373" s="467"/>
      <c r="BF373" s="468"/>
      <c r="BK373" s="425"/>
      <c r="BM373" s="425"/>
      <c r="CJ373" s="186" t="str">
        <f>IFERROR(TOWER_DATA[[#This Row],[Top '[m']]]-TOWER_DATA[[#This Row],[Bottom '[m']]], "")</f>
        <v/>
      </c>
      <c r="CK373" s="51"/>
      <c r="CL373" s="173" t="str">
        <f>IFERROR(-(TOWER_DATA[[#This Row],[D, bottom '[m']]]-TOWER_DATA[[#This Row],[D, top '[m']]])/(TOWER_DATA[[#This Row],[Bottom '[m']]]-TOWER_DATA[[#This Row],[Top '[m']]]),"")</f>
        <v/>
      </c>
      <c r="CM373" s="123" t="str">
        <f t="shared" si="10"/>
        <v/>
      </c>
      <c r="CN373" s="187" t="str">
        <f>IFERROR((TOWER_DATA[[#This Row],[D, bottom '[m']]]+TOWER_DATA[[#This Row],[D, top '[m']]])/(2*TOWER_DATA[[#This Row],[t '[mm']]]/1000),"")</f>
        <v/>
      </c>
      <c r="DR373" s="167"/>
      <c r="DS373" s="167"/>
      <c r="DT373" s="151"/>
      <c r="DW373" s="94"/>
      <c r="DX373" s="94"/>
      <c r="DY373" s="53"/>
    </row>
    <row r="374" spans="11:129" ht="18" customHeight="1">
      <c r="K374" s="186" t="str">
        <f>IFERROR(MP_DATA[[#This Row],[Top '[m']]]-MP_DATA[[#This Row],[Bottom '[m']]], "")</f>
        <v/>
      </c>
      <c r="L374" s="173" t="str">
        <f>IFERROR(-(MP_DATA[[#This Row],[D, bottom '[m']]]-MP_DATA[[#This Row],[D, top '[m']]])/(MP_DATA[[#This Row],[Bottom '[m']]]-MP_DATA[[#This Row],[Top '[m']]]),"")</f>
        <v/>
      </c>
      <c r="M374" s="123" t="str">
        <f>IF(7850/1000*(1/3)*PI()*ABS(F374-G374)*((H374/2)^2+(H374/2)*(I374/2)+(I374/2)^2-(H374/2-J374/1000)^2-(H374/2-J374/1000)*(I374/2-J374/1000)-(I374/2-J374/1000)^2)=0,"",7850/1000*(1/3)*PI()*ABS(F374-G374)*((H374/2)^2+(H374/2)*(I374/2)+(I374/2)^2-(H374/2-J374/1000)^2-(H374/2-J374/1000)*(I374/2-J374/1000)-(I374/2-J374/1000)^2))</f>
        <v/>
      </c>
      <c r="N374" s="187" t="str">
        <f>IFERROR((MP_DATA[[#This Row],[D, bottom '[m']]]+MP_DATA[[#This Row],[D, top '[m']]])/(2*MP_DATA[[#This Row],[t '[mm']]]/1000),"")</f>
        <v/>
      </c>
      <c r="S374" s="167"/>
      <c r="T374" s="167"/>
      <c r="U374" s="151"/>
      <c r="AX374" s="186" t="str">
        <f>IFERROR(TP_DATA[[#This Row],[Top '[m']]]-TP_DATA[[#This Row],[Bottom '[m']]], "")</f>
        <v/>
      </c>
      <c r="AY374" s="469"/>
      <c r="AZ374" s="470"/>
      <c r="BA374" s="192"/>
      <c r="BD374" s="467"/>
      <c r="BE374" s="467"/>
      <c r="BF374" s="468"/>
      <c r="BK374" s="425"/>
      <c r="BM374" s="425"/>
      <c r="CJ374" s="186" t="str">
        <f>IFERROR(TOWER_DATA[[#This Row],[Top '[m']]]-TOWER_DATA[[#This Row],[Bottom '[m']]], "")</f>
        <v/>
      </c>
      <c r="CK374" s="51"/>
      <c r="CL374" s="173" t="str">
        <f>IFERROR(-(TOWER_DATA[[#This Row],[D, bottom '[m']]]-TOWER_DATA[[#This Row],[D, top '[m']]])/(TOWER_DATA[[#This Row],[Bottom '[m']]]-TOWER_DATA[[#This Row],[Top '[m']]]),"")</f>
        <v/>
      </c>
      <c r="CM374" s="123" t="str">
        <f t="shared" si="10"/>
        <v/>
      </c>
      <c r="CN374" s="187" t="str">
        <f>IFERROR((TOWER_DATA[[#This Row],[D, bottom '[m']]]+TOWER_DATA[[#This Row],[D, top '[m']]])/(2*TOWER_DATA[[#This Row],[t '[mm']]]/1000),"")</f>
        <v/>
      </c>
      <c r="DR374" s="167"/>
      <c r="DS374" s="167"/>
      <c r="DT374" s="151"/>
      <c r="DW374" s="94"/>
      <c r="DX374" s="94"/>
      <c r="DY374" s="53"/>
    </row>
    <row r="375" spans="11:129" ht="18" customHeight="1">
      <c r="K375" s="186" t="str">
        <f>IFERROR(MP_DATA[[#This Row],[Top '[m']]]-MP_DATA[[#This Row],[Bottom '[m']]], "")</f>
        <v/>
      </c>
      <c r="L375" s="173" t="str">
        <f>IFERROR(-(MP_DATA[[#This Row],[D, bottom '[m']]]-MP_DATA[[#This Row],[D, top '[m']]])/(MP_DATA[[#This Row],[Bottom '[m']]]-MP_DATA[[#This Row],[Top '[m']]]),"")</f>
        <v/>
      </c>
      <c r="M375" s="123" t="str">
        <f>IF(7850/1000*(1/3)*PI()*ABS(F375-G375)*((H375/2)^2+(H375/2)*(I375/2)+(I375/2)^2-(H375/2-J375/1000)^2-(H375/2-J375/1000)*(I375/2-J375/1000)-(I375/2-J375/1000)^2)=0,"",7850/1000*(1/3)*PI()*ABS(F375-G375)*((H375/2)^2+(H375/2)*(I375/2)+(I375/2)^2-(H375/2-J375/1000)^2-(H375/2-J375/1000)*(I375/2-J375/1000)-(I375/2-J375/1000)^2))</f>
        <v/>
      </c>
      <c r="N375" s="187" t="str">
        <f>IFERROR((MP_DATA[[#This Row],[D, bottom '[m']]]+MP_DATA[[#This Row],[D, top '[m']]])/(2*MP_DATA[[#This Row],[t '[mm']]]/1000),"")</f>
        <v/>
      </c>
      <c r="S375" s="167"/>
      <c r="T375" s="167"/>
      <c r="U375" s="151"/>
      <c r="AX375" s="186" t="str">
        <f>IFERROR(TP_DATA[[#This Row],[Top '[m']]]-TP_DATA[[#This Row],[Bottom '[m']]], "")</f>
        <v/>
      </c>
      <c r="AY375" s="469"/>
      <c r="AZ375" s="470"/>
      <c r="BA375" s="192"/>
      <c r="BD375" s="467"/>
      <c r="BE375" s="467"/>
      <c r="BF375" s="468"/>
      <c r="BK375" s="425"/>
      <c r="BM375" s="425"/>
      <c r="CJ375" s="186" t="str">
        <f>IFERROR(TOWER_DATA[[#This Row],[Top '[m']]]-TOWER_DATA[[#This Row],[Bottom '[m']]], "")</f>
        <v/>
      </c>
      <c r="CK375" s="51"/>
      <c r="CL375" s="173" t="str">
        <f>IFERROR(-(TOWER_DATA[[#This Row],[D, bottom '[m']]]-TOWER_DATA[[#This Row],[D, top '[m']]])/(TOWER_DATA[[#This Row],[Bottom '[m']]]-TOWER_DATA[[#This Row],[Top '[m']]]),"")</f>
        <v/>
      </c>
      <c r="CM375" s="123" t="str">
        <f t="shared" si="10"/>
        <v/>
      </c>
      <c r="CN375" s="187" t="str">
        <f>IFERROR((TOWER_DATA[[#This Row],[D, bottom '[m']]]+TOWER_DATA[[#This Row],[D, top '[m']]])/(2*TOWER_DATA[[#This Row],[t '[mm']]]/1000),"")</f>
        <v/>
      </c>
      <c r="DR375" s="167"/>
      <c r="DS375" s="167"/>
      <c r="DT375" s="151"/>
      <c r="DW375" s="94"/>
      <c r="DX375" s="94"/>
      <c r="DY375" s="53"/>
    </row>
    <row r="376" spans="11:129" ht="18" customHeight="1">
      <c r="K376" s="186" t="str">
        <f>IFERROR(MP_DATA[[#This Row],[Top '[m']]]-MP_DATA[[#This Row],[Bottom '[m']]], "")</f>
        <v/>
      </c>
      <c r="L376" s="173" t="str">
        <f>IFERROR(-(MP_DATA[[#This Row],[D, bottom '[m']]]-MP_DATA[[#This Row],[D, top '[m']]])/(MP_DATA[[#This Row],[Bottom '[m']]]-MP_DATA[[#This Row],[Top '[m']]]),"")</f>
        <v/>
      </c>
      <c r="M376" s="123" t="str">
        <f>IF(7850/1000*(1/3)*PI()*ABS(F376-G376)*((H376/2)^2+(H376/2)*(I376/2)+(I376/2)^2-(H376/2-J376/1000)^2-(H376/2-J376/1000)*(I376/2-J376/1000)-(I376/2-J376/1000)^2)=0,"",7850/1000*(1/3)*PI()*ABS(F376-G376)*((H376/2)^2+(H376/2)*(I376/2)+(I376/2)^2-(H376/2-J376/1000)^2-(H376/2-J376/1000)*(I376/2-J376/1000)-(I376/2-J376/1000)^2))</f>
        <v/>
      </c>
      <c r="N376" s="187" t="str">
        <f>IFERROR((MP_DATA[[#This Row],[D, bottom '[m']]]+MP_DATA[[#This Row],[D, top '[m']]])/(2*MP_DATA[[#This Row],[t '[mm']]]/1000),"")</f>
        <v/>
      </c>
      <c r="S376" s="167"/>
      <c r="T376" s="167"/>
      <c r="U376" s="151"/>
      <c r="AX376" s="186" t="str">
        <f>IFERROR(TP_DATA[[#This Row],[Top '[m']]]-TP_DATA[[#This Row],[Bottom '[m']]], "")</f>
        <v/>
      </c>
      <c r="AY376" s="469"/>
      <c r="AZ376" s="470"/>
      <c r="BA376" s="192"/>
      <c r="BD376" s="467"/>
      <c r="BE376" s="467"/>
      <c r="BF376" s="468"/>
      <c r="BK376" s="425"/>
      <c r="BM376" s="425"/>
      <c r="CJ376" s="186" t="str">
        <f>IFERROR(TOWER_DATA[[#This Row],[Top '[m']]]-TOWER_DATA[[#This Row],[Bottom '[m']]], "")</f>
        <v/>
      </c>
      <c r="CK376" s="51"/>
      <c r="CL376" s="173" t="str">
        <f>IFERROR(-(TOWER_DATA[[#This Row],[D, bottom '[m']]]-TOWER_DATA[[#This Row],[D, top '[m']]])/(TOWER_DATA[[#This Row],[Bottom '[m']]]-TOWER_DATA[[#This Row],[Top '[m']]]),"")</f>
        <v/>
      </c>
      <c r="CM376" s="123" t="str">
        <f t="shared" si="10"/>
        <v/>
      </c>
      <c r="CN376" s="187" t="str">
        <f>IFERROR((TOWER_DATA[[#This Row],[D, bottom '[m']]]+TOWER_DATA[[#This Row],[D, top '[m']]])/(2*TOWER_DATA[[#This Row],[t '[mm']]]/1000),"")</f>
        <v/>
      </c>
      <c r="DR376" s="167"/>
      <c r="DS376" s="167"/>
      <c r="DT376" s="151"/>
      <c r="DW376" s="94"/>
      <c r="DX376" s="94"/>
      <c r="DY376" s="53"/>
    </row>
    <row r="377" spans="11:129" ht="18" customHeight="1">
      <c r="K377" s="186" t="str">
        <f>IFERROR(MP_DATA[[#This Row],[Top '[m']]]-MP_DATA[[#This Row],[Bottom '[m']]], "")</f>
        <v/>
      </c>
      <c r="L377" s="173" t="str">
        <f>IFERROR(-(MP_DATA[[#This Row],[D, bottom '[m']]]-MP_DATA[[#This Row],[D, top '[m']]])/(MP_DATA[[#This Row],[Bottom '[m']]]-MP_DATA[[#This Row],[Top '[m']]]),"")</f>
        <v/>
      </c>
      <c r="M377" s="123" t="str">
        <f>IF(7850/1000*(1/3)*PI()*ABS(F377-G377)*((H377/2)^2+(H377/2)*(I377/2)+(I377/2)^2-(H377/2-J377/1000)^2-(H377/2-J377/1000)*(I377/2-J377/1000)-(I377/2-J377/1000)^2)=0,"",7850/1000*(1/3)*PI()*ABS(F377-G377)*((H377/2)^2+(H377/2)*(I377/2)+(I377/2)^2-(H377/2-J377/1000)^2-(H377/2-J377/1000)*(I377/2-J377/1000)-(I377/2-J377/1000)^2))</f>
        <v/>
      </c>
      <c r="N377" s="187" t="str">
        <f>IFERROR((MP_DATA[[#This Row],[D, bottom '[m']]]+MP_DATA[[#This Row],[D, top '[m']]])/(2*MP_DATA[[#This Row],[t '[mm']]]/1000),"")</f>
        <v/>
      </c>
      <c r="S377" s="167"/>
      <c r="T377" s="167"/>
      <c r="U377" s="151"/>
      <c r="AX377" s="186" t="str">
        <f>IFERROR(TP_DATA[[#This Row],[Top '[m']]]-TP_DATA[[#This Row],[Bottom '[m']]], "")</f>
        <v/>
      </c>
      <c r="AY377" s="469"/>
      <c r="AZ377" s="470"/>
      <c r="BA377" s="192"/>
      <c r="BD377" s="467"/>
      <c r="BE377" s="467"/>
      <c r="BF377" s="468"/>
      <c r="BK377" s="425"/>
      <c r="BM377" s="425"/>
      <c r="CJ377" s="186" t="str">
        <f>IFERROR(TOWER_DATA[[#This Row],[Top '[m']]]-TOWER_DATA[[#This Row],[Bottom '[m']]], "")</f>
        <v/>
      </c>
      <c r="CK377" s="51"/>
      <c r="CL377" s="173" t="str">
        <f>IFERROR(-(TOWER_DATA[[#This Row],[D, bottom '[m']]]-TOWER_DATA[[#This Row],[D, top '[m']]])/(TOWER_DATA[[#This Row],[Bottom '[m']]]-TOWER_DATA[[#This Row],[Top '[m']]]),"")</f>
        <v/>
      </c>
      <c r="CM377" s="123" t="str">
        <f t="shared" si="10"/>
        <v/>
      </c>
      <c r="CN377" s="187" t="str">
        <f>IFERROR((TOWER_DATA[[#This Row],[D, bottom '[m']]]+TOWER_DATA[[#This Row],[D, top '[m']]])/(2*TOWER_DATA[[#This Row],[t '[mm']]]/1000),"")</f>
        <v/>
      </c>
      <c r="DR377" s="167"/>
      <c r="DS377" s="167"/>
      <c r="DT377" s="151"/>
      <c r="DW377" s="94"/>
      <c r="DX377" s="94"/>
      <c r="DY377" s="53"/>
    </row>
    <row r="378" spans="11:129" ht="18" customHeight="1">
      <c r="K378" s="186" t="str">
        <f>IFERROR(MP_DATA[[#This Row],[Top '[m']]]-MP_DATA[[#This Row],[Bottom '[m']]], "")</f>
        <v/>
      </c>
      <c r="L378" s="173" t="str">
        <f>IFERROR(-(MP_DATA[[#This Row],[D, bottom '[m']]]-MP_DATA[[#This Row],[D, top '[m']]])/(MP_DATA[[#This Row],[Bottom '[m']]]-MP_DATA[[#This Row],[Top '[m']]]),"")</f>
        <v/>
      </c>
      <c r="M378" s="123" t="str">
        <f>IF(7850/1000*(1/3)*PI()*ABS(F378-G378)*((H378/2)^2+(H378/2)*(I378/2)+(I378/2)^2-(H378/2-J378/1000)^2-(H378/2-J378/1000)*(I378/2-J378/1000)-(I378/2-J378/1000)^2)=0,"",7850/1000*(1/3)*PI()*ABS(F378-G378)*((H378/2)^2+(H378/2)*(I378/2)+(I378/2)^2-(H378/2-J378/1000)^2-(H378/2-J378/1000)*(I378/2-J378/1000)-(I378/2-J378/1000)^2))</f>
        <v/>
      </c>
      <c r="N378" s="187" t="str">
        <f>IFERROR((MP_DATA[[#This Row],[D, bottom '[m']]]+MP_DATA[[#This Row],[D, top '[m']]])/(2*MP_DATA[[#This Row],[t '[mm']]]/1000),"")</f>
        <v/>
      </c>
      <c r="S378" s="167"/>
      <c r="T378" s="167"/>
      <c r="U378" s="151"/>
      <c r="AX378" s="186" t="str">
        <f>IFERROR(TP_DATA[[#This Row],[Top '[m']]]-TP_DATA[[#This Row],[Bottom '[m']]], "")</f>
        <v/>
      </c>
      <c r="AY378" s="469"/>
      <c r="AZ378" s="470"/>
      <c r="BA378" s="192"/>
      <c r="BD378" s="467"/>
      <c r="BE378" s="467"/>
      <c r="BF378" s="468"/>
      <c r="BK378" s="425"/>
      <c r="BM378" s="425"/>
      <c r="CJ378" s="186" t="str">
        <f>IFERROR(TOWER_DATA[[#This Row],[Top '[m']]]-TOWER_DATA[[#This Row],[Bottom '[m']]], "")</f>
        <v/>
      </c>
      <c r="CK378" s="51"/>
      <c r="CL378" s="173" t="str">
        <f>IFERROR(-(TOWER_DATA[[#This Row],[D, bottom '[m']]]-TOWER_DATA[[#This Row],[D, top '[m']]])/(TOWER_DATA[[#This Row],[Bottom '[m']]]-TOWER_DATA[[#This Row],[Top '[m']]]),"")</f>
        <v/>
      </c>
      <c r="CM378" s="123" t="str">
        <f t="shared" si="10"/>
        <v/>
      </c>
      <c r="CN378" s="187" t="str">
        <f>IFERROR((TOWER_DATA[[#This Row],[D, bottom '[m']]]+TOWER_DATA[[#This Row],[D, top '[m']]])/(2*TOWER_DATA[[#This Row],[t '[mm']]]/1000),"")</f>
        <v/>
      </c>
      <c r="DR378" s="167"/>
      <c r="DS378" s="167"/>
      <c r="DT378" s="151"/>
      <c r="DW378" s="94"/>
      <c r="DX378" s="94"/>
      <c r="DY378" s="53"/>
    </row>
    <row r="379" spans="11:129" ht="18" customHeight="1">
      <c r="K379" s="186" t="str">
        <f>IFERROR(MP_DATA[[#This Row],[Top '[m']]]-MP_DATA[[#This Row],[Bottom '[m']]], "")</f>
        <v/>
      </c>
      <c r="L379" s="173" t="str">
        <f>IFERROR(-(MP_DATA[[#This Row],[D, bottom '[m']]]-MP_DATA[[#This Row],[D, top '[m']]])/(MP_DATA[[#This Row],[Bottom '[m']]]-MP_DATA[[#This Row],[Top '[m']]]),"")</f>
        <v/>
      </c>
      <c r="M379" s="123" t="str">
        <f>IF(7850/1000*(1/3)*PI()*ABS(F379-G379)*((H379/2)^2+(H379/2)*(I379/2)+(I379/2)^2-(H379/2-J379/1000)^2-(H379/2-J379/1000)*(I379/2-J379/1000)-(I379/2-J379/1000)^2)=0,"",7850/1000*(1/3)*PI()*ABS(F379-G379)*((H379/2)^2+(H379/2)*(I379/2)+(I379/2)^2-(H379/2-J379/1000)^2-(H379/2-J379/1000)*(I379/2-J379/1000)-(I379/2-J379/1000)^2))</f>
        <v/>
      </c>
      <c r="N379" s="187" t="str">
        <f>IFERROR((MP_DATA[[#This Row],[D, bottom '[m']]]+MP_DATA[[#This Row],[D, top '[m']]])/(2*MP_DATA[[#This Row],[t '[mm']]]/1000),"")</f>
        <v/>
      </c>
      <c r="S379" s="167"/>
      <c r="T379" s="167"/>
      <c r="U379" s="151"/>
      <c r="AX379" s="186" t="str">
        <f>IFERROR(TP_DATA[[#This Row],[Top '[m']]]-TP_DATA[[#This Row],[Bottom '[m']]], "")</f>
        <v/>
      </c>
      <c r="AY379" s="469"/>
      <c r="AZ379" s="470"/>
      <c r="BA379" s="192"/>
      <c r="BD379" s="467"/>
      <c r="BE379" s="467"/>
      <c r="BF379" s="468"/>
      <c r="BK379" s="425"/>
      <c r="BM379" s="425"/>
      <c r="CJ379" s="186" t="str">
        <f>IFERROR(TOWER_DATA[[#This Row],[Top '[m']]]-TOWER_DATA[[#This Row],[Bottom '[m']]], "")</f>
        <v/>
      </c>
      <c r="CK379" s="51"/>
      <c r="CL379" s="173" t="str">
        <f>IFERROR(-(TOWER_DATA[[#This Row],[D, bottom '[m']]]-TOWER_DATA[[#This Row],[D, top '[m']]])/(TOWER_DATA[[#This Row],[Bottom '[m']]]-TOWER_DATA[[#This Row],[Top '[m']]]),"")</f>
        <v/>
      </c>
      <c r="CM379" s="123" t="str">
        <f t="shared" si="10"/>
        <v/>
      </c>
      <c r="CN379" s="187" t="str">
        <f>IFERROR((TOWER_DATA[[#This Row],[D, bottom '[m']]]+TOWER_DATA[[#This Row],[D, top '[m']]])/(2*TOWER_DATA[[#This Row],[t '[mm']]]/1000),"")</f>
        <v/>
      </c>
      <c r="DR379" s="167"/>
      <c r="DS379" s="167"/>
      <c r="DT379" s="151"/>
      <c r="DW379" s="94"/>
      <c r="DX379" s="94"/>
      <c r="DY379" s="53"/>
    </row>
    <row r="380" spans="11:129" ht="18" customHeight="1">
      <c r="K380" s="186" t="str">
        <f>IFERROR(MP_DATA[[#This Row],[Top '[m']]]-MP_DATA[[#This Row],[Bottom '[m']]], "")</f>
        <v/>
      </c>
      <c r="L380" s="173" t="str">
        <f>IFERROR(-(MP_DATA[[#This Row],[D, bottom '[m']]]-MP_DATA[[#This Row],[D, top '[m']]])/(MP_DATA[[#This Row],[Bottom '[m']]]-MP_DATA[[#This Row],[Top '[m']]]),"")</f>
        <v/>
      </c>
      <c r="M380" s="123" t="str">
        <f>IF(7850/1000*(1/3)*PI()*ABS(F380-G380)*((H380/2)^2+(H380/2)*(I380/2)+(I380/2)^2-(H380/2-J380/1000)^2-(H380/2-J380/1000)*(I380/2-J380/1000)-(I380/2-J380/1000)^2)=0,"",7850/1000*(1/3)*PI()*ABS(F380-G380)*((H380/2)^2+(H380/2)*(I380/2)+(I380/2)^2-(H380/2-J380/1000)^2-(H380/2-J380/1000)*(I380/2-J380/1000)-(I380/2-J380/1000)^2))</f>
        <v/>
      </c>
      <c r="N380" s="187" t="str">
        <f>IFERROR((MP_DATA[[#This Row],[D, bottom '[m']]]+MP_DATA[[#This Row],[D, top '[m']]])/(2*MP_DATA[[#This Row],[t '[mm']]]/1000),"")</f>
        <v/>
      </c>
      <c r="S380" s="167"/>
      <c r="T380" s="167"/>
      <c r="U380" s="151"/>
      <c r="AX380" s="186" t="str">
        <f>IFERROR(TP_DATA[[#This Row],[Top '[m']]]-TP_DATA[[#This Row],[Bottom '[m']]], "")</f>
        <v/>
      </c>
      <c r="AY380" s="469"/>
      <c r="AZ380" s="470"/>
      <c r="BA380" s="192"/>
      <c r="BD380" s="467"/>
      <c r="BE380" s="467"/>
      <c r="BF380" s="468"/>
      <c r="BK380" s="425"/>
      <c r="BM380" s="425"/>
      <c r="CJ380" s="186" t="str">
        <f>IFERROR(TOWER_DATA[[#This Row],[Top '[m']]]-TOWER_DATA[[#This Row],[Bottom '[m']]], "")</f>
        <v/>
      </c>
      <c r="CK380" s="51"/>
      <c r="CL380" s="173" t="str">
        <f>IFERROR(-(TOWER_DATA[[#This Row],[D, bottom '[m']]]-TOWER_DATA[[#This Row],[D, top '[m']]])/(TOWER_DATA[[#This Row],[Bottom '[m']]]-TOWER_DATA[[#This Row],[Top '[m']]]),"")</f>
        <v/>
      </c>
      <c r="CM380" s="123" t="str">
        <f t="shared" si="10"/>
        <v/>
      </c>
      <c r="CN380" s="187" t="str">
        <f>IFERROR((TOWER_DATA[[#This Row],[D, bottom '[m']]]+TOWER_DATA[[#This Row],[D, top '[m']]])/(2*TOWER_DATA[[#This Row],[t '[mm']]]/1000),"")</f>
        <v/>
      </c>
      <c r="DR380" s="167"/>
      <c r="DS380" s="167"/>
      <c r="DT380" s="151"/>
      <c r="DW380" s="94"/>
      <c r="DX380" s="94"/>
      <c r="DY380" s="53"/>
    </row>
    <row r="381" spans="11:129" ht="18" customHeight="1">
      <c r="K381" s="186" t="str">
        <f>IFERROR(MP_DATA[[#This Row],[Top '[m']]]-MP_DATA[[#This Row],[Bottom '[m']]], "")</f>
        <v/>
      </c>
      <c r="L381" s="173" t="str">
        <f>IFERROR(-(MP_DATA[[#This Row],[D, bottom '[m']]]-MP_DATA[[#This Row],[D, top '[m']]])/(MP_DATA[[#This Row],[Bottom '[m']]]-MP_DATA[[#This Row],[Top '[m']]]),"")</f>
        <v/>
      </c>
      <c r="M381" s="123" t="str">
        <f>IF(7850/1000*(1/3)*PI()*ABS(F381-G381)*((H381/2)^2+(H381/2)*(I381/2)+(I381/2)^2-(H381/2-J381/1000)^2-(H381/2-J381/1000)*(I381/2-J381/1000)-(I381/2-J381/1000)^2)=0,"",7850/1000*(1/3)*PI()*ABS(F381-G381)*((H381/2)^2+(H381/2)*(I381/2)+(I381/2)^2-(H381/2-J381/1000)^2-(H381/2-J381/1000)*(I381/2-J381/1000)-(I381/2-J381/1000)^2))</f>
        <v/>
      </c>
      <c r="N381" s="187" t="str">
        <f>IFERROR((MP_DATA[[#This Row],[D, bottom '[m']]]+MP_DATA[[#This Row],[D, top '[m']]])/(2*MP_DATA[[#This Row],[t '[mm']]]/1000),"")</f>
        <v/>
      </c>
      <c r="S381" s="167"/>
      <c r="T381" s="167"/>
      <c r="U381" s="151"/>
      <c r="AX381" s="186" t="str">
        <f>IFERROR(TP_DATA[[#This Row],[Top '[m']]]-TP_DATA[[#This Row],[Bottom '[m']]], "")</f>
        <v/>
      </c>
      <c r="AY381" s="469"/>
      <c r="AZ381" s="470"/>
      <c r="BA381" s="192"/>
      <c r="BD381" s="467"/>
      <c r="BE381" s="467"/>
      <c r="BF381" s="468"/>
      <c r="BK381" s="425"/>
      <c r="BM381" s="425"/>
      <c r="CJ381" s="186" t="str">
        <f>IFERROR(TOWER_DATA[[#This Row],[Top '[m']]]-TOWER_DATA[[#This Row],[Bottom '[m']]], "")</f>
        <v/>
      </c>
      <c r="CK381" s="51"/>
      <c r="CL381" s="173" t="str">
        <f>IFERROR(-(TOWER_DATA[[#This Row],[D, bottom '[m']]]-TOWER_DATA[[#This Row],[D, top '[m']]])/(TOWER_DATA[[#This Row],[Bottom '[m']]]-TOWER_DATA[[#This Row],[Top '[m']]]),"")</f>
        <v/>
      </c>
      <c r="CM381" s="123" t="str">
        <f t="shared" si="10"/>
        <v/>
      </c>
      <c r="CN381" s="187" t="str">
        <f>IFERROR((TOWER_DATA[[#This Row],[D, bottom '[m']]]+TOWER_DATA[[#This Row],[D, top '[m']]])/(2*TOWER_DATA[[#This Row],[t '[mm']]]/1000),"")</f>
        <v/>
      </c>
      <c r="DR381" s="167"/>
      <c r="DS381" s="167"/>
      <c r="DT381" s="151"/>
      <c r="DW381" s="94"/>
      <c r="DX381" s="94"/>
      <c r="DY381" s="53"/>
    </row>
    <row r="382" spans="11:129" ht="18" customHeight="1">
      <c r="K382" s="186" t="str">
        <f>IFERROR(MP_DATA[[#This Row],[Top '[m']]]-MP_DATA[[#This Row],[Bottom '[m']]], "")</f>
        <v/>
      </c>
      <c r="L382" s="173" t="str">
        <f>IFERROR(-(MP_DATA[[#This Row],[D, bottom '[m']]]-MP_DATA[[#This Row],[D, top '[m']]])/(MP_DATA[[#This Row],[Bottom '[m']]]-MP_DATA[[#This Row],[Top '[m']]]),"")</f>
        <v/>
      </c>
      <c r="M382" s="123" t="str">
        <f>IF(7850/1000*(1/3)*PI()*ABS(F382-G382)*((H382/2)^2+(H382/2)*(I382/2)+(I382/2)^2-(H382/2-J382/1000)^2-(H382/2-J382/1000)*(I382/2-J382/1000)-(I382/2-J382/1000)^2)=0,"",7850/1000*(1/3)*PI()*ABS(F382-G382)*((H382/2)^2+(H382/2)*(I382/2)+(I382/2)^2-(H382/2-J382/1000)^2-(H382/2-J382/1000)*(I382/2-J382/1000)-(I382/2-J382/1000)^2))</f>
        <v/>
      </c>
      <c r="N382" s="187" t="str">
        <f>IFERROR((MP_DATA[[#This Row],[D, bottom '[m']]]+MP_DATA[[#This Row],[D, top '[m']]])/(2*MP_DATA[[#This Row],[t '[mm']]]/1000),"")</f>
        <v/>
      </c>
      <c r="S382" s="167"/>
      <c r="T382" s="167"/>
      <c r="U382" s="151"/>
      <c r="AX382" s="186" t="str">
        <f>IFERROR(TP_DATA[[#This Row],[Top '[m']]]-TP_DATA[[#This Row],[Bottom '[m']]], "")</f>
        <v/>
      </c>
      <c r="AY382" s="469"/>
      <c r="AZ382" s="470"/>
      <c r="BA382" s="192"/>
      <c r="BD382" s="467"/>
      <c r="BE382" s="467"/>
      <c r="BF382" s="468"/>
      <c r="BK382" s="425"/>
      <c r="BM382" s="425"/>
      <c r="CJ382" s="186" t="str">
        <f>IFERROR(TOWER_DATA[[#This Row],[Top '[m']]]-TOWER_DATA[[#This Row],[Bottom '[m']]], "")</f>
        <v/>
      </c>
      <c r="CK382" s="51"/>
      <c r="CL382" s="173" t="str">
        <f>IFERROR(-(TOWER_DATA[[#This Row],[D, bottom '[m']]]-TOWER_DATA[[#This Row],[D, top '[m']]])/(TOWER_DATA[[#This Row],[Bottom '[m']]]-TOWER_DATA[[#This Row],[Top '[m']]]),"")</f>
        <v/>
      </c>
      <c r="CM382" s="123" t="str">
        <f t="shared" si="10"/>
        <v/>
      </c>
      <c r="CN382" s="187" t="str">
        <f>IFERROR((TOWER_DATA[[#This Row],[D, bottom '[m']]]+TOWER_DATA[[#This Row],[D, top '[m']]])/(2*TOWER_DATA[[#This Row],[t '[mm']]]/1000),"")</f>
        <v/>
      </c>
      <c r="DR382" s="167"/>
      <c r="DS382" s="167"/>
      <c r="DT382" s="151"/>
      <c r="DW382" s="94"/>
      <c r="DX382" s="94"/>
      <c r="DY382" s="53"/>
    </row>
    <row r="383" spans="11:129" ht="18" customHeight="1">
      <c r="K383" s="186" t="str">
        <f>IFERROR(MP_DATA[[#This Row],[Top '[m']]]-MP_DATA[[#This Row],[Bottom '[m']]], "")</f>
        <v/>
      </c>
      <c r="L383" s="173" t="str">
        <f>IFERROR(-(MP_DATA[[#This Row],[D, bottom '[m']]]-MP_DATA[[#This Row],[D, top '[m']]])/(MP_DATA[[#This Row],[Bottom '[m']]]-MP_DATA[[#This Row],[Top '[m']]]),"")</f>
        <v/>
      </c>
      <c r="M383" s="123" t="str">
        <f>IF(7850/1000*(1/3)*PI()*ABS(F383-G383)*((H383/2)^2+(H383/2)*(I383/2)+(I383/2)^2-(H383/2-J383/1000)^2-(H383/2-J383/1000)*(I383/2-J383/1000)-(I383/2-J383/1000)^2)=0,"",7850/1000*(1/3)*PI()*ABS(F383-G383)*((H383/2)^2+(H383/2)*(I383/2)+(I383/2)^2-(H383/2-J383/1000)^2-(H383/2-J383/1000)*(I383/2-J383/1000)-(I383/2-J383/1000)^2))</f>
        <v/>
      </c>
      <c r="N383" s="187" t="str">
        <f>IFERROR((MP_DATA[[#This Row],[D, bottom '[m']]]+MP_DATA[[#This Row],[D, top '[m']]])/(2*MP_DATA[[#This Row],[t '[mm']]]/1000),"")</f>
        <v/>
      </c>
      <c r="S383" s="167"/>
      <c r="T383" s="167"/>
      <c r="U383" s="151"/>
      <c r="AX383" s="186" t="str">
        <f>IFERROR(TP_DATA[[#This Row],[Top '[m']]]-TP_DATA[[#This Row],[Bottom '[m']]], "")</f>
        <v/>
      </c>
      <c r="AY383" s="469"/>
      <c r="AZ383" s="470"/>
      <c r="BA383" s="192"/>
      <c r="BD383" s="467"/>
      <c r="BE383" s="467"/>
      <c r="BF383" s="468"/>
      <c r="BK383" s="425"/>
      <c r="BM383" s="425"/>
      <c r="CJ383" s="186" t="str">
        <f>IFERROR(TOWER_DATA[[#This Row],[Top '[m']]]-TOWER_DATA[[#This Row],[Bottom '[m']]], "")</f>
        <v/>
      </c>
      <c r="CK383" s="51"/>
      <c r="CL383" s="173" t="str">
        <f>IFERROR(-(TOWER_DATA[[#This Row],[D, bottom '[m']]]-TOWER_DATA[[#This Row],[D, top '[m']]])/(TOWER_DATA[[#This Row],[Bottom '[m']]]-TOWER_DATA[[#This Row],[Top '[m']]]),"")</f>
        <v/>
      </c>
      <c r="CM383" s="123" t="str">
        <f t="shared" si="10"/>
        <v/>
      </c>
      <c r="CN383" s="187" t="str">
        <f>IFERROR((TOWER_DATA[[#This Row],[D, bottom '[m']]]+TOWER_DATA[[#This Row],[D, top '[m']]])/(2*TOWER_DATA[[#This Row],[t '[mm']]]/1000),"")</f>
        <v/>
      </c>
      <c r="DR383" s="167"/>
      <c r="DS383" s="167"/>
      <c r="DT383" s="151"/>
      <c r="DW383" s="94"/>
      <c r="DX383" s="94"/>
      <c r="DY383" s="53"/>
    </row>
    <row r="384" spans="11:129" ht="18" customHeight="1">
      <c r="K384" s="186" t="str">
        <f>IFERROR(MP_DATA[[#This Row],[Top '[m']]]-MP_DATA[[#This Row],[Bottom '[m']]], "")</f>
        <v/>
      </c>
      <c r="L384" s="173" t="str">
        <f>IFERROR(-(MP_DATA[[#This Row],[D, bottom '[m']]]-MP_DATA[[#This Row],[D, top '[m']]])/(MP_DATA[[#This Row],[Bottom '[m']]]-MP_DATA[[#This Row],[Top '[m']]]),"")</f>
        <v/>
      </c>
      <c r="M384" s="123" t="str">
        <f>IF(7850/1000*(1/3)*PI()*ABS(F384-G384)*((H384/2)^2+(H384/2)*(I384/2)+(I384/2)^2-(H384/2-J384/1000)^2-(H384/2-J384/1000)*(I384/2-J384/1000)-(I384/2-J384/1000)^2)=0,"",7850/1000*(1/3)*PI()*ABS(F384-G384)*((H384/2)^2+(H384/2)*(I384/2)+(I384/2)^2-(H384/2-J384/1000)^2-(H384/2-J384/1000)*(I384/2-J384/1000)-(I384/2-J384/1000)^2))</f>
        <v/>
      </c>
      <c r="N384" s="187" t="str">
        <f>IFERROR((MP_DATA[[#This Row],[D, bottom '[m']]]+MP_DATA[[#This Row],[D, top '[m']]])/(2*MP_DATA[[#This Row],[t '[mm']]]/1000),"")</f>
        <v/>
      </c>
      <c r="S384" s="167"/>
      <c r="T384" s="167"/>
      <c r="U384" s="151"/>
      <c r="AX384" s="186" t="str">
        <f>IFERROR(TP_DATA[[#This Row],[Top '[m']]]-TP_DATA[[#This Row],[Bottom '[m']]], "")</f>
        <v/>
      </c>
      <c r="AY384" s="469"/>
      <c r="AZ384" s="470"/>
      <c r="BA384" s="192"/>
      <c r="BD384" s="467"/>
      <c r="BE384" s="467"/>
      <c r="BF384" s="468"/>
      <c r="BK384" s="425"/>
      <c r="BM384" s="425"/>
      <c r="CJ384" s="186" t="str">
        <f>IFERROR(TOWER_DATA[[#This Row],[Top '[m']]]-TOWER_DATA[[#This Row],[Bottom '[m']]], "")</f>
        <v/>
      </c>
      <c r="CK384" s="51"/>
      <c r="CL384" s="173" t="str">
        <f>IFERROR(-(TOWER_DATA[[#This Row],[D, bottom '[m']]]-TOWER_DATA[[#This Row],[D, top '[m']]])/(TOWER_DATA[[#This Row],[Bottom '[m']]]-TOWER_DATA[[#This Row],[Top '[m']]]),"")</f>
        <v/>
      </c>
      <c r="CM384" s="123" t="str">
        <f t="shared" si="10"/>
        <v/>
      </c>
      <c r="CN384" s="187" t="str">
        <f>IFERROR((TOWER_DATA[[#This Row],[D, bottom '[m']]]+TOWER_DATA[[#This Row],[D, top '[m']]])/(2*TOWER_DATA[[#This Row],[t '[mm']]]/1000),"")</f>
        <v/>
      </c>
      <c r="DR384" s="167"/>
      <c r="DS384" s="167"/>
      <c r="DT384" s="151"/>
      <c r="DW384" s="94"/>
      <c r="DX384" s="94"/>
      <c r="DY384" s="53"/>
    </row>
    <row r="385" spans="11:129" ht="18" customHeight="1">
      <c r="K385" s="186" t="str">
        <f>IFERROR(MP_DATA[[#This Row],[Top '[m']]]-MP_DATA[[#This Row],[Bottom '[m']]], "")</f>
        <v/>
      </c>
      <c r="L385" s="173" t="str">
        <f>IFERROR(-(MP_DATA[[#This Row],[D, bottom '[m']]]-MP_DATA[[#This Row],[D, top '[m']]])/(MP_DATA[[#This Row],[Bottom '[m']]]-MP_DATA[[#This Row],[Top '[m']]]),"")</f>
        <v/>
      </c>
      <c r="M385" s="123" t="str">
        <f>IF(7850/1000*(1/3)*PI()*ABS(F385-G385)*((H385/2)^2+(H385/2)*(I385/2)+(I385/2)^2-(H385/2-J385/1000)^2-(H385/2-J385/1000)*(I385/2-J385/1000)-(I385/2-J385/1000)^2)=0,"",7850/1000*(1/3)*PI()*ABS(F385-G385)*((H385/2)^2+(H385/2)*(I385/2)+(I385/2)^2-(H385/2-J385/1000)^2-(H385/2-J385/1000)*(I385/2-J385/1000)-(I385/2-J385/1000)^2))</f>
        <v/>
      </c>
      <c r="N385" s="187" t="str">
        <f>IFERROR((MP_DATA[[#This Row],[D, bottom '[m']]]+MP_DATA[[#This Row],[D, top '[m']]])/(2*MP_DATA[[#This Row],[t '[mm']]]/1000),"")</f>
        <v/>
      </c>
      <c r="S385" s="167"/>
      <c r="T385" s="167"/>
      <c r="U385" s="151"/>
      <c r="AX385" s="186" t="str">
        <f>IFERROR(TP_DATA[[#This Row],[Top '[m']]]-TP_DATA[[#This Row],[Bottom '[m']]], "")</f>
        <v/>
      </c>
      <c r="AY385" s="469"/>
      <c r="AZ385" s="470"/>
      <c r="BA385" s="192"/>
      <c r="BD385" s="467"/>
      <c r="BE385" s="467"/>
      <c r="BF385" s="468"/>
      <c r="BK385" s="425"/>
      <c r="BM385" s="425"/>
      <c r="CJ385" s="186" t="str">
        <f>IFERROR(TOWER_DATA[[#This Row],[Top '[m']]]-TOWER_DATA[[#This Row],[Bottom '[m']]], "")</f>
        <v/>
      </c>
      <c r="CK385" s="51"/>
      <c r="CL385" s="173" t="str">
        <f>IFERROR(-(TOWER_DATA[[#This Row],[D, bottom '[m']]]-TOWER_DATA[[#This Row],[D, top '[m']]])/(TOWER_DATA[[#This Row],[Bottom '[m']]]-TOWER_DATA[[#This Row],[Top '[m']]]),"")</f>
        <v/>
      </c>
      <c r="CM385" s="123" t="str">
        <f t="shared" si="10"/>
        <v/>
      </c>
      <c r="CN385" s="187" t="str">
        <f>IFERROR((TOWER_DATA[[#This Row],[D, bottom '[m']]]+TOWER_DATA[[#This Row],[D, top '[m']]])/(2*TOWER_DATA[[#This Row],[t '[mm']]]/1000),"")</f>
        <v/>
      </c>
      <c r="DR385" s="167"/>
      <c r="DS385" s="167"/>
      <c r="DT385" s="151"/>
      <c r="DW385" s="94"/>
      <c r="DX385" s="94"/>
      <c r="DY385" s="53"/>
    </row>
    <row r="386" spans="11:129" ht="18" customHeight="1">
      <c r="K386" s="186" t="str">
        <f>IFERROR(MP_DATA[[#This Row],[Top '[m']]]-MP_DATA[[#This Row],[Bottom '[m']]], "")</f>
        <v/>
      </c>
      <c r="L386" s="173" t="str">
        <f>IFERROR(-(MP_DATA[[#This Row],[D, bottom '[m']]]-MP_DATA[[#This Row],[D, top '[m']]])/(MP_DATA[[#This Row],[Bottom '[m']]]-MP_DATA[[#This Row],[Top '[m']]]),"")</f>
        <v/>
      </c>
      <c r="M386" s="123" t="str">
        <f>IF(7850/1000*(1/3)*PI()*ABS(F386-G386)*((H386/2)^2+(H386/2)*(I386/2)+(I386/2)^2-(H386/2-J386/1000)^2-(H386/2-J386/1000)*(I386/2-J386/1000)-(I386/2-J386/1000)^2)=0,"",7850/1000*(1/3)*PI()*ABS(F386-G386)*((H386/2)^2+(H386/2)*(I386/2)+(I386/2)^2-(H386/2-J386/1000)^2-(H386/2-J386/1000)*(I386/2-J386/1000)-(I386/2-J386/1000)^2))</f>
        <v/>
      </c>
      <c r="N386" s="187" t="str">
        <f>IFERROR((MP_DATA[[#This Row],[D, bottom '[m']]]+MP_DATA[[#This Row],[D, top '[m']]])/(2*MP_DATA[[#This Row],[t '[mm']]]/1000),"")</f>
        <v/>
      </c>
      <c r="S386" s="167"/>
      <c r="T386" s="167"/>
      <c r="U386" s="151"/>
      <c r="AX386" s="186" t="str">
        <f>IFERROR(TP_DATA[[#This Row],[Top '[m']]]-TP_DATA[[#This Row],[Bottom '[m']]], "")</f>
        <v/>
      </c>
      <c r="AY386" s="469"/>
      <c r="AZ386" s="470"/>
      <c r="BA386" s="192"/>
      <c r="BD386" s="467"/>
      <c r="BE386" s="467"/>
      <c r="BF386" s="468"/>
      <c r="BK386" s="425"/>
      <c r="BM386" s="425"/>
      <c r="CJ386" s="186" t="str">
        <f>IFERROR(TOWER_DATA[[#This Row],[Top '[m']]]-TOWER_DATA[[#This Row],[Bottom '[m']]], "")</f>
        <v/>
      </c>
      <c r="CK386" s="51"/>
      <c r="CL386" s="173" t="str">
        <f>IFERROR(-(TOWER_DATA[[#This Row],[D, bottom '[m']]]-TOWER_DATA[[#This Row],[D, top '[m']]])/(TOWER_DATA[[#This Row],[Bottom '[m']]]-TOWER_DATA[[#This Row],[Top '[m']]]),"")</f>
        <v/>
      </c>
      <c r="CM386" s="123" t="str">
        <f t="shared" si="10"/>
        <v/>
      </c>
      <c r="CN386" s="187" t="str">
        <f>IFERROR((TOWER_DATA[[#This Row],[D, bottom '[m']]]+TOWER_DATA[[#This Row],[D, top '[m']]])/(2*TOWER_DATA[[#This Row],[t '[mm']]]/1000),"")</f>
        <v/>
      </c>
      <c r="DR386" s="167"/>
      <c r="DS386" s="167"/>
      <c r="DT386" s="151"/>
      <c r="DW386" s="94"/>
      <c r="DX386" s="94"/>
      <c r="DY386" s="53"/>
    </row>
    <row r="387" spans="11:129" ht="18" customHeight="1">
      <c r="K387" s="186" t="str">
        <f>IFERROR(MP_DATA[[#This Row],[Top '[m']]]-MP_DATA[[#This Row],[Bottom '[m']]], "")</f>
        <v/>
      </c>
      <c r="L387" s="173" t="str">
        <f>IFERROR(-(MP_DATA[[#This Row],[D, bottom '[m']]]-MP_DATA[[#This Row],[D, top '[m']]])/(MP_DATA[[#This Row],[Bottom '[m']]]-MP_DATA[[#This Row],[Top '[m']]]),"")</f>
        <v/>
      </c>
      <c r="M387" s="123" t="str">
        <f>IF(7850/1000*(1/3)*PI()*ABS(F387-G387)*((H387/2)^2+(H387/2)*(I387/2)+(I387/2)^2-(H387/2-J387/1000)^2-(H387/2-J387/1000)*(I387/2-J387/1000)-(I387/2-J387/1000)^2)=0,"",7850/1000*(1/3)*PI()*ABS(F387-G387)*((H387/2)^2+(H387/2)*(I387/2)+(I387/2)^2-(H387/2-J387/1000)^2-(H387/2-J387/1000)*(I387/2-J387/1000)-(I387/2-J387/1000)^2))</f>
        <v/>
      </c>
      <c r="N387" s="187" t="str">
        <f>IFERROR((MP_DATA[[#This Row],[D, bottom '[m']]]+MP_DATA[[#This Row],[D, top '[m']]])/(2*MP_DATA[[#This Row],[t '[mm']]]/1000),"")</f>
        <v/>
      </c>
      <c r="S387" s="167"/>
      <c r="T387" s="167"/>
      <c r="U387" s="151"/>
      <c r="AX387" s="186" t="str">
        <f>IFERROR(TP_DATA[[#This Row],[Top '[m']]]-TP_DATA[[#This Row],[Bottom '[m']]], "")</f>
        <v/>
      </c>
      <c r="AY387" s="469"/>
      <c r="AZ387" s="470"/>
      <c r="BA387" s="192"/>
      <c r="BD387" s="467"/>
      <c r="BE387" s="467"/>
      <c r="BF387" s="468"/>
      <c r="BK387" s="425"/>
      <c r="BM387" s="425"/>
      <c r="CJ387" s="186" t="str">
        <f>IFERROR(TOWER_DATA[[#This Row],[Top '[m']]]-TOWER_DATA[[#This Row],[Bottom '[m']]], "")</f>
        <v/>
      </c>
      <c r="CK387" s="51"/>
      <c r="CL387" s="173" t="str">
        <f>IFERROR(-(TOWER_DATA[[#This Row],[D, bottom '[m']]]-TOWER_DATA[[#This Row],[D, top '[m']]])/(TOWER_DATA[[#This Row],[Bottom '[m']]]-TOWER_DATA[[#This Row],[Top '[m']]]),"")</f>
        <v/>
      </c>
      <c r="CM387" s="123" t="str">
        <f t="shared" si="10"/>
        <v/>
      </c>
      <c r="CN387" s="187" t="str">
        <f>IFERROR((TOWER_DATA[[#This Row],[D, bottom '[m']]]+TOWER_DATA[[#This Row],[D, top '[m']]])/(2*TOWER_DATA[[#This Row],[t '[mm']]]/1000),"")</f>
        <v/>
      </c>
      <c r="DR387" s="167"/>
      <c r="DS387" s="167"/>
      <c r="DT387" s="151"/>
      <c r="DW387" s="94"/>
      <c r="DX387" s="94"/>
      <c r="DY387" s="53"/>
    </row>
    <row r="388" spans="11:129" ht="18" customHeight="1">
      <c r="K388" s="186" t="str">
        <f>IFERROR(MP_DATA[[#This Row],[Top '[m']]]-MP_DATA[[#This Row],[Bottom '[m']]], "")</f>
        <v/>
      </c>
      <c r="L388" s="173" t="str">
        <f>IFERROR(-(MP_DATA[[#This Row],[D, bottom '[m']]]-MP_DATA[[#This Row],[D, top '[m']]])/(MP_DATA[[#This Row],[Bottom '[m']]]-MP_DATA[[#This Row],[Top '[m']]]),"")</f>
        <v/>
      </c>
      <c r="M388" s="123" t="str">
        <f>IF(7850/1000*(1/3)*PI()*ABS(F388-G388)*((H388/2)^2+(H388/2)*(I388/2)+(I388/2)^2-(H388/2-J388/1000)^2-(H388/2-J388/1000)*(I388/2-J388/1000)-(I388/2-J388/1000)^2)=0,"",7850/1000*(1/3)*PI()*ABS(F388-G388)*((H388/2)^2+(H388/2)*(I388/2)+(I388/2)^2-(H388/2-J388/1000)^2-(H388/2-J388/1000)*(I388/2-J388/1000)-(I388/2-J388/1000)^2))</f>
        <v/>
      </c>
      <c r="N388" s="187" t="str">
        <f>IFERROR((MP_DATA[[#This Row],[D, bottom '[m']]]+MP_DATA[[#This Row],[D, top '[m']]])/(2*MP_DATA[[#This Row],[t '[mm']]]/1000),"")</f>
        <v/>
      </c>
      <c r="S388" s="167"/>
      <c r="T388" s="167"/>
      <c r="U388" s="151"/>
      <c r="AX388" s="186" t="str">
        <f>IFERROR(TP_DATA[[#This Row],[Top '[m']]]-TP_DATA[[#This Row],[Bottom '[m']]], "")</f>
        <v/>
      </c>
      <c r="AY388" s="469"/>
      <c r="AZ388" s="470"/>
      <c r="BA388" s="192"/>
      <c r="BD388" s="467"/>
      <c r="BE388" s="467"/>
      <c r="BF388" s="468"/>
      <c r="BK388" s="425"/>
      <c r="BM388" s="425"/>
      <c r="CJ388" s="186" t="str">
        <f>IFERROR(TOWER_DATA[[#This Row],[Top '[m']]]-TOWER_DATA[[#This Row],[Bottom '[m']]], "")</f>
        <v/>
      </c>
      <c r="CK388" s="51"/>
      <c r="CL388" s="173" t="str">
        <f>IFERROR(-(TOWER_DATA[[#This Row],[D, bottom '[m']]]-TOWER_DATA[[#This Row],[D, top '[m']]])/(TOWER_DATA[[#This Row],[Bottom '[m']]]-TOWER_DATA[[#This Row],[Top '[m']]]),"")</f>
        <v/>
      </c>
      <c r="CM388" s="123" t="str">
        <f t="shared" si="10"/>
        <v/>
      </c>
      <c r="CN388" s="187" t="str">
        <f>IFERROR((TOWER_DATA[[#This Row],[D, bottom '[m']]]+TOWER_DATA[[#This Row],[D, top '[m']]])/(2*TOWER_DATA[[#This Row],[t '[mm']]]/1000),"")</f>
        <v/>
      </c>
      <c r="DR388" s="167"/>
      <c r="DS388" s="167"/>
      <c r="DT388" s="151"/>
      <c r="DW388" s="94"/>
      <c r="DX388" s="94"/>
      <c r="DY388" s="53"/>
    </row>
    <row r="389" spans="11:129" ht="18" customHeight="1">
      <c r="K389" s="186" t="str">
        <f>IFERROR(MP_DATA[[#This Row],[Top '[m']]]-MP_DATA[[#This Row],[Bottom '[m']]], "")</f>
        <v/>
      </c>
      <c r="L389" s="173" t="str">
        <f>IFERROR(-(MP_DATA[[#This Row],[D, bottom '[m']]]-MP_DATA[[#This Row],[D, top '[m']]])/(MP_DATA[[#This Row],[Bottom '[m']]]-MP_DATA[[#This Row],[Top '[m']]]),"")</f>
        <v/>
      </c>
      <c r="M389" s="123" t="str">
        <f>IF(7850/1000*(1/3)*PI()*ABS(F389-G389)*((H389/2)^2+(H389/2)*(I389/2)+(I389/2)^2-(H389/2-J389/1000)^2-(H389/2-J389/1000)*(I389/2-J389/1000)-(I389/2-J389/1000)^2)=0,"",7850/1000*(1/3)*PI()*ABS(F389-G389)*((H389/2)^2+(H389/2)*(I389/2)+(I389/2)^2-(H389/2-J389/1000)^2-(H389/2-J389/1000)*(I389/2-J389/1000)-(I389/2-J389/1000)^2))</f>
        <v/>
      </c>
      <c r="N389" s="187" t="str">
        <f>IFERROR((MP_DATA[[#This Row],[D, bottom '[m']]]+MP_DATA[[#This Row],[D, top '[m']]])/(2*MP_DATA[[#This Row],[t '[mm']]]/1000),"")</f>
        <v/>
      </c>
      <c r="S389" s="167"/>
      <c r="T389" s="167"/>
      <c r="U389" s="151"/>
      <c r="AX389" s="186" t="str">
        <f>IFERROR(TP_DATA[[#This Row],[Top '[m']]]-TP_DATA[[#This Row],[Bottom '[m']]], "")</f>
        <v/>
      </c>
      <c r="AY389" s="469"/>
      <c r="AZ389" s="470"/>
      <c r="BA389" s="192"/>
      <c r="BD389" s="467"/>
      <c r="BE389" s="467"/>
      <c r="BF389" s="468"/>
      <c r="BK389" s="425"/>
      <c r="BM389" s="425"/>
      <c r="CJ389" s="186" t="str">
        <f>IFERROR(TOWER_DATA[[#This Row],[Top '[m']]]-TOWER_DATA[[#This Row],[Bottom '[m']]], "")</f>
        <v/>
      </c>
      <c r="CK389" s="51"/>
      <c r="CL389" s="173" t="str">
        <f>IFERROR(-(TOWER_DATA[[#This Row],[D, bottom '[m']]]-TOWER_DATA[[#This Row],[D, top '[m']]])/(TOWER_DATA[[#This Row],[Bottom '[m']]]-TOWER_DATA[[#This Row],[Top '[m']]]),"")</f>
        <v/>
      </c>
      <c r="CM389" s="123" t="str">
        <f t="shared" si="10"/>
        <v/>
      </c>
      <c r="CN389" s="187" t="str">
        <f>IFERROR((TOWER_DATA[[#This Row],[D, bottom '[m']]]+TOWER_DATA[[#This Row],[D, top '[m']]])/(2*TOWER_DATA[[#This Row],[t '[mm']]]/1000),"")</f>
        <v/>
      </c>
      <c r="DR389" s="167"/>
      <c r="DS389" s="167"/>
      <c r="DT389" s="151"/>
      <c r="DW389" s="94"/>
      <c r="DX389" s="94"/>
      <c r="DY389" s="53"/>
    </row>
    <row r="390" spans="11:129" ht="18" customHeight="1">
      <c r="K390" s="186" t="str">
        <f>IFERROR(MP_DATA[[#This Row],[Top '[m']]]-MP_DATA[[#This Row],[Bottom '[m']]], "")</f>
        <v/>
      </c>
      <c r="L390" s="173" t="str">
        <f>IFERROR(-(MP_DATA[[#This Row],[D, bottom '[m']]]-MP_DATA[[#This Row],[D, top '[m']]])/(MP_DATA[[#This Row],[Bottom '[m']]]-MP_DATA[[#This Row],[Top '[m']]]),"")</f>
        <v/>
      </c>
      <c r="M390" s="123" t="str">
        <f>IF(7850/1000*(1/3)*PI()*ABS(F390-G390)*((H390/2)^2+(H390/2)*(I390/2)+(I390/2)^2-(H390/2-J390/1000)^2-(H390/2-J390/1000)*(I390/2-J390/1000)-(I390/2-J390/1000)^2)=0,"",7850/1000*(1/3)*PI()*ABS(F390-G390)*((H390/2)^2+(H390/2)*(I390/2)+(I390/2)^2-(H390/2-J390/1000)^2-(H390/2-J390/1000)*(I390/2-J390/1000)-(I390/2-J390/1000)^2))</f>
        <v/>
      </c>
      <c r="N390" s="187" t="str">
        <f>IFERROR((MP_DATA[[#This Row],[D, bottom '[m']]]+MP_DATA[[#This Row],[D, top '[m']]])/(2*MP_DATA[[#This Row],[t '[mm']]]/1000),"")</f>
        <v/>
      </c>
      <c r="S390" s="167"/>
      <c r="T390" s="167"/>
      <c r="U390" s="151"/>
      <c r="AX390" s="186" t="str">
        <f>IFERROR(TP_DATA[[#This Row],[Top '[m']]]-TP_DATA[[#This Row],[Bottom '[m']]], "")</f>
        <v/>
      </c>
      <c r="AY390" s="469"/>
      <c r="AZ390" s="470"/>
      <c r="BA390" s="192"/>
      <c r="BD390" s="467"/>
      <c r="BE390" s="467"/>
      <c r="BF390" s="468"/>
      <c r="BK390" s="425"/>
      <c r="BM390" s="425"/>
      <c r="CJ390" s="186" t="str">
        <f>IFERROR(TOWER_DATA[[#This Row],[Top '[m']]]-TOWER_DATA[[#This Row],[Bottom '[m']]], "")</f>
        <v/>
      </c>
      <c r="CK390" s="51"/>
      <c r="CL390" s="173" t="str">
        <f>IFERROR(-(TOWER_DATA[[#This Row],[D, bottom '[m']]]-TOWER_DATA[[#This Row],[D, top '[m']]])/(TOWER_DATA[[#This Row],[Bottom '[m']]]-TOWER_DATA[[#This Row],[Top '[m']]]),"")</f>
        <v/>
      </c>
      <c r="CM390" s="123" t="str">
        <f t="shared" si="10"/>
        <v/>
      </c>
      <c r="CN390" s="187" t="str">
        <f>IFERROR((TOWER_DATA[[#This Row],[D, bottom '[m']]]+TOWER_DATA[[#This Row],[D, top '[m']]])/(2*TOWER_DATA[[#This Row],[t '[mm']]]/1000),"")</f>
        <v/>
      </c>
      <c r="DR390" s="167"/>
      <c r="DS390" s="167"/>
      <c r="DT390" s="151"/>
      <c r="DW390" s="94"/>
      <c r="DX390" s="94"/>
      <c r="DY390" s="53"/>
    </row>
    <row r="391" spans="11:129" ht="18" customHeight="1">
      <c r="K391" s="186" t="str">
        <f>IFERROR(MP_DATA[[#This Row],[Top '[m']]]-MP_DATA[[#This Row],[Bottom '[m']]], "")</f>
        <v/>
      </c>
      <c r="L391" s="173" t="str">
        <f>IFERROR(-(MP_DATA[[#This Row],[D, bottom '[m']]]-MP_DATA[[#This Row],[D, top '[m']]])/(MP_DATA[[#This Row],[Bottom '[m']]]-MP_DATA[[#This Row],[Top '[m']]]),"")</f>
        <v/>
      </c>
      <c r="M391" s="123" t="str">
        <f>IF(7850/1000*(1/3)*PI()*ABS(F391-G391)*((H391/2)^2+(H391/2)*(I391/2)+(I391/2)^2-(H391/2-J391/1000)^2-(H391/2-J391/1000)*(I391/2-J391/1000)-(I391/2-J391/1000)^2)=0,"",7850/1000*(1/3)*PI()*ABS(F391-G391)*((H391/2)^2+(H391/2)*(I391/2)+(I391/2)^2-(H391/2-J391/1000)^2-(H391/2-J391/1000)*(I391/2-J391/1000)-(I391/2-J391/1000)^2))</f>
        <v/>
      </c>
      <c r="N391" s="187" t="str">
        <f>IFERROR((MP_DATA[[#This Row],[D, bottom '[m']]]+MP_DATA[[#This Row],[D, top '[m']]])/(2*MP_DATA[[#This Row],[t '[mm']]]/1000),"")</f>
        <v/>
      </c>
      <c r="S391" s="167"/>
      <c r="T391" s="167"/>
      <c r="U391" s="151"/>
      <c r="AX391" s="186" t="str">
        <f>IFERROR(TP_DATA[[#This Row],[Top '[m']]]-TP_DATA[[#This Row],[Bottom '[m']]], "")</f>
        <v/>
      </c>
      <c r="AY391" s="469"/>
      <c r="AZ391" s="470"/>
      <c r="BA391" s="192"/>
      <c r="BD391" s="467"/>
      <c r="BE391" s="467"/>
      <c r="BF391" s="468"/>
      <c r="BK391" s="425"/>
      <c r="BM391" s="425"/>
      <c r="CJ391" s="186" t="str">
        <f>IFERROR(TOWER_DATA[[#This Row],[Top '[m']]]-TOWER_DATA[[#This Row],[Bottom '[m']]], "")</f>
        <v/>
      </c>
      <c r="CK391" s="51"/>
      <c r="CL391" s="173" t="str">
        <f>IFERROR(-(TOWER_DATA[[#This Row],[D, bottom '[m']]]-TOWER_DATA[[#This Row],[D, top '[m']]])/(TOWER_DATA[[#This Row],[Bottom '[m']]]-TOWER_DATA[[#This Row],[Top '[m']]]),"")</f>
        <v/>
      </c>
      <c r="CM391" s="123" t="str">
        <f t="shared" si="10"/>
        <v/>
      </c>
      <c r="CN391" s="187" t="str">
        <f>IFERROR((TOWER_DATA[[#This Row],[D, bottom '[m']]]+TOWER_DATA[[#This Row],[D, top '[m']]])/(2*TOWER_DATA[[#This Row],[t '[mm']]]/1000),"")</f>
        <v/>
      </c>
      <c r="DR391" s="167"/>
      <c r="DS391" s="167"/>
      <c r="DT391" s="151"/>
      <c r="DW391" s="94"/>
      <c r="DX391" s="94"/>
      <c r="DY391" s="53"/>
    </row>
    <row r="392" spans="11:129" ht="18" customHeight="1">
      <c r="K392" s="186" t="str">
        <f>IFERROR(MP_DATA[[#This Row],[Top '[m']]]-MP_DATA[[#This Row],[Bottom '[m']]], "")</f>
        <v/>
      </c>
      <c r="L392" s="173" t="str">
        <f>IFERROR(-(MP_DATA[[#This Row],[D, bottom '[m']]]-MP_DATA[[#This Row],[D, top '[m']]])/(MP_DATA[[#This Row],[Bottom '[m']]]-MP_DATA[[#This Row],[Top '[m']]]),"")</f>
        <v/>
      </c>
      <c r="M392" s="123" t="str">
        <f>IF(7850/1000*(1/3)*PI()*ABS(F392-G392)*((H392/2)^2+(H392/2)*(I392/2)+(I392/2)^2-(H392/2-J392/1000)^2-(H392/2-J392/1000)*(I392/2-J392/1000)-(I392/2-J392/1000)^2)=0,"",7850/1000*(1/3)*PI()*ABS(F392-G392)*((H392/2)^2+(H392/2)*(I392/2)+(I392/2)^2-(H392/2-J392/1000)^2-(H392/2-J392/1000)*(I392/2-J392/1000)-(I392/2-J392/1000)^2))</f>
        <v/>
      </c>
      <c r="N392" s="187" t="str">
        <f>IFERROR((MP_DATA[[#This Row],[D, bottom '[m']]]+MP_DATA[[#This Row],[D, top '[m']]])/(2*MP_DATA[[#This Row],[t '[mm']]]/1000),"")</f>
        <v/>
      </c>
      <c r="S392" s="167"/>
      <c r="T392" s="167"/>
      <c r="U392" s="151"/>
      <c r="AX392" s="186" t="str">
        <f>IFERROR(TP_DATA[[#This Row],[Top '[m']]]-TP_DATA[[#This Row],[Bottom '[m']]], "")</f>
        <v/>
      </c>
      <c r="AY392" s="469"/>
      <c r="AZ392" s="470"/>
      <c r="BA392" s="192"/>
      <c r="BD392" s="467"/>
      <c r="BE392" s="467"/>
      <c r="BF392" s="468"/>
      <c r="BK392" s="425"/>
      <c r="BM392" s="425"/>
      <c r="CJ392" s="186" t="str">
        <f>IFERROR(TOWER_DATA[[#This Row],[Top '[m']]]-TOWER_DATA[[#This Row],[Bottom '[m']]], "")</f>
        <v/>
      </c>
      <c r="CK392" s="51"/>
      <c r="CL392" s="173" t="str">
        <f>IFERROR(-(TOWER_DATA[[#This Row],[D, bottom '[m']]]-TOWER_DATA[[#This Row],[D, top '[m']]])/(TOWER_DATA[[#This Row],[Bottom '[m']]]-TOWER_DATA[[#This Row],[Top '[m']]]),"")</f>
        <v/>
      </c>
      <c r="CM392" s="123" t="str">
        <f t="shared" si="10"/>
        <v/>
      </c>
      <c r="CN392" s="187" t="str">
        <f>IFERROR((TOWER_DATA[[#This Row],[D, bottom '[m']]]+TOWER_DATA[[#This Row],[D, top '[m']]])/(2*TOWER_DATA[[#This Row],[t '[mm']]]/1000),"")</f>
        <v/>
      </c>
      <c r="DR392" s="167"/>
      <c r="DS392" s="167"/>
      <c r="DT392" s="151"/>
      <c r="DW392" s="94"/>
      <c r="DX392" s="94"/>
      <c r="DY392" s="53"/>
    </row>
    <row r="393" spans="11:129" ht="18" customHeight="1">
      <c r="K393" s="186" t="str">
        <f>IFERROR(MP_DATA[[#This Row],[Top '[m']]]-MP_DATA[[#This Row],[Bottom '[m']]], "")</f>
        <v/>
      </c>
      <c r="L393" s="173" t="str">
        <f>IFERROR(-(MP_DATA[[#This Row],[D, bottom '[m']]]-MP_DATA[[#This Row],[D, top '[m']]])/(MP_DATA[[#This Row],[Bottom '[m']]]-MP_DATA[[#This Row],[Top '[m']]]),"")</f>
        <v/>
      </c>
      <c r="M393" s="123" t="str">
        <f>IF(7850/1000*(1/3)*PI()*ABS(F393-G393)*((H393/2)^2+(H393/2)*(I393/2)+(I393/2)^2-(H393/2-J393/1000)^2-(H393/2-J393/1000)*(I393/2-J393/1000)-(I393/2-J393/1000)^2)=0,"",7850/1000*(1/3)*PI()*ABS(F393-G393)*((H393/2)^2+(H393/2)*(I393/2)+(I393/2)^2-(H393/2-J393/1000)^2-(H393/2-J393/1000)*(I393/2-J393/1000)-(I393/2-J393/1000)^2))</f>
        <v/>
      </c>
      <c r="N393" s="187" t="str">
        <f>IFERROR((MP_DATA[[#This Row],[D, bottom '[m']]]+MP_DATA[[#This Row],[D, top '[m']]])/(2*MP_DATA[[#This Row],[t '[mm']]]/1000),"")</f>
        <v/>
      </c>
      <c r="S393" s="167"/>
      <c r="T393" s="167"/>
      <c r="U393" s="151"/>
      <c r="AX393" s="186" t="str">
        <f>IFERROR(TP_DATA[[#This Row],[Top '[m']]]-TP_DATA[[#This Row],[Bottom '[m']]], "")</f>
        <v/>
      </c>
      <c r="AY393" s="469"/>
      <c r="AZ393" s="470"/>
      <c r="BA393" s="192"/>
      <c r="BD393" s="467"/>
      <c r="BE393" s="467"/>
      <c r="BF393" s="468"/>
      <c r="BK393" s="425"/>
      <c r="BM393" s="425"/>
      <c r="CJ393" s="186" t="str">
        <f>IFERROR(TOWER_DATA[[#This Row],[Top '[m']]]-TOWER_DATA[[#This Row],[Bottom '[m']]], "")</f>
        <v/>
      </c>
      <c r="CK393" s="51"/>
      <c r="CL393" s="173" t="str">
        <f>IFERROR(-(TOWER_DATA[[#This Row],[D, bottom '[m']]]-TOWER_DATA[[#This Row],[D, top '[m']]])/(TOWER_DATA[[#This Row],[Bottom '[m']]]-TOWER_DATA[[#This Row],[Top '[m']]]),"")</f>
        <v/>
      </c>
      <c r="CM393" s="123" t="str">
        <f t="shared" si="10"/>
        <v/>
      </c>
      <c r="CN393" s="187" t="str">
        <f>IFERROR((TOWER_DATA[[#This Row],[D, bottom '[m']]]+TOWER_DATA[[#This Row],[D, top '[m']]])/(2*TOWER_DATA[[#This Row],[t '[mm']]]/1000),"")</f>
        <v/>
      </c>
      <c r="DR393" s="167"/>
      <c r="DS393" s="167"/>
      <c r="DT393" s="151"/>
      <c r="DW393" s="94"/>
      <c r="DX393" s="94"/>
      <c r="DY393" s="53"/>
    </row>
    <row r="394" spans="11:129" ht="18" customHeight="1">
      <c r="K394" s="186" t="str">
        <f>IFERROR(MP_DATA[[#This Row],[Top '[m']]]-MP_DATA[[#This Row],[Bottom '[m']]], "")</f>
        <v/>
      </c>
      <c r="L394" s="173" t="str">
        <f>IFERROR(-(MP_DATA[[#This Row],[D, bottom '[m']]]-MP_DATA[[#This Row],[D, top '[m']]])/(MP_DATA[[#This Row],[Bottom '[m']]]-MP_DATA[[#This Row],[Top '[m']]]),"")</f>
        <v/>
      </c>
      <c r="M394" s="123" t="str">
        <f>IF(7850/1000*(1/3)*PI()*ABS(F394-G394)*((H394/2)^2+(H394/2)*(I394/2)+(I394/2)^2-(H394/2-J394/1000)^2-(H394/2-J394/1000)*(I394/2-J394/1000)-(I394/2-J394/1000)^2)=0,"",7850/1000*(1/3)*PI()*ABS(F394-G394)*((H394/2)^2+(H394/2)*(I394/2)+(I394/2)^2-(H394/2-J394/1000)^2-(H394/2-J394/1000)*(I394/2-J394/1000)-(I394/2-J394/1000)^2))</f>
        <v/>
      </c>
      <c r="N394" s="187" t="str">
        <f>IFERROR((MP_DATA[[#This Row],[D, bottom '[m']]]+MP_DATA[[#This Row],[D, top '[m']]])/(2*MP_DATA[[#This Row],[t '[mm']]]/1000),"")</f>
        <v/>
      </c>
      <c r="S394" s="167"/>
      <c r="T394" s="167"/>
      <c r="U394" s="151"/>
      <c r="AX394" s="186" t="str">
        <f>IFERROR(TP_DATA[[#This Row],[Top '[m']]]-TP_DATA[[#This Row],[Bottom '[m']]], "")</f>
        <v/>
      </c>
      <c r="AY394" s="469"/>
      <c r="AZ394" s="470"/>
      <c r="BA394" s="192"/>
      <c r="BD394" s="467"/>
      <c r="BE394" s="467"/>
      <c r="BF394" s="468"/>
      <c r="BK394" s="425"/>
      <c r="BM394" s="425"/>
      <c r="CJ394" s="186" t="str">
        <f>IFERROR(TOWER_DATA[[#This Row],[Top '[m']]]-TOWER_DATA[[#This Row],[Bottom '[m']]], "")</f>
        <v/>
      </c>
      <c r="CK394" s="51"/>
      <c r="CL394" s="173" t="str">
        <f>IFERROR(-(TOWER_DATA[[#This Row],[D, bottom '[m']]]-TOWER_DATA[[#This Row],[D, top '[m']]])/(TOWER_DATA[[#This Row],[Bottom '[m']]]-TOWER_DATA[[#This Row],[Top '[m']]]),"")</f>
        <v/>
      </c>
      <c r="CM394" s="123" t="str">
        <f t="shared" si="10"/>
        <v/>
      </c>
      <c r="CN394" s="187" t="str">
        <f>IFERROR((TOWER_DATA[[#This Row],[D, bottom '[m']]]+TOWER_DATA[[#This Row],[D, top '[m']]])/(2*TOWER_DATA[[#This Row],[t '[mm']]]/1000),"")</f>
        <v/>
      </c>
      <c r="DR394" s="167"/>
      <c r="DS394" s="167"/>
      <c r="DT394" s="151"/>
      <c r="DW394" s="94"/>
      <c r="DX394" s="94"/>
      <c r="DY394" s="53"/>
    </row>
    <row r="395" spans="11:129" ht="18" customHeight="1">
      <c r="K395" s="186" t="str">
        <f>IFERROR(MP_DATA[[#This Row],[Top '[m']]]-MP_DATA[[#This Row],[Bottom '[m']]], "")</f>
        <v/>
      </c>
      <c r="L395" s="173" t="str">
        <f>IFERROR(-(MP_DATA[[#This Row],[D, bottom '[m']]]-MP_DATA[[#This Row],[D, top '[m']]])/(MP_DATA[[#This Row],[Bottom '[m']]]-MP_DATA[[#This Row],[Top '[m']]]),"")</f>
        <v/>
      </c>
      <c r="M395" s="123" t="str">
        <f>IF(7850/1000*(1/3)*PI()*ABS(F395-G395)*((H395/2)^2+(H395/2)*(I395/2)+(I395/2)^2-(H395/2-J395/1000)^2-(H395/2-J395/1000)*(I395/2-J395/1000)-(I395/2-J395/1000)^2)=0,"",7850/1000*(1/3)*PI()*ABS(F395-G395)*((H395/2)^2+(H395/2)*(I395/2)+(I395/2)^2-(H395/2-J395/1000)^2-(H395/2-J395/1000)*(I395/2-J395/1000)-(I395/2-J395/1000)^2))</f>
        <v/>
      </c>
      <c r="N395" s="187" t="str">
        <f>IFERROR((MP_DATA[[#This Row],[D, bottom '[m']]]+MP_DATA[[#This Row],[D, top '[m']]])/(2*MP_DATA[[#This Row],[t '[mm']]]/1000),"")</f>
        <v/>
      </c>
      <c r="S395" s="167"/>
      <c r="T395" s="167"/>
      <c r="U395" s="151"/>
      <c r="AX395" s="186" t="str">
        <f>IFERROR(TP_DATA[[#This Row],[Top '[m']]]-TP_DATA[[#This Row],[Bottom '[m']]], "")</f>
        <v/>
      </c>
      <c r="AY395" s="469"/>
      <c r="AZ395" s="470"/>
      <c r="BA395" s="192"/>
      <c r="BD395" s="467"/>
      <c r="BE395" s="467"/>
      <c r="BF395" s="468"/>
      <c r="BK395" s="425"/>
      <c r="BM395" s="425"/>
      <c r="CJ395" s="186" t="str">
        <f>IFERROR(TOWER_DATA[[#This Row],[Top '[m']]]-TOWER_DATA[[#This Row],[Bottom '[m']]], "")</f>
        <v/>
      </c>
      <c r="CK395" s="51"/>
      <c r="CL395" s="173" t="str">
        <f>IFERROR(-(TOWER_DATA[[#This Row],[D, bottom '[m']]]-TOWER_DATA[[#This Row],[D, top '[m']]])/(TOWER_DATA[[#This Row],[Bottom '[m']]]-TOWER_DATA[[#This Row],[Top '[m']]]),"")</f>
        <v/>
      </c>
      <c r="CM395" s="123" t="str">
        <f t="shared" si="10"/>
        <v/>
      </c>
      <c r="CN395" s="187" t="str">
        <f>IFERROR((TOWER_DATA[[#This Row],[D, bottom '[m']]]+TOWER_DATA[[#This Row],[D, top '[m']]])/(2*TOWER_DATA[[#This Row],[t '[mm']]]/1000),"")</f>
        <v/>
      </c>
      <c r="DR395" s="167"/>
      <c r="DS395" s="167"/>
      <c r="DT395" s="151"/>
      <c r="DW395" s="94"/>
      <c r="DX395" s="94"/>
      <c r="DY395" s="53"/>
    </row>
    <row r="396" spans="11:129" ht="18" customHeight="1">
      <c r="K396" s="186" t="str">
        <f>IFERROR(MP_DATA[[#This Row],[Top '[m']]]-MP_DATA[[#This Row],[Bottom '[m']]], "")</f>
        <v/>
      </c>
      <c r="L396" s="173" t="str">
        <f>IFERROR(-(MP_DATA[[#This Row],[D, bottom '[m']]]-MP_DATA[[#This Row],[D, top '[m']]])/(MP_DATA[[#This Row],[Bottom '[m']]]-MP_DATA[[#This Row],[Top '[m']]]),"")</f>
        <v/>
      </c>
      <c r="M396" s="123" t="str">
        <f>IF(7850/1000*(1/3)*PI()*ABS(F396-G396)*((H396/2)^2+(H396/2)*(I396/2)+(I396/2)^2-(H396/2-J396/1000)^2-(H396/2-J396/1000)*(I396/2-J396/1000)-(I396/2-J396/1000)^2)=0,"",7850/1000*(1/3)*PI()*ABS(F396-G396)*((H396/2)^2+(H396/2)*(I396/2)+(I396/2)^2-(H396/2-J396/1000)^2-(H396/2-J396/1000)*(I396/2-J396/1000)-(I396/2-J396/1000)^2))</f>
        <v/>
      </c>
      <c r="N396" s="187" t="str">
        <f>IFERROR((MP_DATA[[#This Row],[D, bottom '[m']]]+MP_DATA[[#This Row],[D, top '[m']]])/(2*MP_DATA[[#This Row],[t '[mm']]]/1000),"")</f>
        <v/>
      </c>
      <c r="S396" s="167"/>
      <c r="T396" s="167"/>
      <c r="U396" s="151"/>
      <c r="AX396" s="186" t="str">
        <f>IFERROR(TP_DATA[[#This Row],[Top '[m']]]-TP_DATA[[#This Row],[Bottom '[m']]], "")</f>
        <v/>
      </c>
      <c r="AY396" s="469"/>
      <c r="AZ396" s="470"/>
      <c r="BA396" s="192"/>
      <c r="BD396" s="467"/>
      <c r="BE396" s="467"/>
      <c r="BF396" s="468"/>
      <c r="BK396" s="425"/>
      <c r="BM396" s="425"/>
      <c r="CJ396" s="186" t="str">
        <f>IFERROR(TOWER_DATA[[#This Row],[Top '[m']]]-TOWER_DATA[[#This Row],[Bottom '[m']]], "")</f>
        <v/>
      </c>
      <c r="CK396" s="51"/>
      <c r="CL396" s="173" t="str">
        <f>IFERROR(-(TOWER_DATA[[#This Row],[D, bottom '[m']]]-TOWER_DATA[[#This Row],[D, top '[m']]])/(TOWER_DATA[[#This Row],[Bottom '[m']]]-TOWER_DATA[[#This Row],[Top '[m']]]),"")</f>
        <v/>
      </c>
      <c r="CM396" s="123" t="str">
        <f t="shared" si="10"/>
        <v/>
      </c>
      <c r="CN396" s="187" t="str">
        <f>IFERROR((TOWER_DATA[[#This Row],[D, bottom '[m']]]+TOWER_DATA[[#This Row],[D, top '[m']]])/(2*TOWER_DATA[[#This Row],[t '[mm']]]/1000),"")</f>
        <v/>
      </c>
      <c r="DR396" s="167"/>
      <c r="DS396" s="167"/>
      <c r="DT396" s="151"/>
      <c r="DW396" s="94"/>
      <c r="DX396" s="94"/>
      <c r="DY396" s="53"/>
    </row>
    <row r="397" spans="11:129" ht="18" customHeight="1">
      <c r="K397" s="186" t="str">
        <f>IFERROR(MP_DATA[[#This Row],[Top '[m']]]-MP_DATA[[#This Row],[Bottom '[m']]], "")</f>
        <v/>
      </c>
      <c r="L397" s="173" t="str">
        <f>IFERROR(-(MP_DATA[[#This Row],[D, bottom '[m']]]-MP_DATA[[#This Row],[D, top '[m']]])/(MP_DATA[[#This Row],[Bottom '[m']]]-MP_DATA[[#This Row],[Top '[m']]]),"")</f>
        <v/>
      </c>
      <c r="M397" s="123" t="str">
        <f>IF(7850/1000*(1/3)*PI()*ABS(F397-G397)*((H397/2)^2+(H397/2)*(I397/2)+(I397/2)^2-(H397/2-J397/1000)^2-(H397/2-J397/1000)*(I397/2-J397/1000)-(I397/2-J397/1000)^2)=0,"",7850/1000*(1/3)*PI()*ABS(F397-G397)*((H397/2)^2+(H397/2)*(I397/2)+(I397/2)^2-(H397/2-J397/1000)^2-(H397/2-J397/1000)*(I397/2-J397/1000)-(I397/2-J397/1000)^2))</f>
        <v/>
      </c>
      <c r="N397" s="187" t="str">
        <f>IFERROR((MP_DATA[[#This Row],[D, bottom '[m']]]+MP_DATA[[#This Row],[D, top '[m']]])/(2*MP_DATA[[#This Row],[t '[mm']]]/1000),"")</f>
        <v/>
      </c>
      <c r="S397" s="167"/>
      <c r="T397" s="167"/>
      <c r="U397" s="151"/>
      <c r="AX397" s="186" t="str">
        <f>IFERROR(TP_DATA[[#This Row],[Top '[m']]]-TP_DATA[[#This Row],[Bottom '[m']]], "")</f>
        <v/>
      </c>
      <c r="AY397" s="469"/>
      <c r="AZ397" s="470"/>
      <c r="BA397" s="192"/>
      <c r="BD397" s="467"/>
      <c r="BE397" s="467"/>
      <c r="BF397" s="468"/>
      <c r="BK397" s="425"/>
      <c r="BM397" s="425"/>
      <c r="CJ397" s="186" t="str">
        <f>IFERROR(TOWER_DATA[[#This Row],[Top '[m']]]-TOWER_DATA[[#This Row],[Bottom '[m']]], "")</f>
        <v/>
      </c>
      <c r="CK397" s="51"/>
      <c r="CL397" s="173" t="str">
        <f>IFERROR(-(TOWER_DATA[[#This Row],[D, bottom '[m']]]-TOWER_DATA[[#This Row],[D, top '[m']]])/(TOWER_DATA[[#This Row],[Bottom '[m']]]-TOWER_DATA[[#This Row],[Top '[m']]]),"")</f>
        <v/>
      </c>
      <c r="CM397" s="123" t="str">
        <f t="shared" si="10"/>
        <v/>
      </c>
      <c r="CN397" s="187" t="str">
        <f>IFERROR((TOWER_DATA[[#This Row],[D, bottom '[m']]]+TOWER_DATA[[#This Row],[D, top '[m']]])/(2*TOWER_DATA[[#This Row],[t '[mm']]]/1000),"")</f>
        <v/>
      </c>
      <c r="DR397" s="167"/>
      <c r="DS397" s="167"/>
      <c r="DT397" s="151"/>
      <c r="DW397" s="94"/>
      <c r="DX397" s="94"/>
      <c r="DY397" s="53"/>
    </row>
    <row r="398" spans="11:129" ht="18" customHeight="1">
      <c r="K398" s="186" t="str">
        <f>IFERROR(MP_DATA[[#This Row],[Top '[m']]]-MP_DATA[[#This Row],[Bottom '[m']]], "")</f>
        <v/>
      </c>
      <c r="L398" s="173" t="str">
        <f>IFERROR(-(MP_DATA[[#This Row],[D, bottom '[m']]]-MP_DATA[[#This Row],[D, top '[m']]])/(MP_DATA[[#This Row],[Bottom '[m']]]-MP_DATA[[#This Row],[Top '[m']]]),"")</f>
        <v/>
      </c>
      <c r="M398" s="123" t="str">
        <f>IF(7850/1000*(1/3)*PI()*ABS(F398-G398)*((H398/2)^2+(H398/2)*(I398/2)+(I398/2)^2-(H398/2-J398/1000)^2-(H398/2-J398/1000)*(I398/2-J398/1000)-(I398/2-J398/1000)^2)=0,"",7850/1000*(1/3)*PI()*ABS(F398-G398)*((H398/2)^2+(H398/2)*(I398/2)+(I398/2)^2-(H398/2-J398/1000)^2-(H398/2-J398/1000)*(I398/2-J398/1000)-(I398/2-J398/1000)^2))</f>
        <v/>
      </c>
      <c r="N398" s="187" t="str">
        <f>IFERROR((MP_DATA[[#This Row],[D, bottom '[m']]]+MP_DATA[[#This Row],[D, top '[m']]])/(2*MP_DATA[[#This Row],[t '[mm']]]/1000),"")</f>
        <v/>
      </c>
      <c r="S398" s="167"/>
      <c r="T398" s="167"/>
      <c r="U398" s="151"/>
      <c r="AX398" s="186" t="str">
        <f>IFERROR(TP_DATA[[#This Row],[Top '[m']]]-TP_DATA[[#This Row],[Bottom '[m']]], "")</f>
        <v/>
      </c>
      <c r="AY398" s="469"/>
      <c r="AZ398" s="470"/>
      <c r="BA398" s="192"/>
      <c r="BD398" s="467"/>
      <c r="BE398" s="467"/>
      <c r="BF398" s="468"/>
      <c r="BK398" s="425"/>
      <c r="BM398" s="425"/>
      <c r="CJ398" s="186" t="str">
        <f>IFERROR(TOWER_DATA[[#This Row],[Top '[m']]]-TOWER_DATA[[#This Row],[Bottom '[m']]], "")</f>
        <v/>
      </c>
      <c r="CK398" s="51"/>
      <c r="CL398" s="173" t="str">
        <f>IFERROR(-(TOWER_DATA[[#This Row],[D, bottom '[m']]]-TOWER_DATA[[#This Row],[D, top '[m']]])/(TOWER_DATA[[#This Row],[Bottom '[m']]]-TOWER_DATA[[#This Row],[Top '[m']]]),"")</f>
        <v/>
      </c>
      <c r="CM398" s="123" t="str">
        <f t="shared" si="10"/>
        <v/>
      </c>
      <c r="CN398" s="187" t="str">
        <f>IFERROR((TOWER_DATA[[#This Row],[D, bottom '[m']]]+TOWER_DATA[[#This Row],[D, top '[m']]])/(2*TOWER_DATA[[#This Row],[t '[mm']]]/1000),"")</f>
        <v/>
      </c>
      <c r="DR398" s="167"/>
      <c r="DS398" s="167"/>
      <c r="DT398" s="151"/>
      <c r="DW398" s="94"/>
      <c r="DX398" s="94"/>
      <c r="DY398" s="53"/>
    </row>
    <row r="399" spans="11:129" ht="18" customHeight="1">
      <c r="K399" s="186" t="str">
        <f>IFERROR(MP_DATA[[#This Row],[Top '[m']]]-MP_DATA[[#This Row],[Bottom '[m']]], "")</f>
        <v/>
      </c>
      <c r="L399" s="173" t="str">
        <f>IFERROR(-(MP_DATA[[#This Row],[D, bottom '[m']]]-MP_DATA[[#This Row],[D, top '[m']]])/(MP_DATA[[#This Row],[Bottom '[m']]]-MP_DATA[[#This Row],[Top '[m']]]),"")</f>
        <v/>
      </c>
      <c r="M399" s="123" t="str">
        <f>IF(7850/1000*(1/3)*PI()*ABS(F399-G399)*((H399/2)^2+(H399/2)*(I399/2)+(I399/2)^2-(H399/2-J399/1000)^2-(H399/2-J399/1000)*(I399/2-J399/1000)-(I399/2-J399/1000)^2)=0,"",7850/1000*(1/3)*PI()*ABS(F399-G399)*((H399/2)^2+(H399/2)*(I399/2)+(I399/2)^2-(H399/2-J399/1000)^2-(H399/2-J399/1000)*(I399/2-J399/1000)-(I399/2-J399/1000)^2))</f>
        <v/>
      </c>
      <c r="N399" s="187" t="str">
        <f>IFERROR((MP_DATA[[#This Row],[D, bottom '[m']]]+MP_DATA[[#This Row],[D, top '[m']]])/(2*MP_DATA[[#This Row],[t '[mm']]]/1000),"")</f>
        <v/>
      </c>
      <c r="S399" s="167"/>
      <c r="T399" s="167"/>
      <c r="U399" s="151"/>
      <c r="AX399" s="186" t="str">
        <f>IFERROR(TP_DATA[[#This Row],[Top '[m']]]-TP_DATA[[#This Row],[Bottom '[m']]], "")</f>
        <v/>
      </c>
      <c r="AY399" s="469"/>
      <c r="AZ399" s="470"/>
      <c r="BA399" s="192"/>
      <c r="BD399" s="467"/>
      <c r="BE399" s="467"/>
      <c r="BF399" s="468"/>
      <c r="BK399" s="425"/>
      <c r="BM399" s="425"/>
      <c r="CJ399" s="186" t="str">
        <f>IFERROR(TOWER_DATA[[#This Row],[Top '[m']]]-TOWER_DATA[[#This Row],[Bottom '[m']]], "")</f>
        <v/>
      </c>
      <c r="CK399" s="51"/>
      <c r="CL399" s="173" t="str">
        <f>IFERROR(-(TOWER_DATA[[#This Row],[D, bottom '[m']]]-TOWER_DATA[[#This Row],[D, top '[m']]])/(TOWER_DATA[[#This Row],[Bottom '[m']]]-TOWER_DATA[[#This Row],[Top '[m']]]),"")</f>
        <v/>
      </c>
      <c r="CM399" s="123" t="str">
        <f t="shared" si="10"/>
        <v/>
      </c>
      <c r="CN399" s="187" t="str">
        <f>IFERROR((TOWER_DATA[[#This Row],[D, bottom '[m']]]+TOWER_DATA[[#This Row],[D, top '[m']]])/(2*TOWER_DATA[[#This Row],[t '[mm']]]/1000),"")</f>
        <v/>
      </c>
      <c r="DR399" s="167"/>
      <c r="DS399" s="167"/>
      <c r="DT399" s="151"/>
      <c r="DW399" s="94"/>
      <c r="DX399" s="94"/>
      <c r="DY399" s="53"/>
    </row>
    <row r="400" spans="11:129" ht="18" customHeight="1">
      <c r="K400" s="186" t="str">
        <f>IFERROR(MP_DATA[[#This Row],[Top '[m']]]-MP_DATA[[#This Row],[Bottom '[m']]], "")</f>
        <v/>
      </c>
      <c r="L400" s="173" t="str">
        <f>IFERROR(-(MP_DATA[[#This Row],[D, bottom '[m']]]-MP_DATA[[#This Row],[D, top '[m']]])/(MP_DATA[[#This Row],[Bottom '[m']]]-MP_DATA[[#This Row],[Top '[m']]]),"")</f>
        <v/>
      </c>
      <c r="M400" s="123" t="str">
        <f>IF(7850/1000*(1/3)*PI()*ABS(F400-G400)*((H400/2)^2+(H400/2)*(I400/2)+(I400/2)^2-(H400/2-J400/1000)^2-(H400/2-J400/1000)*(I400/2-J400/1000)-(I400/2-J400/1000)^2)=0,"",7850/1000*(1/3)*PI()*ABS(F400-G400)*((H400/2)^2+(H400/2)*(I400/2)+(I400/2)^2-(H400/2-J400/1000)^2-(H400/2-J400/1000)*(I400/2-J400/1000)-(I400/2-J400/1000)^2))</f>
        <v/>
      </c>
      <c r="N400" s="187" t="str">
        <f>IFERROR((MP_DATA[[#This Row],[D, bottom '[m']]]+MP_DATA[[#This Row],[D, top '[m']]])/(2*MP_DATA[[#This Row],[t '[mm']]]/1000),"")</f>
        <v/>
      </c>
      <c r="S400" s="167"/>
      <c r="T400" s="167"/>
      <c r="U400" s="151"/>
      <c r="AX400" s="186" t="str">
        <f>IFERROR(TP_DATA[[#This Row],[Top '[m']]]-TP_DATA[[#This Row],[Bottom '[m']]], "")</f>
        <v/>
      </c>
      <c r="AY400" s="469"/>
      <c r="AZ400" s="470"/>
      <c r="BA400" s="192"/>
      <c r="BD400" s="467"/>
      <c r="BE400" s="467"/>
      <c r="BF400" s="468"/>
      <c r="BK400" s="425"/>
      <c r="BM400" s="425"/>
      <c r="CJ400" s="186" t="str">
        <f>IFERROR(TOWER_DATA[[#This Row],[Top '[m']]]-TOWER_DATA[[#This Row],[Bottom '[m']]], "")</f>
        <v/>
      </c>
      <c r="CK400" s="51"/>
      <c r="CL400" s="173" t="str">
        <f>IFERROR(-(TOWER_DATA[[#This Row],[D, bottom '[m']]]-TOWER_DATA[[#This Row],[D, top '[m']]])/(TOWER_DATA[[#This Row],[Bottom '[m']]]-TOWER_DATA[[#This Row],[Top '[m']]]),"")</f>
        <v/>
      </c>
      <c r="CM400" s="123" t="str">
        <f t="shared" si="10"/>
        <v/>
      </c>
      <c r="CN400" s="187" t="str">
        <f>IFERROR((TOWER_DATA[[#This Row],[D, bottom '[m']]]+TOWER_DATA[[#This Row],[D, top '[m']]])/(2*TOWER_DATA[[#This Row],[t '[mm']]]/1000),"")</f>
        <v/>
      </c>
      <c r="DR400" s="167"/>
      <c r="DS400" s="167"/>
      <c r="DT400" s="151"/>
      <c r="DW400" s="94"/>
      <c r="DX400" s="94"/>
      <c r="DY400" s="53"/>
    </row>
    <row r="401" spans="11:129" ht="18" customHeight="1">
      <c r="K401" s="186" t="str">
        <f>IFERROR(MP_DATA[[#This Row],[Top '[m']]]-MP_DATA[[#This Row],[Bottom '[m']]], "")</f>
        <v/>
      </c>
      <c r="L401" s="173" t="str">
        <f>IFERROR(-(MP_DATA[[#This Row],[D, bottom '[m']]]-MP_DATA[[#This Row],[D, top '[m']]])/(MP_DATA[[#This Row],[Bottom '[m']]]-MP_DATA[[#This Row],[Top '[m']]]),"")</f>
        <v/>
      </c>
      <c r="M401" s="123" t="str">
        <f>IF(7850/1000*(1/3)*PI()*ABS(F401-G401)*((H401/2)^2+(H401/2)*(I401/2)+(I401/2)^2-(H401/2-J401/1000)^2-(H401/2-J401/1000)*(I401/2-J401/1000)-(I401/2-J401/1000)^2)=0,"",7850/1000*(1/3)*PI()*ABS(F401-G401)*((H401/2)^2+(H401/2)*(I401/2)+(I401/2)^2-(H401/2-J401/1000)^2-(H401/2-J401/1000)*(I401/2-J401/1000)-(I401/2-J401/1000)^2))</f>
        <v/>
      </c>
      <c r="N401" s="187" t="str">
        <f>IFERROR((MP_DATA[[#This Row],[D, bottom '[m']]]+MP_DATA[[#This Row],[D, top '[m']]])/(2*MP_DATA[[#This Row],[t '[mm']]]/1000),"")</f>
        <v/>
      </c>
      <c r="S401" s="167"/>
      <c r="T401" s="167"/>
      <c r="U401" s="151"/>
      <c r="AX401" s="186" t="str">
        <f>IFERROR(TP_DATA[[#This Row],[Top '[m']]]-TP_DATA[[#This Row],[Bottom '[m']]], "")</f>
        <v/>
      </c>
      <c r="AY401" s="469"/>
      <c r="AZ401" s="470"/>
      <c r="BA401" s="192"/>
      <c r="BD401" s="467"/>
      <c r="BE401" s="467"/>
      <c r="BF401" s="468"/>
      <c r="BK401" s="425"/>
      <c r="BM401" s="425"/>
      <c r="CJ401" s="186" t="str">
        <f>IFERROR(TOWER_DATA[[#This Row],[Top '[m']]]-TOWER_DATA[[#This Row],[Bottom '[m']]], "")</f>
        <v/>
      </c>
      <c r="CK401" s="51"/>
      <c r="CL401" s="173" t="str">
        <f>IFERROR(-(TOWER_DATA[[#This Row],[D, bottom '[m']]]-TOWER_DATA[[#This Row],[D, top '[m']]])/(TOWER_DATA[[#This Row],[Bottom '[m']]]-TOWER_DATA[[#This Row],[Top '[m']]]),"")</f>
        <v/>
      </c>
      <c r="CM401" s="123" t="str">
        <f t="shared" si="10"/>
        <v/>
      </c>
      <c r="CN401" s="187" t="str">
        <f>IFERROR((TOWER_DATA[[#This Row],[D, bottom '[m']]]+TOWER_DATA[[#This Row],[D, top '[m']]])/(2*TOWER_DATA[[#This Row],[t '[mm']]]/1000),"")</f>
        <v/>
      </c>
      <c r="DR401" s="167"/>
      <c r="DS401" s="167"/>
      <c r="DT401" s="151"/>
      <c r="DW401" s="94"/>
      <c r="DX401" s="94"/>
      <c r="DY401" s="53"/>
    </row>
    <row r="402" spans="11:129" ht="18" customHeight="1">
      <c r="K402" s="186" t="str">
        <f>IFERROR(MP_DATA[[#This Row],[Top '[m']]]-MP_DATA[[#This Row],[Bottom '[m']]], "")</f>
        <v/>
      </c>
      <c r="L402" s="173" t="str">
        <f>IFERROR(-(MP_DATA[[#This Row],[D, bottom '[m']]]-MP_DATA[[#This Row],[D, top '[m']]])/(MP_DATA[[#This Row],[Bottom '[m']]]-MP_DATA[[#This Row],[Top '[m']]]),"")</f>
        <v/>
      </c>
      <c r="M402" s="123" t="str">
        <f>IF(7850/1000*(1/3)*PI()*ABS(F402-G402)*((H402/2)^2+(H402/2)*(I402/2)+(I402/2)^2-(H402/2-J402/1000)^2-(H402/2-J402/1000)*(I402/2-J402/1000)-(I402/2-J402/1000)^2)=0,"",7850/1000*(1/3)*PI()*ABS(F402-G402)*((H402/2)^2+(H402/2)*(I402/2)+(I402/2)^2-(H402/2-J402/1000)^2-(H402/2-J402/1000)*(I402/2-J402/1000)-(I402/2-J402/1000)^2))</f>
        <v/>
      </c>
      <c r="N402" s="187" t="str">
        <f>IFERROR((MP_DATA[[#This Row],[D, bottom '[m']]]+MP_DATA[[#This Row],[D, top '[m']]])/(2*MP_DATA[[#This Row],[t '[mm']]]/1000),"")</f>
        <v/>
      </c>
      <c r="S402" s="167"/>
      <c r="T402" s="167"/>
      <c r="U402" s="151"/>
      <c r="AX402" s="186" t="str">
        <f>IFERROR(TP_DATA[[#This Row],[Top '[m']]]-TP_DATA[[#This Row],[Bottom '[m']]], "")</f>
        <v/>
      </c>
      <c r="AY402" s="469"/>
      <c r="AZ402" s="470"/>
      <c r="BA402" s="192"/>
      <c r="BD402" s="467"/>
      <c r="BE402" s="467"/>
      <c r="BF402" s="468"/>
      <c r="BK402" s="425"/>
      <c r="BM402" s="425"/>
      <c r="CJ402" s="186" t="str">
        <f>IFERROR(TOWER_DATA[[#This Row],[Top '[m']]]-TOWER_DATA[[#This Row],[Bottom '[m']]], "")</f>
        <v/>
      </c>
      <c r="CK402" s="51"/>
      <c r="CL402" s="173" t="str">
        <f>IFERROR(-(TOWER_DATA[[#This Row],[D, bottom '[m']]]-TOWER_DATA[[#This Row],[D, top '[m']]])/(TOWER_DATA[[#This Row],[Bottom '[m']]]-TOWER_DATA[[#This Row],[Top '[m']]]),"")</f>
        <v/>
      </c>
      <c r="CM402" s="123" t="str">
        <f t="shared" si="10"/>
        <v/>
      </c>
      <c r="CN402" s="187" t="str">
        <f>IFERROR((TOWER_DATA[[#This Row],[D, bottom '[m']]]+TOWER_DATA[[#This Row],[D, top '[m']]])/(2*TOWER_DATA[[#This Row],[t '[mm']]]/1000),"")</f>
        <v/>
      </c>
      <c r="DR402" s="167"/>
      <c r="DS402" s="167"/>
      <c r="DT402" s="151"/>
      <c r="DW402" s="94"/>
      <c r="DX402" s="94"/>
      <c r="DY402" s="53"/>
    </row>
    <row r="403" spans="11:129" ht="18" customHeight="1">
      <c r="K403" s="186" t="str">
        <f>IFERROR(MP_DATA[[#This Row],[Top '[m']]]-MP_DATA[[#This Row],[Bottom '[m']]], "")</f>
        <v/>
      </c>
      <c r="L403" s="173" t="str">
        <f>IFERROR(-(MP_DATA[[#This Row],[D, bottom '[m']]]-MP_DATA[[#This Row],[D, top '[m']]])/(MP_DATA[[#This Row],[Bottom '[m']]]-MP_DATA[[#This Row],[Top '[m']]]),"")</f>
        <v/>
      </c>
      <c r="M403" s="123" t="str">
        <f>IF(7850/1000*(1/3)*PI()*ABS(F403-G403)*((H403/2)^2+(H403/2)*(I403/2)+(I403/2)^2-(H403/2-J403/1000)^2-(H403/2-J403/1000)*(I403/2-J403/1000)-(I403/2-J403/1000)^2)=0,"",7850/1000*(1/3)*PI()*ABS(F403-G403)*((H403/2)^2+(H403/2)*(I403/2)+(I403/2)^2-(H403/2-J403/1000)^2-(H403/2-J403/1000)*(I403/2-J403/1000)-(I403/2-J403/1000)^2))</f>
        <v/>
      </c>
      <c r="N403" s="187" t="str">
        <f>IFERROR((MP_DATA[[#This Row],[D, bottom '[m']]]+MP_DATA[[#This Row],[D, top '[m']]])/(2*MP_DATA[[#This Row],[t '[mm']]]/1000),"")</f>
        <v/>
      </c>
      <c r="S403" s="167"/>
      <c r="T403" s="167"/>
      <c r="U403" s="151"/>
      <c r="AX403" s="186" t="str">
        <f>IFERROR(TP_DATA[[#This Row],[Top '[m']]]-TP_DATA[[#This Row],[Bottom '[m']]], "")</f>
        <v/>
      </c>
      <c r="AY403" s="469"/>
      <c r="AZ403" s="470"/>
      <c r="BA403" s="192"/>
      <c r="BD403" s="467"/>
      <c r="BE403" s="467"/>
      <c r="BF403" s="468"/>
      <c r="BK403" s="425"/>
      <c r="BM403" s="425"/>
      <c r="CJ403" s="186" t="str">
        <f>IFERROR(TOWER_DATA[[#This Row],[Top '[m']]]-TOWER_DATA[[#This Row],[Bottom '[m']]], "")</f>
        <v/>
      </c>
      <c r="CK403" s="51"/>
      <c r="CL403" s="173" t="str">
        <f>IFERROR(-(TOWER_DATA[[#This Row],[D, bottom '[m']]]-TOWER_DATA[[#This Row],[D, top '[m']]])/(TOWER_DATA[[#This Row],[Bottom '[m']]]-TOWER_DATA[[#This Row],[Top '[m']]]),"")</f>
        <v/>
      </c>
      <c r="CM403" s="123" t="str">
        <f t="shared" si="10"/>
        <v/>
      </c>
      <c r="CN403" s="187" t="str">
        <f>IFERROR((TOWER_DATA[[#This Row],[D, bottom '[m']]]+TOWER_DATA[[#This Row],[D, top '[m']]])/(2*TOWER_DATA[[#This Row],[t '[mm']]]/1000),"")</f>
        <v/>
      </c>
      <c r="DR403" s="167"/>
      <c r="DS403" s="167"/>
      <c r="DT403" s="151"/>
      <c r="DW403" s="94"/>
      <c r="DX403" s="94"/>
      <c r="DY403" s="53"/>
    </row>
    <row r="404" spans="11:129" ht="18" customHeight="1">
      <c r="K404" s="186" t="str">
        <f>IFERROR(MP_DATA[[#This Row],[Top '[m']]]-MP_DATA[[#This Row],[Bottom '[m']]], "")</f>
        <v/>
      </c>
      <c r="L404" s="173" t="str">
        <f>IFERROR(-(MP_DATA[[#This Row],[D, bottom '[m']]]-MP_DATA[[#This Row],[D, top '[m']]])/(MP_DATA[[#This Row],[Bottom '[m']]]-MP_DATA[[#This Row],[Top '[m']]]),"")</f>
        <v/>
      </c>
      <c r="M404" s="123" t="str">
        <f>IF(7850/1000*(1/3)*PI()*ABS(F404-G404)*((H404/2)^2+(H404/2)*(I404/2)+(I404/2)^2-(H404/2-J404/1000)^2-(H404/2-J404/1000)*(I404/2-J404/1000)-(I404/2-J404/1000)^2)=0,"",7850/1000*(1/3)*PI()*ABS(F404-G404)*((H404/2)^2+(H404/2)*(I404/2)+(I404/2)^2-(H404/2-J404/1000)^2-(H404/2-J404/1000)*(I404/2-J404/1000)-(I404/2-J404/1000)^2))</f>
        <v/>
      </c>
      <c r="N404" s="187" t="str">
        <f>IFERROR((MP_DATA[[#This Row],[D, bottom '[m']]]+MP_DATA[[#This Row],[D, top '[m']]])/(2*MP_DATA[[#This Row],[t '[mm']]]/1000),"")</f>
        <v/>
      </c>
      <c r="S404" s="167"/>
      <c r="T404" s="167"/>
      <c r="U404" s="151"/>
      <c r="AX404" s="186" t="str">
        <f>IFERROR(TP_DATA[[#This Row],[Top '[m']]]-TP_DATA[[#This Row],[Bottom '[m']]], "")</f>
        <v/>
      </c>
      <c r="AY404" s="469"/>
      <c r="AZ404" s="470"/>
      <c r="BA404" s="192"/>
      <c r="BD404" s="467"/>
      <c r="BE404" s="467"/>
      <c r="BF404" s="468"/>
      <c r="BK404" s="425"/>
      <c r="BM404" s="425"/>
      <c r="CJ404" s="186" t="str">
        <f>IFERROR(TOWER_DATA[[#This Row],[Top '[m']]]-TOWER_DATA[[#This Row],[Bottom '[m']]], "")</f>
        <v/>
      </c>
      <c r="CK404" s="51"/>
      <c r="CL404" s="173" t="str">
        <f>IFERROR(-(TOWER_DATA[[#This Row],[D, bottom '[m']]]-TOWER_DATA[[#This Row],[D, top '[m']]])/(TOWER_DATA[[#This Row],[Bottom '[m']]]-TOWER_DATA[[#This Row],[Top '[m']]]),"")</f>
        <v/>
      </c>
      <c r="CM404" s="123" t="str">
        <f t="shared" si="10"/>
        <v/>
      </c>
      <c r="CN404" s="187" t="str">
        <f>IFERROR((TOWER_DATA[[#This Row],[D, bottom '[m']]]+TOWER_DATA[[#This Row],[D, top '[m']]])/(2*TOWER_DATA[[#This Row],[t '[mm']]]/1000),"")</f>
        <v/>
      </c>
      <c r="DR404" s="167"/>
      <c r="DS404" s="167"/>
      <c r="DT404" s="151"/>
      <c r="DW404" s="94"/>
      <c r="DX404" s="94"/>
      <c r="DY404" s="53"/>
    </row>
    <row r="405" spans="11:129" ht="18" customHeight="1">
      <c r="K405" s="186" t="str">
        <f>IFERROR(MP_DATA[[#This Row],[Top '[m']]]-MP_DATA[[#This Row],[Bottom '[m']]], "")</f>
        <v/>
      </c>
      <c r="L405" s="173" t="str">
        <f>IFERROR(-(MP_DATA[[#This Row],[D, bottom '[m']]]-MP_DATA[[#This Row],[D, top '[m']]])/(MP_DATA[[#This Row],[Bottom '[m']]]-MP_DATA[[#This Row],[Top '[m']]]),"")</f>
        <v/>
      </c>
      <c r="M405" s="123" t="str">
        <f>IF(7850/1000*(1/3)*PI()*ABS(F405-G405)*((H405/2)^2+(H405/2)*(I405/2)+(I405/2)^2-(H405/2-J405/1000)^2-(H405/2-J405/1000)*(I405/2-J405/1000)-(I405/2-J405/1000)^2)=0,"",7850/1000*(1/3)*PI()*ABS(F405-G405)*((H405/2)^2+(H405/2)*(I405/2)+(I405/2)^2-(H405/2-J405/1000)^2-(H405/2-J405/1000)*(I405/2-J405/1000)-(I405/2-J405/1000)^2))</f>
        <v/>
      </c>
      <c r="N405" s="187" t="str">
        <f>IFERROR((MP_DATA[[#This Row],[D, bottom '[m']]]+MP_DATA[[#This Row],[D, top '[m']]])/(2*MP_DATA[[#This Row],[t '[mm']]]/1000),"")</f>
        <v/>
      </c>
      <c r="S405" s="167"/>
      <c r="T405" s="167"/>
      <c r="U405" s="151"/>
      <c r="AX405" s="186" t="str">
        <f>IFERROR(TP_DATA[[#This Row],[Top '[m']]]-TP_DATA[[#This Row],[Bottom '[m']]], "")</f>
        <v/>
      </c>
      <c r="AY405" s="469"/>
      <c r="AZ405" s="470"/>
      <c r="BA405" s="192"/>
      <c r="BD405" s="467"/>
      <c r="BE405" s="467"/>
      <c r="BF405" s="468"/>
      <c r="BK405" s="425"/>
      <c r="BM405" s="425"/>
      <c r="CJ405" s="186" t="str">
        <f>IFERROR(TOWER_DATA[[#This Row],[Top '[m']]]-TOWER_DATA[[#This Row],[Bottom '[m']]], "")</f>
        <v/>
      </c>
      <c r="CK405" s="51"/>
      <c r="CL405" s="173" t="str">
        <f>IFERROR(-(TOWER_DATA[[#This Row],[D, bottom '[m']]]-TOWER_DATA[[#This Row],[D, top '[m']]])/(TOWER_DATA[[#This Row],[Bottom '[m']]]-TOWER_DATA[[#This Row],[Top '[m']]]),"")</f>
        <v/>
      </c>
      <c r="CM405" s="123" t="str">
        <f t="shared" si="10"/>
        <v/>
      </c>
      <c r="CN405" s="187" t="str">
        <f>IFERROR((TOWER_DATA[[#This Row],[D, bottom '[m']]]+TOWER_DATA[[#This Row],[D, top '[m']]])/(2*TOWER_DATA[[#This Row],[t '[mm']]]/1000),"")</f>
        <v/>
      </c>
      <c r="DR405" s="167"/>
      <c r="DS405" s="167"/>
      <c r="DT405" s="151"/>
      <c r="DW405" s="94"/>
      <c r="DX405" s="94"/>
      <c r="DY405" s="53"/>
    </row>
    <row r="406" spans="11:129" ht="18" customHeight="1">
      <c r="K406" s="186" t="str">
        <f>IFERROR(MP_DATA[[#This Row],[Top '[m']]]-MP_DATA[[#This Row],[Bottom '[m']]], "")</f>
        <v/>
      </c>
      <c r="L406" s="173" t="str">
        <f>IFERROR(-(MP_DATA[[#This Row],[D, bottom '[m']]]-MP_DATA[[#This Row],[D, top '[m']]])/(MP_DATA[[#This Row],[Bottom '[m']]]-MP_DATA[[#This Row],[Top '[m']]]),"")</f>
        <v/>
      </c>
      <c r="M406" s="123" t="str">
        <f>IF(7850/1000*(1/3)*PI()*ABS(F406-G406)*((H406/2)^2+(H406/2)*(I406/2)+(I406/2)^2-(H406/2-J406/1000)^2-(H406/2-J406/1000)*(I406/2-J406/1000)-(I406/2-J406/1000)^2)=0,"",7850/1000*(1/3)*PI()*ABS(F406-G406)*((H406/2)^2+(H406/2)*(I406/2)+(I406/2)^2-(H406/2-J406/1000)^2-(H406/2-J406/1000)*(I406/2-J406/1000)-(I406/2-J406/1000)^2))</f>
        <v/>
      </c>
      <c r="N406" s="187" t="str">
        <f>IFERROR((MP_DATA[[#This Row],[D, bottom '[m']]]+MP_DATA[[#This Row],[D, top '[m']]])/(2*MP_DATA[[#This Row],[t '[mm']]]/1000),"")</f>
        <v/>
      </c>
      <c r="S406" s="167"/>
      <c r="T406" s="167"/>
      <c r="U406" s="151"/>
      <c r="AX406" s="186" t="str">
        <f>IFERROR(TP_DATA[[#This Row],[Top '[m']]]-TP_DATA[[#This Row],[Bottom '[m']]], "")</f>
        <v/>
      </c>
      <c r="AY406" s="469"/>
      <c r="AZ406" s="470"/>
      <c r="BA406" s="192"/>
      <c r="BD406" s="467"/>
      <c r="BE406" s="467"/>
      <c r="BF406" s="468"/>
      <c r="BK406" s="425"/>
      <c r="BM406" s="425"/>
      <c r="CJ406" s="186" t="str">
        <f>IFERROR(TOWER_DATA[[#This Row],[Top '[m']]]-TOWER_DATA[[#This Row],[Bottom '[m']]], "")</f>
        <v/>
      </c>
      <c r="CK406" s="51"/>
      <c r="CL406" s="173" t="str">
        <f>IFERROR(-(TOWER_DATA[[#This Row],[D, bottom '[m']]]-TOWER_DATA[[#This Row],[D, top '[m']]])/(TOWER_DATA[[#This Row],[Bottom '[m']]]-TOWER_DATA[[#This Row],[Top '[m']]]),"")</f>
        <v/>
      </c>
      <c r="CM406" s="123" t="str">
        <f t="shared" si="10"/>
        <v/>
      </c>
      <c r="CN406" s="187" t="str">
        <f>IFERROR((TOWER_DATA[[#This Row],[D, bottom '[m']]]+TOWER_DATA[[#This Row],[D, top '[m']]])/(2*TOWER_DATA[[#This Row],[t '[mm']]]/1000),"")</f>
        <v/>
      </c>
      <c r="DR406" s="167"/>
      <c r="DS406" s="167"/>
      <c r="DT406" s="151"/>
      <c r="DW406" s="94"/>
      <c r="DX406" s="94"/>
    </row>
    <row r="407" spans="11:129" ht="18" customHeight="1">
      <c r="K407" s="186" t="str">
        <f>IFERROR(MP_DATA[[#This Row],[Top '[m']]]-MP_DATA[[#This Row],[Bottom '[m']]], "")</f>
        <v/>
      </c>
      <c r="L407" s="173" t="str">
        <f>IFERROR(-(MP_DATA[[#This Row],[D, bottom '[m']]]-MP_DATA[[#This Row],[D, top '[m']]])/(MP_DATA[[#This Row],[Bottom '[m']]]-MP_DATA[[#This Row],[Top '[m']]]),"")</f>
        <v/>
      </c>
      <c r="M407" s="123" t="str">
        <f>IF(7850/1000*(1/3)*PI()*ABS(F407-G407)*((H407/2)^2+(H407/2)*(I407/2)+(I407/2)^2-(H407/2-J407/1000)^2-(H407/2-J407/1000)*(I407/2-J407/1000)-(I407/2-J407/1000)^2)=0,"",7850/1000*(1/3)*PI()*ABS(F407-G407)*((H407/2)^2+(H407/2)*(I407/2)+(I407/2)^2-(H407/2-J407/1000)^2-(H407/2-J407/1000)*(I407/2-J407/1000)-(I407/2-J407/1000)^2))</f>
        <v/>
      </c>
      <c r="N407" s="187" t="str">
        <f>IFERROR((MP_DATA[[#This Row],[D, bottom '[m']]]+MP_DATA[[#This Row],[D, top '[m']]])/(2*MP_DATA[[#This Row],[t '[mm']]]/1000),"")</f>
        <v/>
      </c>
      <c r="S407" s="167"/>
      <c r="T407" s="167"/>
      <c r="U407" s="151"/>
      <c r="AX407" s="186" t="str">
        <f>IFERROR(TP_DATA[[#This Row],[Top '[m']]]-TP_DATA[[#This Row],[Bottom '[m']]], "")</f>
        <v/>
      </c>
      <c r="AY407" s="469"/>
      <c r="AZ407" s="470"/>
      <c r="BA407" s="192"/>
      <c r="BD407" s="467"/>
      <c r="BE407" s="467"/>
      <c r="BF407" s="468"/>
      <c r="BK407" s="425"/>
      <c r="BM407" s="425"/>
      <c r="CJ407" s="186" t="str">
        <f>IFERROR(TOWER_DATA[[#This Row],[Top '[m']]]-TOWER_DATA[[#This Row],[Bottom '[m']]], "")</f>
        <v/>
      </c>
      <c r="CK407" s="51"/>
      <c r="CL407" s="173" t="str">
        <f>IFERROR(-(TOWER_DATA[[#This Row],[D, bottom '[m']]]-TOWER_DATA[[#This Row],[D, top '[m']]])/(TOWER_DATA[[#This Row],[Bottom '[m']]]-TOWER_DATA[[#This Row],[Top '[m']]]),"")</f>
        <v/>
      </c>
      <c r="CM407" s="123" t="str">
        <f t="shared" si="10"/>
        <v/>
      </c>
      <c r="CN407" s="187" t="str">
        <f>IFERROR((TOWER_DATA[[#This Row],[D, bottom '[m']]]+TOWER_DATA[[#This Row],[D, top '[m']]])/(2*TOWER_DATA[[#This Row],[t '[mm']]]/1000),"")</f>
        <v/>
      </c>
      <c r="DR407" s="167"/>
      <c r="DS407" s="167"/>
      <c r="DT407" s="151"/>
      <c r="DW407" s="94"/>
      <c r="DX407" s="94"/>
    </row>
    <row r="408" spans="11:129" ht="18" customHeight="1">
      <c r="K408" s="186" t="str">
        <f>IFERROR(MP_DATA[[#This Row],[Top '[m']]]-MP_DATA[[#This Row],[Bottom '[m']]], "")</f>
        <v/>
      </c>
      <c r="L408" s="173" t="str">
        <f>IFERROR(-(MP_DATA[[#This Row],[D, bottom '[m']]]-MP_DATA[[#This Row],[D, top '[m']]])/(MP_DATA[[#This Row],[Bottom '[m']]]-MP_DATA[[#This Row],[Top '[m']]]),"")</f>
        <v/>
      </c>
      <c r="M408" s="123" t="str">
        <f>IF(7850/1000*(1/3)*PI()*ABS(F408-G408)*((H408/2)^2+(H408/2)*(I408/2)+(I408/2)^2-(H408/2-J408/1000)^2-(H408/2-J408/1000)*(I408/2-J408/1000)-(I408/2-J408/1000)^2)=0,"",7850/1000*(1/3)*PI()*ABS(F408-G408)*((H408/2)^2+(H408/2)*(I408/2)+(I408/2)^2-(H408/2-J408/1000)^2-(H408/2-J408/1000)*(I408/2-J408/1000)-(I408/2-J408/1000)^2))</f>
        <v/>
      </c>
      <c r="N408" s="187" t="str">
        <f>IFERROR((MP_DATA[[#This Row],[D, bottom '[m']]]+MP_DATA[[#This Row],[D, top '[m']]])/(2*MP_DATA[[#This Row],[t '[mm']]]/1000),"")</f>
        <v/>
      </c>
      <c r="S408" s="167"/>
      <c r="T408" s="167"/>
      <c r="U408" s="151"/>
      <c r="AX408" s="186" t="str">
        <f>IFERROR(TP_DATA[[#This Row],[Top '[m']]]-TP_DATA[[#This Row],[Bottom '[m']]], "")</f>
        <v/>
      </c>
      <c r="AY408" s="469"/>
      <c r="AZ408" s="470"/>
      <c r="BA408" s="192"/>
      <c r="BD408" s="467"/>
      <c r="BE408" s="467"/>
      <c r="BF408" s="468"/>
      <c r="BK408" s="425"/>
      <c r="BM408" s="425"/>
      <c r="CJ408" s="186" t="str">
        <f>IFERROR(TOWER_DATA[[#This Row],[Top '[m']]]-TOWER_DATA[[#This Row],[Bottom '[m']]], "")</f>
        <v/>
      </c>
      <c r="CK408" s="51"/>
      <c r="CL408" s="173" t="str">
        <f>IFERROR(-(TOWER_DATA[[#This Row],[D, bottom '[m']]]-TOWER_DATA[[#This Row],[D, top '[m']]])/(TOWER_DATA[[#This Row],[Bottom '[m']]]-TOWER_DATA[[#This Row],[Top '[m']]]),"")</f>
        <v/>
      </c>
      <c r="CM408" s="123" t="str">
        <f t="shared" si="10"/>
        <v/>
      </c>
      <c r="CN408" s="187" t="str">
        <f>IFERROR((TOWER_DATA[[#This Row],[D, bottom '[m']]]+TOWER_DATA[[#This Row],[D, top '[m']]])/(2*TOWER_DATA[[#This Row],[t '[mm']]]/1000),"")</f>
        <v/>
      </c>
      <c r="DR408" s="167"/>
      <c r="DS408" s="167"/>
      <c r="DT408" s="151"/>
      <c r="DW408" s="94"/>
      <c r="DX408" s="94"/>
    </row>
    <row r="409" spans="11:129" ht="18" customHeight="1">
      <c r="K409" s="186" t="str">
        <f>IFERROR(MP_DATA[[#This Row],[Top '[m']]]-MP_DATA[[#This Row],[Bottom '[m']]], "")</f>
        <v/>
      </c>
      <c r="L409" s="173" t="str">
        <f>IFERROR(-(MP_DATA[[#This Row],[D, bottom '[m']]]-MP_DATA[[#This Row],[D, top '[m']]])/(MP_DATA[[#This Row],[Bottom '[m']]]-MP_DATA[[#This Row],[Top '[m']]]),"")</f>
        <v/>
      </c>
      <c r="M409" s="123" t="str">
        <f>IF(7850/1000*(1/3)*PI()*ABS(F409-G409)*((H409/2)^2+(H409/2)*(I409/2)+(I409/2)^2-(H409/2-J409/1000)^2-(H409/2-J409/1000)*(I409/2-J409/1000)-(I409/2-J409/1000)^2)=0,"",7850/1000*(1/3)*PI()*ABS(F409-G409)*((H409/2)^2+(H409/2)*(I409/2)+(I409/2)^2-(H409/2-J409/1000)^2-(H409/2-J409/1000)*(I409/2-J409/1000)-(I409/2-J409/1000)^2))</f>
        <v/>
      </c>
      <c r="N409" s="187" t="str">
        <f>IFERROR((MP_DATA[[#This Row],[D, bottom '[m']]]+MP_DATA[[#This Row],[D, top '[m']]])/(2*MP_DATA[[#This Row],[t '[mm']]]/1000),"")</f>
        <v/>
      </c>
      <c r="S409" s="167"/>
      <c r="T409" s="167"/>
      <c r="U409" s="151"/>
      <c r="AX409" s="186" t="str">
        <f>IFERROR(TP_DATA[[#This Row],[Top '[m']]]-TP_DATA[[#This Row],[Bottom '[m']]], "")</f>
        <v/>
      </c>
      <c r="AY409" s="469"/>
      <c r="AZ409" s="470"/>
      <c r="BA409" s="192"/>
      <c r="BD409" s="467"/>
      <c r="BE409" s="467"/>
      <c r="BF409" s="468"/>
      <c r="BK409" s="425"/>
      <c r="BM409" s="425"/>
      <c r="CJ409" s="186" t="str">
        <f>IFERROR(TOWER_DATA[[#This Row],[Top '[m']]]-TOWER_DATA[[#This Row],[Bottom '[m']]], "")</f>
        <v/>
      </c>
      <c r="CK409" s="51"/>
      <c r="CL409" s="173" t="str">
        <f>IFERROR(-(TOWER_DATA[[#This Row],[D, bottom '[m']]]-TOWER_DATA[[#This Row],[D, top '[m']]])/(TOWER_DATA[[#This Row],[Bottom '[m']]]-TOWER_DATA[[#This Row],[Top '[m']]]),"")</f>
        <v/>
      </c>
      <c r="CM409" s="123" t="str">
        <f t="shared" si="10"/>
        <v/>
      </c>
      <c r="CN409" s="187" t="str">
        <f>IFERROR((TOWER_DATA[[#This Row],[D, bottom '[m']]]+TOWER_DATA[[#This Row],[D, top '[m']]])/(2*TOWER_DATA[[#This Row],[t '[mm']]]/1000),"")</f>
        <v/>
      </c>
      <c r="DR409" s="167"/>
      <c r="DS409" s="167"/>
      <c r="DT409" s="151"/>
      <c r="DW409" s="94"/>
      <c r="DX409" s="94"/>
    </row>
    <row r="410" spans="11:129" ht="18" customHeight="1">
      <c r="K410" s="186" t="str">
        <f>IFERROR(MP_DATA[[#This Row],[Top '[m']]]-MP_DATA[[#This Row],[Bottom '[m']]], "")</f>
        <v/>
      </c>
      <c r="L410" s="173" t="str">
        <f>IFERROR(-(MP_DATA[[#This Row],[D, bottom '[m']]]-MP_DATA[[#This Row],[D, top '[m']]])/(MP_DATA[[#This Row],[Bottom '[m']]]-MP_DATA[[#This Row],[Top '[m']]]),"")</f>
        <v/>
      </c>
      <c r="M410" s="123" t="str">
        <f>IF(7850/1000*(1/3)*PI()*ABS(F410-G410)*((H410/2)^2+(H410/2)*(I410/2)+(I410/2)^2-(H410/2-J410/1000)^2-(H410/2-J410/1000)*(I410/2-J410/1000)-(I410/2-J410/1000)^2)=0,"",7850/1000*(1/3)*PI()*ABS(F410-G410)*((H410/2)^2+(H410/2)*(I410/2)+(I410/2)^2-(H410/2-J410/1000)^2-(H410/2-J410/1000)*(I410/2-J410/1000)-(I410/2-J410/1000)^2))</f>
        <v/>
      </c>
      <c r="N410" s="187" t="str">
        <f>IFERROR((MP_DATA[[#This Row],[D, bottom '[m']]]+MP_DATA[[#This Row],[D, top '[m']]])/(2*MP_DATA[[#This Row],[t '[mm']]]/1000),"")</f>
        <v/>
      </c>
      <c r="S410" s="167"/>
      <c r="T410" s="167"/>
      <c r="U410" s="151"/>
      <c r="AX410" s="186" t="str">
        <f>IFERROR(TP_DATA[[#This Row],[Top '[m']]]-TP_DATA[[#This Row],[Bottom '[m']]], "")</f>
        <v/>
      </c>
      <c r="AY410" s="469"/>
      <c r="AZ410" s="470"/>
      <c r="BA410" s="192"/>
      <c r="BD410" s="467"/>
      <c r="BE410" s="467"/>
      <c r="BF410" s="468"/>
      <c r="BK410" s="425"/>
      <c r="BM410" s="425"/>
      <c r="CJ410" s="186" t="str">
        <f>IFERROR(TOWER_DATA[[#This Row],[Top '[m']]]-TOWER_DATA[[#This Row],[Bottom '[m']]], "")</f>
        <v/>
      </c>
      <c r="CK410" s="51"/>
      <c r="CL410" s="173" t="str">
        <f>IFERROR(-(TOWER_DATA[[#This Row],[D, bottom '[m']]]-TOWER_DATA[[#This Row],[D, top '[m']]])/(TOWER_DATA[[#This Row],[Bottom '[m']]]-TOWER_DATA[[#This Row],[Top '[m']]]),"")</f>
        <v/>
      </c>
      <c r="CM410" s="123" t="str">
        <f t="shared" si="10"/>
        <v/>
      </c>
      <c r="CN410" s="187" t="str">
        <f>IFERROR((TOWER_DATA[[#This Row],[D, bottom '[m']]]+TOWER_DATA[[#This Row],[D, top '[m']]])/(2*TOWER_DATA[[#This Row],[t '[mm']]]/1000),"")</f>
        <v/>
      </c>
      <c r="DR410" s="167"/>
      <c r="DS410" s="167"/>
      <c r="DT410" s="151"/>
      <c r="DW410" s="94"/>
      <c r="DX410" s="94"/>
    </row>
    <row r="411" spans="11:129" ht="18" customHeight="1">
      <c r="K411" s="186" t="str">
        <f>IFERROR(MP_DATA[[#This Row],[Top '[m']]]-MP_DATA[[#This Row],[Bottom '[m']]], "")</f>
        <v/>
      </c>
      <c r="L411" s="173" t="str">
        <f>IFERROR(-(MP_DATA[[#This Row],[D, bottom '[m']]]-MP_DATA[[#This Row],[D, top '[m']]])/(MP_DATA[[#This Row],[Bottom '[m']]]-MP_DATA[[#This Row],[Top '[m']]]),"")</f>
        <v/>
      </c>
      <c r="M411" s="123" t="str">
        <f>IF(7850/1000*(1/3)*PI()*ABS(F411-G411)*((H411/2)^2+(H411/2)*(I411/2)+(I411/2)^2-(H411/2-J411/1000)^2-(H411/2-J411/1000)*(I411/2-J411/1000)-(I411/2-J411/1000)^2)=0,"",7850/1000*(1/3)*PI()*ABS(F411-G411)*((H411/2)^2+(H411/2)*(I411/2)+(I411/2)^2-(H411/2-J411/1000)^2-(H411/2-J411/1000)*(I411/2-J411/1000)-(I411/2-J411/1000)^2))</f>
        <v/>
      </c>
      <c r="N411" s="187" t="str">
        <f>IFERROR((MP_DATA[[#This Row],[D, bottom '[m']]]+MP_DATA[[#This Row],[D, top '[m']]])/(2*MP_DATA[[#This Row],[t '[mm']]]/1000),"")</f>
        <v/>
      </c>
      <c r="S411" s="167"/>
      <c r="T411" s="167"/>
      <c r="U411" s="151"/>
      <c r="AX411" s="186" t="str">
        <f>IFERROR(TP_DATA[[#This Row],[Top '[m']]]-TP_DATA[[#This Row],[Bottom '[m']]], "")</f>
        <v/>
      </c>
      <c r="AY411" s="469"/>
      <c r="AZ411" s="470"/>
      <c r="BA411" s="192"/>
      <c r="BD411" s="467"/>
      <c r="BE411" s="467"/>
      <c r="BF411" s="468"/>
      <c r="BK411" s="425"/>
      <c r="BM411" s="425"/>
      <c r="CJ411" s="186" t="str">
        <f>IFERROR(TOWER_DATA[[#This Row],[Top '[m']]]-TOWER_DATA[[#This Row],[Bottom '[m']]], "")</f>
        <v/>
      </c>
      <c r="CK411" s="51"/>
      <c r="CL411" s="173" t="str">
        <f>IFERROR(-(TOWER_DATA[[#This Row],[D, bottom '[m']]]-TOWER_DATA[[#This Row],[D, top '[m']]])/(TOWER_DATA[[#This Row],[Bottom '[m']]]-TOWER_DATA[[#This Row],[Top '[m']]]),"")</f>
        <v/>
      </c>
      <c r="CM411" s="123" t="str">
        <f t="shared" si="10"/>
        <v/>
      </c>
      <c r="CN411" s="187" t="str">
        <f>IFERROR((TOWER_DATA[[#This Row],[D, bottom '[m']]]+TOWER_DATA[[#This Row],[D, top '[m']]])/(2*TOWER_DATA[[#This Row],[t '[mm']]]/1000),"")</f>
        <v/>
      </c>
      <c r="DR411" s="167"/>
      <c r="DS411" s="167"/>
      <c r="DT411" s="151"/>
      <c r="DW411" s="94"/>
      <c r="DX411" s="94"/>
    </row>
    <row r="412" spans="11:129" ht="18" customHeight="1">
      <c r="K412" s="186" t="str">
        <f>IFERROR(MP_DATA[[#This Row],[Top '[m']]]-MP_DATA[[#This Row],[Bottom '[m']]], "")</f>
        <v/>
      </c>
      <c r="L412" s="173" t="str">
        <f>IFERROR(-(MP_DATA[[#This Row],[D, bottom '[m']]]-MP_DATA[[#This Row],[D, top '[m']]])/(MP_DATA[[#This Row],[Bottom '[m']]]-MP_DATA[[#This Row],[Top '[m']]]),"")</f>
        <v/>
      </c>
      <c r="M412" s="123" t="str">
        <f>IF(7850/1000*(1/3)*PI()*ABS(F412-G412)*((H412/2)^2+(H412/2)*(I412/2)+(I412/2)^2-(H412/2-J412/1000)^2-(H412/2-J412/1000)*(I412/2-J412/1000)-(I412/2-J412/1000)^2)=0,"",7850/1000*(1/3)*PI()*ABS(F412-G412)*((H412/2)^2+(H412/2)*(I412/2)+(I412/2)^2-(H412/2-J412/1000)^2-(H412/2-J412/1000)*(I412/2-J412/1000)-(I412/2-J412/1000)^2))</f>
        <v/>
      </c>
      <c r="N412" s="187" t="str">
        <f>IFERROR((MP_DATA[[#This Row],[D, bottom '[m']]]+MP_DATA[[#This Row],[D, top '[m']]])/(2*MP_DATA[[#This Row],[t '[mm']]]/1000),"")</f>
        <v/>
      </c>
      <c r="S412" s="167"/>
      <c r="T412" s="167"/>
      <c r="U412" s="151"/>
      <c r="AX412" s="186" t="str">
        <f>IFERROR(TP_DATA[[#This Row],[Top '[m']]]-TP_DATA[[#This Row],[Bottom '[m']]], "")</f>
        <v/>
      </c>
      <c r="AY412" s="469"/>
      <c r="AZ412" s="470"/>
      <c r="BA412" s="192"/>
      <c r="BD412" s="467"/>
      <c r="BE412" s="467"/>
      <c r="BF412" s="468"/>
      <c r="BK412" s="425"/>
      <c r="BM412" s="425"/>
      <c r="CJ412" s="186" t="str">
        <f>IFERROR(TOWER_DATA[[#This Row],[Top '[m']]]-TOWER_DATA[[#This Row],[Bottom '[m']]], "")</f>
        <v/>
      </c>
      <c r="CK412" s="51"/>
      <c r="CL412" s="173" t="str">
        <f>IFERROR(-(TOWER_DATA[[#This Row],[D, bottom '[m']]]-TOWER_DATA[[#This Row],[D, top '[m']]])/(TOWER_DATA[[#This Row],[Bottom '[m']]]-TOWER_DATA[[#This Row],[Top '[m']]]),"")</f>
        <v/>
      </c>
      <c r="CM412" s="123" t="str">
        <f t="shared" si="10"/>
        <v/>
      </c>
      <c r="CN412" s="187" t="str">
        <f>IFERROR((TOWER_DATA[[#This Row],[D, bottom '[m']]]+TOWER_DATA[[#This Row],[D, top '[m']]])/(2*TOWER_DATA[[#This Row],[t '[mm']]]/1000),"")</f>
        <v/>
      </c>
      <c r="DR412" s="167"/>
      <c r="DS412" s="167"/>
      <c r="DT412" s="151"/>
      <c r="DW412" s="94"/>
      <c r="DX412" s="94"/>
    </row>
    <row r="413" spans="11:129" ht="18" customHeight="1">
      <c r="K413" s="186" t="str">
        <f>IFERROR(MP_DATA[[#This Row],[Top '[m']]]-MP_DATA[[#This Row],[Bottom '[m']]], "")</f>
        <v/>
      </c>
      <c r="L413" s="173" t="str">
        <f>IFERROR(-(MP_DATA[[#This Row],[D, bottom '[m']]]-MP_DATA[[#This Row],[D, top '[m']]])/(MP_DATA[[#This Row],[Bottom '[m']]]-MP_DATA[[#This Row],[Top '[m']]]),"")</f>
        <v/>
      </c>
      <c r="M413" s="123" t="str">
        <f>IF(7850/1000*(1/3)*PI()*ABS(F413-G413)*((H413/2)^2+(H413/2)*(I413/2)+(I413/2)^2-(H413/2-J413/1000)^2-(H413/2-J413/1000)*(I413/2-J413/1000)-(I413/2-J413/1000)^2)=0,"",7850/1000*(1/3)*PI()*ABS(F413-G413)*((H413/2)^2+(H413/2)*(I413/2)+(I413/2)^2-(H413/2-J413/1000)^2-(H413/2-J413/1000)*(I413/2-J413/1000)-(I413/2-J413/1000)^2))</f>
        <v/>
      </c>
      <c r="N413" s="187" t="str">
        <f>IFERROR((MP_DATA[[#This Row],[D, bottom '[m']]]+MP_DATA[[#This Row],[D, top '[m']]])/(2*MP_DATA[[#This Row],[t '[mm']]]/1000),"")</f>
        <v/>
      </c>
      <c r="S413" s="167"/>
      <c r="T413" s="167"/>
      <c r="U413" s="151"/>
      <c r="AX413" s="186" t="str">
        <f>IFERROR(TP_DATA[[#This Row],[Top '[m']]]-TP_DATA[[#This Row],[Bottom '[m']]], "")</f>
        <v/>
      </c>
      <c r="AY413" s="469"/>
      <c r="AZ413" s="470"/>
      <c r="BA413" s="192"/>
      <c r="BD413" s="467"/>
      <c r="BE413" s="467"/>
      <c r="BF413" s="468"/>
      <c r="BK413" s="425"/>
      <c r="BM413" s="425"/>
      <c r="CJ413" s="186" t="str">
        <f>IFERROR(TOWER_DATA[[#This Row],[Top '[m']]]-TOWER_DATA[[#This Row],[Bottom '[m']]], "")</f>
        <v/>
      </c>
      <c r="CK413" s="51"/>
      <c r="CL413" s="173" t="str">
        <f>IFERROR(-(TOWER_DATA[[#This Row],[D, bottom '[m']]]-TOWER_DATA[[#This Row],[D, top '[m']]])/(TOWER_DATA[[#This Row],[Bottom '[m']]]-TOWER_DATA[[#This Row],[Top '[m']]]),"")</f>
        <v/>
      </c>
      <c r="CM413" s="123" t="str">
        <f t="shared" si="10"/>
        <v/>
      </c>
      <c r="CN413" s="187" t="str">
        <f>IFERROR((TOWER_DATA[[#This Row],[D, bottom '[m']]]+TOWER_DATA[[#This Row],[D, top '[m']]])/(2*TOWER_DATA[[#This Row],[t '[mm']]]/1000),"")</f>
        <v/>
      </c>
      <c r="DR413" s="167"/>
      <c r="DS413" s="167"/>
      <c r="DT413" s="151"/>
      <c r="DW413" s="94"/>
      <c r="DX413" s="94"/>
    </row>
    <row r="414" spans="11:129" ht="18" customHeight="1">
      <c r="K414" s="186" t="str">
        <f>IFERROR(MP_DATA[[#This Row],[Top '[m']]]-MP_DATA[[#This Row],[Bottom '[m']]], "")</f>
        <v/>
      </c>
      <c r="L414" s="173" t="str">
        <f>IFERROR(-(MP_DATA[[#This Row],[D, bottom '[m']]]-MP_DATA[[#This Row],[D, top '[m']]])/(MP_DATA[[#This Row],[Bottom '[m']]]-MP_DATA[[#This Row],[Top '[m']]]),"")</f>
        <v/>
      </c>
      <c r="M414" s="123" t="str">
        <f>IF(7850/1000*(1/3)*PI()*ABS(F414-G414)*((H414/2)^2+(H414/2)*(I414/2)+(I414/2)^2-(H414/2-J414/1000)^2-(H414/2-J414/1000)*(I414/2-J414/1000)-(I414/2-J414/1000)^2)=0,"",7850/1000*(1/3)*PI()*ABS(F414-G414)*((H414/2)^2+(H414/2)*(I414/2)+(I414/2)^2-(H414/2-J414/1000)^2-(H414/2-J414/1000)*(I414/2-J414/1000)-(I414/2-J414/1000)^2))</f>
        <v/>
      </c>
      <c r="N414" s="187" t="str">
        <f>IFERROR((MP_DATA[[#This Row],[D, bottom '[m']]]+MP_DATA[[#This Row],[D, top '[m']]])/(2*MP_DATA[[#This Row],[t '[mm']]]/1000),"")</f>
        <v/>
      </c>
      <c r="S414" s="167"/>
      <c r="T414" s="167"/>
      <c r="U414" s="151"/>
      <c r="AX414" s="186" t="str">
        <f>IFERROR(TP_DATA[[#This Row],[Top '[m']]]-TP_DATA[[#This Row],[Bottom '[m']]], "")</f>
        <v/>
      </c>
      <c r="AY414" s="469"/>
      <c r="AZ414" s="470"/>
      <c r="BA414" s="192"/>
      <c r="BD414" s="467"/>
      <c r="BE414" s="467"/>
      <c r="BF414" s="468"/>
      <c r="BK414" s="425"/>
      <c r="BM414" s="425"/>
      <c r="CJ414" s="186" t="str">
        <f>IFERROR(TOWER_DATA[[#This Row],[Top '[m']]]-TOWER_DATA[[#This Row],[Bottom '[m']]], "")</f>
        <v/>
      </c>
      <c r="CK414" s="51"/>
      <c r="CL414" s="173" t="str">
        <f>IFERROR(-(TOWER_DATA[[#This Row],[D, bottom '[m']]]-TOWER_DATA[[#This Row],[D, top '[m']]])/(TOWER_DATA[[#This Row],[Bottom '[m']]]-TOWER_DATA[[#This Row],[Top '[m']]]),"")</f>
        <v/>
      </c>
      <c r="CM414" s="123" t="str">
        <f t="shared" si="10"/>
        <v/>
      </c>
      <c r="CN414" s="187" t="str">
        <f>IFERROR((TOWER_DATA[[#This Row],[D, bottom '[m']]]+TOWER_DATA[[#This Row],[D, top '[m']]])/(2*TOWER_DATA[[#This Row],[t '[mm']]]/1000),"")</f>
        <v/>
      </c>
      <c r="DR414" s="167"/>
      <c r="DS414" s="167"/>
      <c r="DT414" s="151"/>
      <c r="DW414" s="94"/>
      <c r="DX414" s="94"/>
    </row>
    <row r="415" spans="11:129" ht="18" customHeight="1">
      <c r="K415" s="186" t="str">
        <f>IFERROR(MP_DATA[[#This Row],[Top '[m']]]-MP_DATA[[#This Row],[Bottom '[m']]], "")</f>
        <v/>
      </c>
      <c r="L415" s="173" t="str">
        <f>IFERROR(-(MP_DATA[[#This Row],[D, bottom '[m']]]-MP_DATA[[#This Row],[D, top '[m']]])/(MP_DATA[[#This Row],[Bottom '[m']]]-MP_DATA[[#This Row],[Top '[m']]]),"")</f>
        <v/>
      </c>
      <c r="M415" s="123" t="str">
        <f>IF(7850/1000*(1/3)*PI()*ABS(F415-G415)*((H415/2)^2+(H415/2)*(I415/2)+(I415/2)^2-(H415/2-J415/1000)^2-(H415/2-J415/1000)*(I415/2-J415/1000)-(I415/2-J415/1000)^2)=0,"",7850/1000*(1/3)*PI()*ABS(F415-G415)*((H415/2)^2+(H415/2)*(I415/2)+(I415/2)^2-(H415/2-J415/1000)^2-(H415/2-J415/1000)*(I415/2-J415/1000)-(I415/2-J415/1000)^2))</f>
        <v/>
      </c>
      <c r="N415" s="187" t="str">
        <f>IFERROR((MP_DATA[[#This Row],[D, bottom '[m']]]+MP_DATA[[#This Row],[D, top '[m']]])/(2*MP_DATA[[#This Row],[t '[mm']]]/1000),"")</f>
        <v/>
      </c>
      <c r="S415" s="167"/>
      <c r="T415" s="167"/>
      <c r="U415" s="151"/>
      <c r="AX415" s="186" t="str">
        <f>IFERROR(TP_DATA[[#This Row],[Top '[m']]]-TP_DATA[[#This Row],[Bottom '[m']]], "")</f>
        <v/>
      </c>
      <c r="AY415" s="469"/>
      <c r="AZ415" s="470"/>
      <c r="BA415" s="192"/>
      <c r="BD415" s="467"/>
      <c r="BE415" s="467"/>
      <c r="BF415" s="468"/>
      <c r="BK415" s="425"/>
      <c r="BM415" s="425"/>
      <c r="CJ415" s="186" t="str">
        <f>IFERROR(TOWER_DATA[[#This Row],[Top '[m']]]-TOWER_DATA[[#This Row],[Bottom '[m']]], "")</f>
        <v/>
      </c>
      <c r="CK415" s="51"/>
      <c r="CL415" s="173" t="str">
        <f>IFERROR(-(TOWER_DATA[[#This Row],[D, bottom '[m']]]-TOWER_DATA[[#This Row],[D, top '[m']]])/(TOWER_DATA[[#This Row],[Bottom '[m']]]-TOWER_DATA[[#This Row],[Top '[m']]]),"")</f>
        <v/>
      </c>
      <c r="CM415" s="123" t="str">
        <f t="shared" si="10"/>
        <v/>
      </c>
      <c r="CN415" s="187" t="str">
        <f>IFERROR((TOWER_DATA[[#This Row],[D, bottom '[m']]]+TOWER_DATA[[#This Row],[D, top '[m']]])/(2*TOWER_DATA[[#This Row],[t '[mm']]]/1000),"")</f>
        <v/>
      </c>
      <c r="DR415" s="167"/>
      <c r="DS415" s="167"/>
      <c r="DT415" s="151"/>
      <c r="DW415" s="94"/>
      <c r="DX415" s="94"/>
    </row>
    <row r="416" spans="11:129" ht="18" customHeight="1">
      <c r="K416" s="186" t="str">
        <f>IFERROR(MP_DATA[[#This Row],[Top '[m']]]-MP_DATA[[#This Row],[Bottom '[m']]], "")</f>
        <v/>
      </c>
      <c r="L416" s="173" t="str">
        <f>IFERROR(-(MP_DATA[[#This Row],[D, bottom '[m']]]-MP_DATA[[#This Row],[D, top '[m']]])/(MP_DATA[[#This Row],[Bottom '[m']]]-MP_DATA[[#This Row],[Top '[m']]]),"")</f>
        <v/>
      </c>
      <c r="M416" s="123" t="str">
        <f>IF(7850/1000*(1/3)*PI()*ABS(F416-G416)*((H416/2)^2+(H416/2)*(I416/2)+(I416/2)^2-(H416/2-J416/1000)^2-(H416/2-J416/1000)*(I416/2-J416/1000)-(I416/2-J416/1000)^2)=0,"",7850/1000*(1/3)*PI()*ABS(F416-G416)*((H416/2)^2+(H416/2)*(I416/2)+(I416/2)^2-(H416/2-J416/1000)^2-(H416/2-J416/1000)*(I416/2-J416/1000)-(I416/2-J416/1000)^2))</f>
        <v/>
      </c>
      <c r="N416" s="187" t="str">
        <f>IFERROR((MP_DATA[[#This Row],[D, bottom '[m']]]+MP_DATA[[#This Row],[D, top '[m']]])/(2*MP_DATA[[#This Row],[t '[mm']]]/1000),"")</f>
        <v/>
      </c>
      <c r="S416" s="167"/>
      <c r="T416" s="167"/>
      <c r="U416" s="151"/>
      <c r="AX416" s="186" t="str">
        <f>IFERROR(TP_DATA[[#This Row],[Top '[m']]]-TP_DATA[[#This Row],[Bottom '[m']]], "")</f>
        <v/>
      </c>
      <c r="AY416" s="469"/>
      <c r="AZ416" s="470"/>
      <c r="BA416" s="192"/>
      <c r="BD416" s="467"/>
      <c r="BE416" s="467"/>
      <c r="BF416" s="468"/>
      <c r="BK416" s="425"/>
      <c r="BM416" s="425"/>
      <c r="CJ416" s="186" t="str">
        <f>IFERROR(TOWER_DATA[[#This Row],[Top '[m']]]-TOWER_DATA[[#This Row],[Bottom '[m']]], "")</f>
        <v/>
      </c>
      <c r="CK416" s="51"/>
      <c r="CL416" s="173" t="str">
        <f>IFERROR(-(TOWER_DATA[[#This Row],[D, bottom '[m']]]-TOWER_DATA[[#This Row],[D, top '[m']]])/(TOWER_DATA[[#This Row],[Bottom '[m']]]-TOWER_DATA[[#This Row],[Top '[m']]]),"")</f>
        <v/>
      </c>
      <c r="CM416" s="123" t="str">
        <f t="shared" si="10"/>
        <v/>
      </c>
      <c r="CN416" s="187" t="str">
        <f>IFERROR((TOWER_DATA[[#This Row],[D, bottom '[m']]]+TOWER_DATA[[#This Row],[D, top '[m']]])/(2*TOWER_DATA[[#This Row],[t '[mm']]]/1000),"")</f>
        <v/>
      </c>
      <c r="DR416" s="167"/>
      <c r="DS416" s="167"/>
      <c r="DT416" s="151"/>
      <c r="DW416" s="94"/>
      <c r="DX416" s="94"/>
    </row>
    <row r="417" spans="11:128" ht="18" customHeight="1">
      <c r="K417" s="186" t="str">
        <f>IFERROR(MP_DATA[[#This Row],[Top '[m']]]-MP_DATA[[#This Row],[Bottom '[m']]], "")</f>
        <v/>
      </c>
      <c r="L417" s="173" t="str">
        <f>IFERROR(-(MP_DATA[[#This Row],[D, bottom '[m']]]-MP_DATA[[#This Row],[D, top '[m']]])/(MP_DATA[[#This Row],[Bottom '[m']]]-MP_DATA[[#This Row],[Top '[m']]]),"")</f>
        <v/>
      </c>
      <c r="M417" s="123" t="str">
        <f>IF(7850/1000*(1/3)*PI()*ABS(F417-G417)*((H417/2)^2+(H417/2)*(I417/2)+(I417/2)^2-(H417/2-J417/1000)^2-(H417/2-J417/1000)*(I417/2-J417/1000)-(I417/2-J417/1000)^2)=0,"",7850/1000*(1/3)*PI()*ABS(F417-G417)*((H417/2)^2+(H417/2)*(I417/2)+(I417/2)^2-(H417/2-J417/1000)^2-(H417/2-J417/1000)*(I417/2-J417/1000)-(I417/2-J417/1000)^2))</f>
        <v/>
      </c>
      <c r="N417" s="187" t="str">
        <f>IFERROR((MP_DATA[[#This Row],[D, bottom '[m']]]+MP_DATA[[#This Row],[D, top '[m']]])/(2*MP_DATA[[#This Row],[t '[mm']]]/1000),"")</f>
        <v/>
      </c>
      <c r="S417" s="167"/>
      <c r="T417" s="167"/>
      <c r="U417" s="151"/>
      <c r="AX417" s="186" t="str">
        <f>IFERROR(TP_DATA[[#This Row],[Top '[m']]]-TP_DATA[[#This Row],[Bottom '[m']]], "")</f>
        <v/>
      </c>
      <c r="AY417" s="469"/>
      <c r="AZ417" s="470"/>
      <c r="BA417" s="192"/>
      <c r="BD417" s="467"/>
      <c r="BE417" s="467"/>
      <c r="BF417" s="468"/>
      <c r="BK417" s="425"/>
      <c r="BM417" s="425"/>
      <c r="CJ417" s="186" t="str">
        <f>IFERROR(TOWER_DATA[[#This Row],[Top '[m']]]-TOWER_DATA[[#This Row],[Bottom '[m']]], "")</f>
        <v/>
      </c>
      <c r="CK417" s="51"/>
      <c r="CL417" s="173" t="str">
        <f>IFERROR(-(TOWER_DATA[[#This Row],[D, bottom '[m']]]-TOWER_DATA[[#This Row],[D, top '[m']]])/(TOWER_DATA[[#This Row],[Bottom '[m']]]-TOWER_DATA[[#This Row],[Top '[m']]]),"")</f>
        <v/>
      </c>
      <c r="CM417" s="123" t="str">
        <f t="shared" si="10"/>
        <v/>
      </c>
      <c r="CN417" s="187" t="str">
        <f>IFERROR((TOWER_DATA[[#This Row],[D, bottom '[m']]]+TOWER_DATA[[#This Row],[D, top '[m']]])/(2*TOWER_DATA[[#This Row],[t '[mm']]]/1000),"")</f>
        <v/>
      </c>
      <c r="DR417" s="167"/>
      <c r="DS417" s="167"/>
      <c r="DT417" s="151"/>
      <c r="DW417" s="94"/>
      <c r="DX417" s="94"/>
    </row>
    <row r="418" spans="11:128" ht="18" customHeight="1">
      <c r="K418" s="186" t="str">
        <f>IFERROR(MP_DATA[[#This Row],[Top '[m']]]-MP_DATA[[#This Row],[Bottom '[m']]], "")</f>
        <v/>
      </c>
      <c r="L418" s="173" t="str">
        <f>IFERROR(-(MP_DATA[[#This Row],[D, bottom '[m']]]-MP_DATA[[#This Row],[D, top '[m']]])/(MP_DATA[[#This Row],[Bottom '[m']]]-MP_DATA[[#This Row],[Top '[m']]]),"")</f>
        <v/>
      </c>
      <c r="M418" s="123" t="str">
        <f>IF(7850/1000*(1/3)*PI()*ABS(F418-G418)*((H418/2)^2+(H418/2)*(I418/2)+(I418/2)^2-(H418/2-J418/1000)^2-(H418/2-J418/1000)*(I418/2-J418/1000)-(I418/2-J418/1000)^2)=0,"",7850/1000*(1/3)*PI()*ABS(F418-G418)*((H418/2)^2+(H418/2)*(I418/2)+(I418/2)^2-(H418/2-J418/1000)^2-(H418/2-J418/1000)*(I418/2-J418/1000)-(I418/2-J418/1000)^2))</f>
        <v/>
      </c>
      <c r="N418" s="187" t="str">
        <f>IFERROR((MP_DATA[[#This Row],[D, bottom '[m']]]+MP_DATA[[#This Row],[D, top '[m']]])/(2*MP_DATA[[#This Row],[t '[mm']]]/1000),"")</f>
        <v/>
      </c>
      <c r="S418" s="167"/>
      <c r="T418" s="167"/>
      <c r="U418" s="151"/>
      <c r="AX418" s="186" t="str">
        <f>IFERROR(TP_DATA[[#This Row],[Top '[m']]]-TP_DATA[[#This Row],[Bottom '[m']]], "")</f>
        <v/>
      </c>
      <c r="AY418" s="469"/>
      <c r="AZ418" s="470"/>
      <c r="BA418" s="192"/>
      <c r="BD418" s="467"/>
      <c r="BE418" s="467"/>
      <c r="BF418" s="468"/>
      <c r="BK418" s="425"/>
      <c r="BM418" s="425"/>
      <c r="CJ418" s="186" t="str">
        <f>IFERROR(TOWER_DATA[[#This Row],[Top '[m']]]-TOWER_DATA[[#This Row],[Bottom '[m']]], "")</f>
        <v/>
      </c>
      <c r="CK418" s="51"/>
      <c r="CL418" s="173" t="str">
        <f>IFERROR(-(TOWER_DATA[[#This Row],[D, bottom '[m']]]-TOWER_DATA[[#This Row],[D, top '[m']]])/(TOWER_DATA[[#This Row],[Bottom '[m']]]-TOWER_DATA[[#This Row],[Top '[m']]]),"")</f>
        <v/>
      </c>
      <c r="CM418" s="123" t="str">
        <f t="shared" si="10"/>
        <v/>
      </c>
      <c r="CN418" s="187" t="str">
        <f>IFERROR((TOWER_DATA[[#This Row],[D, bottom '[m']]]+TOWER_DATA[[#This Row],[D, top '[m']]])/(2*TOWER_DATA[[#This Row],[t '[mm']]]/1000),"")</f>
        <v/>
      </c>
      <c r="DR418" s="167"/>
      <c r="DS418" s="167"/>
      <c r="DT418" s="151"/>
      <c r="DW418" s="94"/>
      <c r="DX418" s="94"/>
    </row>
    <row r="419" spans="11:128" ht="18" customHeight="1">
      <c r="K419" s="186" t="str">
        <f>IFERROR(MP_DATA[[#This Row],[Top '[m']]]-MP_DATA[[#This Row],[Bottom '[m']]], "")</f>
        <v/>
      </c>
      <c r="L419" s="173" t="str">
        <f>IFERROR(-(MP_DATA[[#This Row],[D, bottom '[m']]]-MP_DATA[[#This Row],[D, top '[m']]])/(MP_DATA[[#This Row],[Bottom '[m']]]-MP_DATA[[#This Row],[Top '[m']]]),"")</f>
        <v/>
      </c>
      <c r="M419" s="123" t="str">
        <f>IF(7850/1000*(1/3)*PI()*ABS(F419-G419)*((H419/2)^2+(H419/2)*(I419/2)+(I419/2)^2-(H419/2-J419/1000)^2-(H419/2-J419/1000)*(I419/2-J419/1000)-(I419/2-J419/1000)^2)=0,"",7850/1000*(1/3)*PI()*ABS(F419-G419)*((H419/2)^2+(H419/2)*(I419/2)+(I419/2)^2-(H419/2-J419/1000)^2-(H419/2-J419/1000)*(I419/2-J419/1000)-(I419/2-J419/1000)^2))</f>
        <v/>
      </c>
      <c r="N419" s="187" t="str">
        <f>IFERROR((MP_DATA[[#This Row],[D, bottom '[m']]]+MP_DATA[[#This Row],[D, top '[m']]])/(2*MP_DATA[[#This Row],[t '[mm']]]/1000),"")</f>
        <v/>
      </c>
      <c r="S419" s="167"/>
      <c r="T419" s="167"/>
      <c r="U419" s="151"/>
      <c r="AX419" s="186" t="str">
        <f>IFERROR(TP_DATA[[#This Row],[Top '[m']]]-TP_DATA[[#This Row],[Bottom '[m']]], "")</f>
        <v/>
      </c>
      <c r="AY419" s="469"/>
      <c r="AZ419" s="470"/>
      <c r="BA419" s="192"/>
      <c r="BD419" s="467"/>
      <c r="BE419" s="467"/>
      <c r="BF419" s="468"/>
      <c r="BK419" s="425"/>
      <c r="BM419" s="425"/>
      <c r="CJ419" s="186" t="str">
        <f>IFERROR(TOWER_DATA[[#This Row],[Top '[m']]]-TOWER_DATA[[#This Row],[Bottom '[m']]], "")</f>
        <v/>
      </c>
      <c r="CK419" s="51"/>
      <c r="CL419" s="173" t="str">
        <f>IFERROR(-(TOWER_DATA[[#This Row],[D, bottom '[m']]]-TOWER_DATA[[#This Row],[D, top '[m']]])/(TOWER_DATA[[#This Row],[Bottom '[m']]]-TOWER_DATA[[#This Row],[Top '[m']]]),"")</f>
        <v/>
      </c>
      <c r="CM419" s="123" t="str">
        <f t="shared" si="10"/>
        <v/>
      </c>
      <c r="CN419" s="187" t="str">
        <f>IFERROR((TOWER_DATA[[#This Row],[D, bottom '[m']]]+TOWER_DATA[[#This Row],[D, top '[m']]])/(2*TOWER_DATA[[#This Row],[t '[mm']]]/1000),"")</f>
        <v/>
      </c>
      <c r="DR419" s="167"/>
      <c r="DS419" s="167"/>
      <c r="DT419" s="151"/>
      <c r="DW419" s="94"/>
      <c r="DX419" s="94"/>
    </row>
    <row r="420" spans="11:128" ht="18" customHeight="1">
      <c r="K420" s="186" t="str">
        <f>IFERROR(MP_DATA[[#This Row],[Top '[m']]]-MP_DATA[[#This Row],[Bottom '[m']]], "")</f>
        <v/>
      </c>
      <c r="L420" s="173" t="str">
        <f>IFERROR(-(MP_DATA[[#This Row],[D, bottom '[m']]]-MP_DATA[[#This Row],[D, top '[m']]])/(MP_DATA[[#This Row],[Bottom '[m']]]-MP_DATA[[#This Row],[Top '[m']]]),"")</f>
        <v/>
      </c>
      <c r="M420" s="123" t="str">
        <f>IF(7850/1000*(1/3)*PI()*ABS(F420-G420)*((H420/2)^2+(H420/2)*(I420/2)+(I420/2)^2-(H420/2-J420/1000)^2-(H420/2-J420/1000)*(I420/2-J420/1000)-(I420/2-J420/1000)^2)=0,"",7850/1000*(1/3)*PI()*ABS(F420-G420)*((H420/2)^2+(H420/2)*(I420/2)+(I420/2)^2-(H420/2-J420/1000)^2-(H420/2-J420/1000)*(I420/2-J420/1000)-(I420/2-J420/1000)^2))</f>
        <v/>
      </c>
      <c r="N420" s="187" t="str">
        <f>IFERROR((MP_DATA[[#This Row],[D, bottom '[m']]]+MP_DATA[[#This Row],[D, top '[m']]])/(2*MP_DATA[[#This Row],[t '[mm']]]/1000),"")</f>
        <v/>
      </c>
      <c r="S420" s="167"/>
      <c r="T420" s="167"/>
      <c r="U420" s="151"/>
      <c r="AX420" s="186" t="str">
        <f>IFERROR(TP_DATA[[#This Row],[Top '[m']]]-TP_DATA[[#This Row],[Bottom '[m']]], "")</f>
        <v/>
      </c>
      <c r="AY420" s="469"/>
      <c r="AZ420" s="470"/>
      <c r="BA420" s="192"/>
      <c r="BD420" s="467"/>
      <c r="BE420" s="467"/>
      <c r="BF420" s="468"/>
      <c r="BK420" s="425"/>
      <c r="BM420" s="425"/>
      <c r="CJ420" s="186" t="str">
        <f>IFERROR(TOWER_DATA[[#This Row],[Top '[m']]]-TOWER_DATA[[#This Row],[Bottom '[m']]], "")</f>
        <v/>
      </c>
      <c r="CK420" s="51"/>
      <c r="CL420" s="173" t="str">
        <f>IFERROR(-(TOWER_DATA[[#This Row],[D, bottom '[m']]]-TOWER_DATA[[#This Row],[D, top '[m']]])/(TOWER_DATA[[#This Row],[Bottom '[m']]]-TOWER_DATA[[#This Row],[Top '[m']]]),"")</f>
        <v/>
      </c>
      <c r="CM420" s="123" t="str">
        <f t="shared" si="10"/>
        <v/>
      </c>
      <c r="CN420" s="187" t="str">
        <f>IFERROR((TOWER_DATA[[#This Row],[D, bottom '[m']]]+TOWER_DATA[[#This Row],[D, top '[m']]])/(2*TOWER_DATA[[#This Row],[t '[mm']]]/1000),"")</f>
        <v/>
      </c>
      <c r="DR420" s="167"/>
      <c r="DS420" s="167"/>
      <c r="DT420" s="151"/>
      <c r="DW420" s="94"/>
      <c r="DX420" s="94"/>
    </row>
    <row r="421" spans="11:128" ht="18" customHeight="1">
      <c r="K421" s="186" t="str">
        <f>IFERROR(MP_DATA[[#This Row],[Top '[m']]]-MP_DATA[[#This Row],[Bottom '[m']]], "")</f>
        <v/>
      </c>
      <c r="L421" s="173" t="str">
        <f>IFERROR(-(MP_DATA[[#This Row],[D, bottom '[m']]]-MP_DATA[[#This Row],[D, top '[m']]])/(MP_DATA[[#This Row],[Bottom '[m']]]-MP_DATA[[#This Row],[Top '[m']]]),"")</f>
        <v/>
      </c>
      <c r="M421" s="123" t="str">
        <f>IF(7850/1000*(1/3)*PI()*ABS(F421-G421)*((H421/2)^2+(H421/2)*(I421/2)+(I421/2)^2-(H421/2-J421/1000)^2-(H421/2-J421/1000)*(I421/2-J421/1000)-(I421/2-J421/1000)^2)=0,"",7850/1000*(1/3)*PI()*ABS(F421-G421)*((H421/2)^2+(H421/2)*(I421/2)+(I421/2)^2-(H421/2-J421/1000)^2-(H421/2-J421/1000)*(I421/2-J421/1000)-(I421/2-J421/1000)^2))</f>
        <v/>
      </c>
      <c r="N421" s="187" t="str">
        <f>IFERROR((MP_DATA[[#This Row],[D, bottom '[m']]]+MP_DATA[[#This Row],[D, top '[m']]])/(2*MP_DATA[[#This Row],[t '[mm']]]/1000),"")</f>
        <v/>
      </c>
      <c r="S421" s="167"/>
      <c r="T421" s="167"/>
      <c r="U421" s="151"/>
      <c r="AX421" s="186" t="str">
        <f>IFERROR(TP_DATA[[#This Row],[Top '[m']]]-TP_DATA[[#This Row],[Bottom '[m']]], "")</f>
        <v/>
      </c>
      <c r="AY421" s="469"/>
      <c r="AZ421" s="470"/>
      <c r="BA421" s="192"/>
      <c r="BD421" s="467"/>
      <c r="BE421" s="467"/>
      <c r="BF421" s="468"/>
      <c r="BK421" s="425"/>
      <c r="BM421" s="425"/>
      <c r="CJ421" s="186" t="str">
        <f>IFERROR(TOWER_DATA[[#This Row],[Top '[m']]]-TOWER_DATA[[#This Row],[Bottom '[m']]], "")</f>
        <v/>
      </c>
      <c r="CK421" s="51"/>
      <c r="CL421" s="173" t="str">
        <f>IFERROR(-(TOWER_DATA[[#This Row],[D, bottom '[m']]]-TOWER_DATA[[#This Row],[D, top '[m']]])/(TOWER_DATA[[#This Row],[Bottom '[m']]]-TOWER_DATA[[#This Row],[Top '[m']]]),"")</f>
        <v/>
      </c>
      <c r="CM421" s="123" t="str">
        <f t="shared" si="10"/>
        <v/>
      </c>
      <c r="CN421" s="187" t="str">
        <f>IFERROR((TOWER_DATA[[#This Row],[D, bottom '[m']]]+TOWER_DATA[[#This Row],[D, top '[m']]])/(2*TOWER_DATA[[#This Row],[t '[mm']]]/1000),"")</f>
        <v/>
      </c>
      <c r="DR421" s="167"/>
      <c r="DS421" s="167"/>
      <c r="DT421" s="151"/>
      <c r="DW421" s="94"/>
      <c r="DX421" s="94"/>
    </row>
    <row r="422" spans="11:128" ht="18" customHeight="1">
      <c r="K422" s="186" t="str">
        <f>IFERROR(MP_DATA[[#This Row],[Top '[m']]]-MP_DATA[[#This Row],[Bottom '[m']]], "")</f>
        <v/>
      </c>
      <c r="L422" s="173" t="str">
        <f>IFERROR(-(MP_DATA[[#This Row],[D, bottom '[m']]]-MP_DATA[[#This Row],[D, top '[m']]])/(MP_DATA[[#This Row],[Bottom '[m']]]-MP_DATA[[#This Row],[Top '[m']]]),"")</f>
        <v/>
      </c>
      <c r="M422" s="123" t="str">
        <f>IF(7850/1000*(1/3)*PI()*ABS(F422-G422)*((H422/2)^2+(H422/2)*(I422/2)+(I422/2)^2-(H422/2-J422/1000)^2-(H422/2-J422/1000)*(I422/2-J422/1000)-(I422/2-J422/1000)^2)=0,"",7850/1000*(1/3)*PI()*ABS(F422-G422)*((H422/2)^2+(H422/2)*(I422/2)+(I422/2)^2-(H422/2-J422/1000)^2-(H422/2-J422/1000)*(I422/2-J422/1000)-(I422/2-J422/1000)^2))</f>
        <v/>
      </c>
      <c r="N422" s="187" t="str">
        <f>IFERROR((MP_DATA[[#This Row],[D, bottom '[m']]]+MP_DATA[[#This Row],[D, top '[m']]])/(2*MP_DATA[[#This Row],[t '[mm']]]/1000),"")</f>
        <v/>
      </c>
      <c r="S422" s="167"/>
      <c r="T422" s="167"/>
      <c r="U422" s="151"/>
      <c r="AX422" s="186" t="str">
        <f>IFERROR(TP_DATA[[#This Row],[Top '[m']]]-TP_DATA[[#This Row],[Bottom '[m']]], "")</f>
        <v/>
      </c>
      <c r="AY422" s="469"/>
      <c r="AZ422" s="470"/>
      <c r="BA422" s="192"/>
      <c r="BD422" s="467"/>
      <c r="BE422" s="467"/>
      <c r="BF422" s="468"/>
      <c r="BK422" s="425"/>
      <c r="BM422" s="425"/>
      <c r="CJ422" s="186" t="str">
        <f>IFERROR(TOWER_DATA[[#This Row],[Top '[m']]]-TOWER_DATA[[#This Row],[Bottom '[m']]], "")</f>
        <v/>
      </c>
      <c r="CK422" s="51"/>
      <c r="CL422" s="173" t="str">
        <f>IFERROR(-(TOWER_DATA[[#This Row],[D, bottom '[m']]]-TOWER_DATA[[#This Row],[D, top '[m']]])/(TOWER_DATA[[#This Row],[Bottom '[m']]]-TOWER_DATA[[#This Row],[Top '[m']]]),"")</f>
        <v/>
      </c>
      <c r="CM422" s="123" t="str">
        <f t="shared" si="10"/>
        <v/>
      </c>
      <c r="CN422" s="187" t="str">
        <f>IFERROR((TOWER_DATA[[#This Row],[D, bottom '[m']]]+TOWER_DATA[[#This Row],[D, top '[m']]])/(2*TOWER_DATA[[#This Row],[t '[mm']]]/1000),"")</f>
        <v/>
      </c>
      <c r="DR422" s="167"/>
      <c r="DS422" s="167"/>
      <c r="DT422" s="151"/>
      <c r="DW422" s="94"/>
      <c r="DX422" s="94"/>
    </row>
    <row r="423" spans="11:128" ht="18" customHeight="1">
      <c r="K423" s="186" t="str">
        <f>IFERROR(MP_DATA[[#This Row],[Top '[m']]]-MP_DATA[[#This Row],[Bottom '[m']]], "")</f>
        <v/>
      </c>
      <c r="L423" s="173" t="str">
        <f>IFERROR(-(MP_DATA[[#This Row],[D, bottom '[m']]]-MP_DATA[[#This Row],[D, top '[m']]])/(MP_DATA[[#This Row],[Bottom '[m']]]-MP_DATA[[#This Row],[Top '[m']]]),"")</f>
        <v/>
      </c>
      <c r="M423" s="123" t="str">
        <f>IF(7850/1000*(1/3)*PI()*ABS(F423-G423)*((H423/2)^2+(H423/2)*(I423/2)+(I423/2)^2-(H423/2-J423/1000)^2-(H423/2-J423/1000)*(I423/2-J423/1000)-(I423/2-J423/1000)^2)=0,"",7850/1000*(1/3)*PI()*ABS(F423-G423)*((H423/2)^2+(H423/2)*(I423/2)+(I423/2)^2-(H423/2-J423/1000)^2-(H423/2-J423/1000)*(I423/2-J423/1000)-(I423/2-J423/1000)^2))</f>
        <v/>
      </c>
      <c r="N423" s="187" t="str">
        <f>IFERROR((MP_DATA[[#This Row],[D, bottom '[m']]]+MP_DATA[[#This Row],[D, top '[m']]])/(2*MP_DATA[[#This Row],[t '[mm']]]/1000),"")</f>
        <v/>
      </c>
      <c r="S423" s="167"/>
      <c r="T423" s="167"/>
      <c r="U423" s="151"/>
      <c r="AX423" s="186" t="str">
        <f>IFERROR(TP_DATA[[#This Row],[Top '[m']]]-TP_DATA[[#This Row],[Bottom '[m']]], "")</f>
        <v/>
      </c>
      <c r="AY423" s="469"/>
      <c r="AZ423" s="470"/>
      <c r="BA423" s="192"/>
      <c r="BD423" s="467"/>
      <c r="BE423" s="467"/>
      <c r="BF423" s="468"/>
      <c r="BK423" s="425"/>
      <c r="BM423" s="425"/>
      <c r="CJ423" s="186" t="str">
        <f>IFERROR(TOWER_DATA[[#This Row],[Top '[m']]]-TOWER_DATA[[#This Row],[Bottom '[m']]], "")</f>
        <v/>
      </c>
      <c r="CK423" s="51"/>
      <c r="CL423" s="173" t="str">
        <f>IFERROR(-(TOWER_DATA[[#This Row],[D, bottom '[m']]]-TOWER_DATA[[#This Row],[D, top '[m']]])/(TOWER_DATA[[#This Row],[Bottom '[m']]]-TOWER_DATA[[#This Row],[Top '[m']]]),"")</f>
        <v/>
      </c>
      <c r="CM423" s="123" t="str">
        <f t="shared" si="10"/>
        <v/>
      </c>
      <c r="CN423" s="187" t="str">
        <f>IFERROR((TOWER_DATA[[#This Row],[D, bottom '[m']]]+TOWER_DATA[[#This Row],[D, top '[m']]])/(2*TOWER_DATA[[#This Row],[t '[mm']]]/1000),"")</f>
        <v/>
      </c>
      <c r="DR423" s="167"/>
      <c r="DS423" s="167"/>
      <c r="DT423" s="151"/>
      <c r="DW423" s="94"/>
      <c r="DX423" s="94"/>
    </row>
    <row r="424" spans="11:128" ht="18" customHeight="1">
      <c r="K424" s="186" t="str">
        <f>IFERROR(MP_DATA[[#This Row],[Top '[m']]]-MP_DATA[[#This Row],[Bottom '[m']]], "")</f>
        <v/>
      </c>
      <c r="L424" s="173" t="str">
        <f>IFERROR(-(MP_DATA[[#This Row],[D, bottom '[m']]]-MP_DATA[[#This Row],[D, top '[m']]])/(MP_DATA[[#This Row],[Bottom '[m']]]-MP_DATA[[#This Row],[Top '[m']]]),"")</f>
        <v/>
      </c>
      <c r="M424" s="123" t="str">
        <f>IF(7850/1000*(1/3)*PI()*ABS(F424-G424)*((H424/2)^2+(H424/2)*(I424/2)+(I424/2)^2-(H424/2-J424/1000)^2-(H424/2-J424/1000)*(I424/2-J424/1000)-(I424/2-J424/1000)^2)=0,"",7850/1000*(1/3)*PI()*ABS(F424-G424)*((H424/2)^2+(H424/2)*(I424/2)+(I424/2)^2-(H424/2-J424/1000)^2-(H424/2-J424/1000)*(I424/2-J424/1000)-(I424/2-J424/1000)^2))</f>
        <v/>
      </c>
      <c r="N424" s="187" t="str">
        <f>IFERROR((MP_DATA[[#This Row],[D, bottom '[m']]]+MP_DATA[[#This Row],[D, top '[m']]])/(2*MP_DATA[[#This Row],[t '[mm']]]/1000),"")</f>
        <v/>
      </c>
      <c r="S424" s="167"/>
      <c r="T424" s="167"/>
      <c r="U424" s="151"/>
      <c r="AX424" s="186" t="str">
        <f>IFERROR(TP_DATA[[#This Row],[Top '[m']]]-TP_DATA[[#This Row],[Bottom '[m']]], "")</f>
        <v/>
      </c>
      <c r="AY424" s="469"/>
      <c r="AZ424" s="470"/>
      <c r="BA424" s="192"/>
      <c r="BD424" s="467"/>
      <c r="BE424" s="467"/>
      <c r="BF424" s="468"/>
      <c r="BK424" s="425"/>
      <c r="BM424" s="425"/>
      <c r="CJ424" s="186" t="str">
        <f>IFERROR(TOWER_DATA[[#This Row],[Top '[m']]]-TOWER_DATA[[#This Row],[Bottom '[m']]], "")</f>
        <v/>
      </c>
      <c r="CK424" s="51"/>
      <c r="CL424" s="173" t="str">
        <f>IFERROR(-(TOWER_DATA[[#This Row],[D, bottom '[m']]]-TOWER_DATA[[#This Row],[D, top '[m']]])/(TOWER_DATA[[#This Row],[Bottom '[m']]]-TOWER_DATA[[#This Row],[Top '[m']]]),"")</f>
        <v/>
      </c>
      <c r="CM424" s="123" t="str">
        <f t="shared" si="10"/>
        <v/>
      </c>
      <c r="CN424" s="187" t="str">
        <f>IFERROR((TOWER_DATA[[#This Row],[D, bottom '[m']]]+TOWER_DATA[[#This Row],[D, top '[m']]])/(2*TOWER_DATA[[#This Row],[t '[mm']]]/1000),"")</f>
        <v/>
      </c>
      <c r="DR424" s="167"/>
      <c r="DS424" s="167"/>
      <c r="DT424" s="151"/>
      <c r="DW424" s="94"/>
      <c r="DX424" s="94"/>
    </row>
    <row r="425" spans="11:128" ht="18" customHeight="1">
      <c r="K425" s="186" t="str">
        <f>IFERROR(MP_DATA[[#This Row],[Top '[m']]]-MP_DATA[[#This Row],[Bottom '[m']]], "")</f>
        <v/>
      </c>
      <c r="L425" s="173" t="str">
        <f>IFERROR(-(MP_DATA[[#This Row],[D, bottom '[m']]]-MP_DATA[[#This Row],[D, top '[m']]])/(MP_DATA[[#This Row],[Bottom '[m']]]-MP_DATA[[#This Row],[Top '[m']]]),"")</f>
        <v/>
      </c>
      <c r="M425" s="123" t="str">
        <f>IF(7850/1000*(1/3)*PI()*ABS(F425-G425)*((H425/2)^2+(H425/2)*(I425/2)+(I425/2)^2-(H425/2-J425/1000)^2-(H425/2-J425/1000)*(I425/2-J425/1000)-(I425/2-J425/1000)^2)=0,"",7850/1000*(1/3)*PI()*ABS(F425-G425)*((H425/2)^2+(H425/2)*(I425/2)+(I425/2)^2-(H425/2-J425/1000)^2-(H425/2-J425/1000)*(I425/2-J425/1000)-(I425/2-J425/1000)^2))</f>
        <v/>
      </c>
      <c r="N425" s="187" t="str">
        <f>IFERROR((MP_DATA[[#This Row],[D, bottom '[m']]]+MP_DATA[[#This Row],[D, top '[m']]])/(2*MP_DATA[[#This Row],[t '[mm']]]/1000),"")</f>
        <v/>
      </c>
      <c r="S425" s="167"/>
      <c r="T425" s="167"/>
      <c r="U425" s="151"/>
      <c r="AX425" s="186" t="str">
        <f>IFERROR(TP_DATA[[#This Row],[Top '[m']]]-TP_DATA[[#This Row],[Bottom '[m']]], "")</f>
        <v/>
      </c>
      <c r="AY425" s="469"/>
      <c r="AZ425" s="470"/>
      <c r="BA425" s="192"/>
      <c r="BD425" s="467"/>
      <c r="BE425" s="467"/>
      <c r="BF425" s="468"/>
      <c r="BK425" s="425"/>
      <c r="BM425" s="425"/>
      <c r="CJ425" s="186" t="str">
        <f>IFERROR(TOWER_DATA[[#This Row],[Top '[m']]]-TOWER_DATA[[#This Row],[Bottom '[m']]], "")</f>
        <v/>
      </c>
      <c r="CK425" s="51"/>
      <c r="CL425" s="173" t="str">
        <f>IFERROR(-(TOWER_DATA[[#This Row],[D, bottom '[m']]]-TOWER_DATA[[#This Row],[D, top '[m']]])/(TOWER_DATA[[#This Row],[Bottom '[m']]]-TOWER_DATA[[#This Row],[Top '[m']]]),"")</f>
        <v/>
      </c>
      <c r="CM425" s="123" t="str">
        <f t="shared" si="10"/>
        <v/>
      </c>
      <c r="CN425" s="187" t="str">
        <f>IFERROR((TOWER_DATA[[#This Row],[D, bottom '[m']]]+TOWER_DATA[[#This Row],[D, top '[m']]])/(2*TOWER_DATA[[#This Row],[t '[mm']]]/1000),"")</f>
        <v/>
      </c>
      <c r="DR425" s="167"/>
      <c r="DS425" s="167"/>
      <c r="DT425" s="151"/>
      <c r="DW425" s="94"/>
      <c r="DX425" s="94"/>
    </row>
    <row r="426" spans="11:128" ht="18" customHeight="1">
      <c r="K426" s="186" t="str">
        <f>IFERROR(MP_DATA[[#This Row],[Top '[m']]]-MP_DATA[[#This Row],[Bottom '[m']]], "")</f>
        <v/>
      </c>
      <c r="L426" s="173" t="str">
        <f>IFERROR(-(MP_DATA[[#This Row],[D, bottom '[m']]]-MP_DATA[[#This Row],[D, top '[m']]])/(MP_DATA[[#This Row],[Bottom '[m']]]-MP_DATA[[#This Row],[Top '[m']]]),"")</f>
        <v/>
      </c>
      <c r="M426" s="123" t="str">
        <f>IF(7850/1000*(1/3)*PI()*ABS(F426-G426)*((H426/2)^2+(H426/2)*(I426/2)+(I426/2)^2-(H426/2-J426/1000)^2-(H426/2-J426/1000)*(I426/2-J426/1000)-(I426/2-J426/1000)^2)=0,"",7850/1000*(1/3)*PI()*ABS(F426-G426)*((H426/2)^2+(H426/2)*(I426/2)+(I426/2)^2-(H426/2-J426/1000)^2-(H426/2-J426/1000)*(I426/2-J426/1000)-(I426/2-J426/1000)^2))</f>
        <v/>
      </c>
      <c r="N426" s="187" t="str">
        <f>IFERROR((MP_DATA[[#This Row],[D, bottom '[m']]]+MP_DATA[[#This Row],[D, top '[m']]])/(2*MP_DATA[[#This Row],[t '[mm']]]/1000),"")</f>
        <v/>
      </c>
      <c r="S426" s="167"/>
      <c r="T426" s="167"/>
      <c r="U426" s="151"/>
      <c r="AX426" s="186" t="str">
        <f>IFERROR(TP_DATA[[#This Row],[Top '[m']]]-TP_DATA[[#This Row],[Bottom '[m']]], "")</f>
        <v/>
      </c>
      <c r="AY426" s="469"/>
      <c r="AZ426" s="470"/>
      <c r="BA426" s="192"/>
      <c r="BD426" s="467"/>
      <c r="BE426" s="467"/>
      <c r="BF426" s="468"/>
      <c r="BK426" s="425"/>
      <c r="BM426" s="425"/>
      <c r="CJ426" s="186" t="str">
        <f>IFERROR(TOWER_DATA[[#This Row],[Top '[m']]]-TOWER_DATA[[#This Row],[Bottom '[m']]], "")</f>
        <v/>
      </c>
      <c r="CK426" s="51"/>
      <c r="CL426" s="173" t="str">
        <f>IFERROR(-(TOWER_DATA[[#This Row],[D, bottom '[m']]]-TOWER_DATA[[#This Row],[D, top '[m']]])/(TOWER_DATA[[#This Row],[Bottom '[m']]]-TOWER_DATA[[#This Row],[Top '[m']]]),"")</f>
        <v/>
      </c>
      <c r="CM426" s="123" t="str">
        <f t="shared" si="10"/>
        <v/>
      </c>
      <c r="CN426" s="187" t="str">
        <f>IFERROR((TOWER_DATA[[#This Row],[D, bottom '[m']]]+TOWER_DATA[[#This Row],[D, top '[m']]])/(2*TOWER_DATA[[#This Row],[t '[mm']]]/1000),"")</f>
        <v/>
      </c>
      <c r="DR426" s="167"/>
      <c r="DS426" s="167"/>
      <c r="DT426" s="151"/>
      <c r="DW426" s="94"/>
      <c r="DX426" s="94"/>
    </row>
    <row r="427" spans="11:128" ht="18" customHeight="1">
      <c r="K427" s="186" t="str">
        <f>IFERROR(MP_DATA[[#This Row],[Top '[m']]]-MP_DATA[[#This Row],[Bottom '[m']]], "")</f>
        <v/>
      </c>
      <c r="L427" s="173" t="str">
        <f>IFERROR(-(MP_DATA[[#This Row],[D, bottom '[m']]]-MP_DATA[[#This Row],[D, top '[m']]])/(MP_DATA[[#This Row],[Bottom '[m']]]-MP_DATA[[#This Row],[Top '[m']]]),"")</f>
        <v/>
      </c>
      <c r="M427" s="123" t="str">
        <f>IF(7850/1000*(1/3)*PI()*ABS(F427-G427)*((H427/2)^2+(H427/2)*(I427/2)+(I427/2)^2-(H427/2-J427/1000)^2-(H427/2-J427/1000)*(I427/2-J427/1000)-(I427/2-J427/1000)^2)=0,"",7850/1000*(1/3)*PI()*ABS(F427-G427)*((H427/2)^2+(H427/2)*(I427/2)+(I427/2)^2-(H427/2-J427/1000)^2-(H427/2-J427/1000)*(I427/2-J427/1000)-(I427/2-J427/1000)^2))</f>
        <v/>
      </c>
      <c r="N427" s="187" t="str">
        <f>IFERROR((MP_DATA[[#This Row],[D, bottom '[m']]]+MP_DATA[[#This Row],[D, top '[m']]])/(2*MP_DATA[[#This Row],[t '[mm']]]/1000),"")</f>
        <v/>
      </c>
      <c r="S427" s="167"/>
      <c r="T427" s="167"/>
      <c r="U427" s="151"/>
      <c r="AX427" s="186" t="str">
        <f>IFERROR(TP_DATA[[#This Row],[Top '[m']]]-TP_DATA[[#This Row],[Bottom '[m']]], "")</f>
        <v/>
      </c>
      <c r="AY427" s="469"/>
      <c r="AZ427" s="470"/>
      <c r="BA427" s="192"/>
      <c r="BD427" s="467"/>
      <c r="BE427" s="467"/>
      <c r="BF427" s="468"/>
      <c r="BK427" s="425"/>
      <c r="BM427" s="425"/>
      <c r="CJ427" s="186" t="str">
        <f>IFERROR(TOWER_DATA[[#This Row],[Top '[m']]]-TOWER_DATA[[#This Row],[Bottom '[m']]], "")</f>
        <v/>
      </c>
      <c r="CK427" s="51"/>
      <c r="CL427" s="173" t="str">
        <f>IFERROR(-(TOWER_DATA[[#This Row],[D, bottom '[m']]]-TOWER_DATA[[#This Row],[D, top '[m']]])/(TOWER_DATA[[#This Row],[Bottom '[m']]]-TOWER_DATA[[#This Row],[Top '[m']]]),"")</f>
        <v/>
      </c>
      <c r="CM427" s="123" t="str">
        <f t="shared" si="10"/>
        <v/>
      </c>
      <c r="CN427" s="187" t="str">
        <f>IFERROR((TOWER_DATA[[#This Row],[D, bottom '[m']]]+TOWER_DATA[[#This Row],[D, top '[m']]])/(2*TOWER_DATA[[#This Row],[t '[mm']]]/1000),"")</f>
        <v/>
      </c>
      <c r="DR427" s="167"/>
      <c r="DS427" s="167"/>
      <c r="DT427" s="151"/>
      <c r="DW427" s="94"/>
      <c r="DX427" s="94"/>
    </row>
    <row r="428" spans="11:128" ht="18" customHeight="1">
      <c r="K428" s="186" t="str">
        <f>IFERROR(MP_DATA[[#This Row],[Top '[m']]]-MP_DATA[[#This Row],[Bottom '[m']]], "")</f>
        <v/>
      </c>
      <c r="L428" s="173" t="str">
        <f>IFERROR(-(MP_DATA[[#This Row],[D, bottom '[m']]]-MP_DATA[[#This Row],[D, top '[m']]])/(MP_DATA[[#This Row],[Bottom '[m']]]-MP_DATA[[#This Row],[Top '[m']]]),"")</f>
        <v/>
      </c>
      <c r="M428" s="123" t="str">
        <f>IF(7850/1000*(1/3)*PI()*ABS(F428-G428)*((H428/2)^2+(H428/2)*(I428/2)+(I428/2)^2-(H428/2-J428/1000)^2-(H428/2-J428/1000)*(I428/2-J428/1000)-(I428/2-J428/1000)^2)=0,"",7850/1000*(1/3)*PI()*ABS(F428-G428)*((H428/2)^2+(H428/2)*(I428/2)+(I428/2)^2-(H428/2-J428/1000)^2-(H428/2-J428/1000)*(I428/2-J428/1000)-(I428/2-J428/1000)^2))</f>
        <v/>
      </c>
      <c r="N428" s="187" t="str">
        <f>IFERROR((MP_DATA[[#This Row],[D, bottom '[m']]]+MP_DATA[[#This Row],[D, top '[m']]])/(2*MP_DATA[[#This Row],[t '[mm']]]/1000),"")</f>
        <v/>
      </c>
      <c r="S428" s="167"/>
      <c r="T428" s="167"/>
      <c r="U428" s="151"/>
      <c r="AX428" s="186" t="str">
        <f>IFERROR(TP_DATA[[#This Row],[Top '[m']]]-TP_DATA[[#This Row],[Bottom '[m']]], "")</f>
        <v/>
      </c>
      <c r="AY428" s="469"/>
      <c r="AZ428" s="470"/>
      <c r="BA428" s="192"/>
      <c r="BD428" s="467"/>
      <c r="BE428" s="467"/>
      <c r="BF428" s="468"/>
      <c r="BK428" s="425"/>
      <c r="BM428" s="425"/>
      <c r="CJ428" s="186" t="str">
        <f>IFERROR(TOWER_DATA[[#This Row],[Top '[m']]]-TOWER_DATA[[#This Row],[Bottom '[m']]], "")</f>
        <v/>
      </c>
      <c r="CK428" s="51"/>
      <c r="CL428" s="173" t="str">
        <f>IFERROR(-(TOWER_DATA[[#This Row],[D, bottom '[m']]]-TOWER_DATA[[#This Row],[D, top '[m']]])/(TOWER_DATA[[#This Row],[Bottom '[m']]]-TOWER_DATA[[#This Row],[Top '[m']]]),"")</f>
        <v/>
      </c>
      <c r="CM428" s="123" t="str">
        <f t="shared" si="10"/>
        <v/>
      </c>
      <c r="CN428" s="187" t="str">
        <f>IFERROR((TOWER_DATA[[#This Row],[D, bottom '[m']]]+TOWER_DATA[[#This Row],[D, top '[m']]])/(2*TOWER_DATA[[#This Row],[t '[mm']]]/1000),"")</f>
        <v/>
      </c>
      <c r="DR428" s="167"/>
      <c r="DS428" s="167"/>
      <c r="DT428" s="151"/>
      <c r="DW428" s="94"/>
      <c r="DX428" s="94"/>
    </row>
    <row r="429" spans="11:128" ht="18" customHeight="1">
      <c r="K429" s="186" t="str">
        <f>IFERROR(MP_DATA[[#This Row],[Top '[m']]]-MP_DATA[[#This Row],[Bottom '[m']]], "")</f>
        <v/>
      </c>
      <c r="L429" s="173" t="str">
        <f>IFERROR(-(MP_DATA[[#This Row],[D, bottom '[m']]]-MP_DATA[[#This Row],[D, top '[m']]])/(MP_DATA[[#This Row],[Bottom '[m']]]-MP_DATA[[#This Row],[Top '[m']]]),"")</f>
        <v/>
      </c>
      <c r="M429" s="123" t="str">
        <f>IF(7850/1000*(1/3)*PI()*ABS(F429-G429)*((H429/2)^2+(H429/2)*(I429/2)+(I429/2)^2-(H429/2-J429/1000)^2-(H429/2-J429/1000)*(I429/2-J429/1000)-(I429/2-J429/1000)^2)=0,"",7850/1000*(1/3)*PI()*ABS(F429-G429)*((H429/2)^2+(H429/2)*(I429/2)+(I429/2)^2-(H429/2-J429/1000)^2-(H429/2-J429/1000)*(I429/2-J429/1000)-(I429/2-J429/1000)^2))</f>
        <v/>
      </c>
      <c r="N429" s="187" t="str">
        <f>IFERROR((MP_DATA[[#This Row],[D, bottom '[m']]]+MP_DATA[[#This Row],[D, top '[m']]])/(2*MP_DATA[[#This Row],[t '[mm']]]/1000),"")</f>
        <v/>
      </c>
      <c r="S429" s="167"/>
      <c r="T429" s="167"/>
      <c r="U429" s="151"/>
      <c r="AX429" s="186" t="str">
        <f>IFERROR(TP_DATA[[#This Row],[Top '[m']]]-TP_DATA[[#This Row],[Bottom '[m']]], "")</f>
        <v/>
      </c>
      <c r="AY429" s="469"/>
      <c r="AZ429" s="470"/>
      <c r="BA429" s="192"/>
      <c r="BD429" s="467"/>
      <c r="BE429" s="467"/>
      <c r="BF429" s="468"/>
      <c r="BK429" s="425"/>
      <c r="BM429" s="425"/>
      <c r="CJ429" s="186" t="str">
        <f>IFERROR(TOWER_DATA[[#This Row],[Top '[m']]]-TOWER_DATA[[#This Row],[Bottom '[m']]], "")</f>
        <v/>
      </c>
      <c r="CK429" s="51"/>
      <c r="CL429" s="173" t="str">
        <f>IFERROR(-(TOWER_DATA[[#This Row],[D, bottom '[m']]]-TOWER_DATA[[#This Row],[D, top '[m']]])/(TOWER_DATA[[#This Row],[Bottom '[m']]]-TOWER_DATA[[#This Row],[Top '[m']]]),"")</f>
        <v/>
      </c>
      <c r="CM429" s="123" t="str">
        <f t="shared" si="10"/>
        <v/>
      </c>
      <c r="CN429" s="187" t="str">
        <f>IFERROR((TOWER_DATA[[#This Row],[D, bottom '[m']]]+TOWER_DATA[[#This Row],[D, top '[m']]])/(2*TOWER_DATA[[#This Row],[t '[mm']]]/1000),"")</f>
        <v/>
      </c>
      <c r="DR429" s="167"/>
      <c r="DS429" s="167"/>
      <c r="DT429" s="151"/>
      <c r="DW429" s="94"/>
      <c r="DX429" s="94"/>
    </row>
    <row r="430" spans="11:128" ht="18" customHeight="1">
      <c r="K430" s="186" t="str">
        <f>IFERROR(MP_DATA[[#This Row],[Top '[m']]]-MP_DATA[[#This Row],[Bottom '[m']]], "")</f>
        <v/>
      </c>
      <c r="L430" s="173" t="str">
        <f>IFERROR(-(MP_DATA[[#This Row],[D, bottom '[m']]]-MP_DATA[[#This Row],[D, top '[m']]])/(MP_DATA[[#This Row],[Bottom '[m']]]-MP_DATA[[#This Row],[Top '[m']]]),"")</f>
        <v/>
      </c>
      <c r="M430" s="123" t="str">
        <f>IF(7850/1000*(1/3)*PI()*ABS(F430-G430)*((H430/2)^2+(H430/2)*(I430/2)+(I430/2)^2-(H430/2-J430/1000)^2-(H430/2-J430/1000)*(I430/2-J430/1000)-(I430/2-J430/1000)^2)=0,"",7850/1000*(1/3)*PI()*ABS(F430-G430)*((H430/2)^2+(H430/2)*(I430/2)+(I430/2)^2-(H430/2-J430/1000)^2-(H430/2-J430/1000)*(I430/2-J430/1000)-(I430/2-J430/1000)^2))</f>
        <v/>
      </c>
      <c r="N430" s="187" t="str">
        <f>IFERROR((MP_DATA[[#This Row],[D, bottom '[m']]]+MP_DATA[[#This Row],[D, top '[m']]])/(2*MP_DATA[[#This Row],[t '[mm']]]/1000),"")</f>
        <v/>
      </c>
      <c r="S430" s="167"/>
      <c r="T430" s="167"/>
      <c r="U430" s="151"/>
      <c r="AX430" s="186" t="str">
        <f>IFERROR(TP_DATA[[#This Row],[Top '[m']]]-TP_DATA[[#This Row],[Bottom '[m']]], "")</f>
        <v/>
      </c>
      <c r="AY430" s="469"/>
      <c r="AZ430" s="470"/>
      <c r="BA430" s="192"/>
      <c r="BD430" s="467"/>
      <c r="BE430" s="467"/>
      <c r="BF430" s="468"/>
      <c r="BK430" s="425"/>
      <c r="BM430" s="425"/>
      <c r="CJ430" s="186" t="str">
        <f>IFERROR(TOWER_DATA[[#This Row],[Top '[m']]]-TOWER_DATA[[#This Row],[Bottom '[m']]], "")</f>
        <v/>
      </c>
      <c r="CK430" s="51"/>
      <c r="CL430" s="173" t="str">
        <f>IFERROR(-(TOWER_DATA[[#This Row],[D, bottom '[m']]]-TOWER_DATA[[#This Row],[D, top '[m']]])/(TOWER_DATA[[#This Row],[Bottom '[m']]]-TOWER_DATA[[#This Row],[Top '[m']]]),"")</f>
        <v/>
      </c>
      <c r="CM430" s="123" t="str">
        <f t="shared" si="10"/>
        <v/>
      </c>
      <c r="CN430" s="187" t="str">
        <f>IFERROR((TOWER_DATA[[#This Row],[D, bottom '[m']]]+TOWER_DATA[[#This Row],[D, top '[m']]])/(2*TOWER_DATA[[#This Row],[t '[mm']]]/1000),"")</f>
        <v/>
      </c>
      <c r="DR430" s="167"/>
      <c r="DS430" s="167"/>
      <c r="DT430" s="151"/>
      <c r="DW430" s="94"/>
      <c r="DX430" s="94"/>
    </row>
    <row r="431" spans="11:128" ht="18" customHeight="1">
      <c r="K431" s="186" t="str">
        <f>IFERROR(MP_DATA[[#This Row],[Top '[m']]]-MP_DATA[[#This Row],[Bottom '[m']]], "")</f>
        <v/>
      </c>
      <c r="L431" s="173" t="str">
        <f>IFERROR(-(MP_DATA[[#This Row],[D, bottom '[m']]]-MP_DATA[[#This Row],[D, top '[m']]])/(MP_DATA[[#This Row],[Bottom '[m']]]-MP_DATA[[#This Row],[Top '[m']]]),"")</f>
        <v/>
      </c>
      <c r="M431" s="123" t="str">
        <f>IF(7850/1000*(1/3)*PI()*ABS(F431-G431)*((H431/2)^2+(H431/2)*(I431/2)+(I431/2)^2-(H431/2-J431/1000)^2-(H431/2-J431/1000)*(I431/2-J431/1000)-(I431/2-J431/1000)^2)=0,"",7850/1000*(1/3)*PI()*ABS(F431-G431)*((H431/2)^2+(H431/2)*(I431/2)+(I431/2)^2-(H431/2-J431/1000)^2-(H431/2-J431/1000)*(I431/2-J431/1000)-(I431/2-J431/1000)^2))</f>
        <v/>
      </c>
      <c r="N431" s="187" t="str">
        <f>IFERROR((MP_DATA[[#This Row],[D, bottom '[m']]]+MP_DATA[[#This Row],[D, top '[m']]])/(2*MP_DATA[[#This Row],[t '[mm']]]/1000),"")</f>
        <v/>
      </c>
      <c r="S431" s="167"/>
      <c r="T431" s="167"/>
      <c r="U431" s="151"/>
      <c r="AX431" s="186" t="str">
        <f>IFERROR(TP_DATA[[#This Row],[Top '[m']]]-TP_DATA[[#This Row],[Bottom '[m']]], "")</f>
        <v/>
      </c>
      <c r="AY431" s="469"/>
      <c r="AZ431" s="470"/>
      <c r="BA431" s="192"/>
      <c r="BD431" s="467"/>
      <c r="BE431" s="467"/>
      <c r="BF431" s="468"/>
      <c r="BK431" s="425"/>
      <c r="BM431" s="425"/>
      <c r="CJ431" s="186" t="str">
        <f>IFERROR(TOWER_DATA[[#This Row],[Top '[m']]]-TOWER_DATA[[#This Row],[Bottom '[m']]], "")</f>
        <v/>
      </c>
      <c r="CK431" s="51"/>
      <c r="CL431" s="173" t="str">
        <f>IFERROR(-(TOWER_DATA[[#This Row],[D, bottom '[m']]]-TOWER_DATA[[#This Row],[D, top '[m']]])/(TOWER_DATA[[#This Row],[Bottom '[m']]]-TOWER_DATA[[#This Row],[Top '[m']]]),"")</f>
        <v/>
      </c>
      <c r="CM431" s="123" t="str">
        <f t="shared" si="10"/>
        <v/>
      </c>
      <c r="CN431" s="187" t="str">
        <f>IFERROR((TOWER_DATA[[#This Row],[D, bottom '[m']]]+TOWER_DATA[[#This Row],[D, top '[m']]])/(2*TOWER_DATA[[#This Row],[t '[mm']]]/1000),"")</f>
        <v/>
      </c>
      <c r="DR431" s="167"/>
      <c r="DS431" s="167"/>
      <c r="DT431" s="151"/>
      <c r="DW431" s="94"/>
      <c r="DX431" s="94"/>
    </row>
    <row r="432" spans="11:128" ht="18" customHeight="1">
      <c r="K432" s="186" t="str">
        <f>IFERROR(MP_DATA[[#This Row],[Top '[m']]]-MP_DATA[[#This Row],[Bottom '[m']]], "")</f>
        <v/>
      </c>
      <c r="L432" s="173" t="str">
        <f>IFERROR(-(MP_DATA[[#This Row],[D, bottom '[m']]]-MP_DATA[[#This Row],[D, top '[m']]])/(MP_DATA[[#This Row],[Bottom '[m']]]-MP_DATA[[#This Row],[Top '[m']]]),"")</f>
        <v/>
      </c>
      <c r="M432" s="123" t="str">
        <f>IF(7850/1000*(1/3)*PI()*ABS(F432-G432)*((H432/2)^2+(H432/2)*(I432/2)+(I432/2)^2-(H432/2-J432/1000)^2-(H432/2-J432/1000)*(I432/2-J432/1000)-(I432/2-J432/1000)^2)=0,"",7850/1000*(1/3)*PI()*ABS(F432-G432)*((H432/2)^2+(H432/2)*(I432/2)+(I432/2)^2-(H432/2-J432/1000)^2-(H432/2-J432/1000)*(I432/2-J432/1000)-(I432/2-J432/1000)^2))</f>
        <v/>
      </c>
      <c r="N432" s="187" t="str">
        <f>IFERROR((MP_DATA[[#This Row],[D, bottom '[m']]]+MP_DATA[[#This Row],[D, top '[m']]])/(2*MP_DATA[[#This Row],[t '[mm']]]/1000),"")</f>
        <v/>
      </c>
      <c r="S432" s="167"/>
      <c r="T432" s="167"/>
      <c r="U432" s="151"/>
      <c r="AX432" s="186" t="str">
        <f>IFERROR(TP_DATA[[#This Row],[Top '[m']]]-TP_DATA[[#This Row],[Bottom '[m']]], "")</f>
        <v/>
      </c>
      <c r="AY432" s="469"/>
      <c r="AZ432" s="470"/>
      <c r="BA432" s="192"/>
      <c r="BD432" s="467"/>
      <c r="BE432" s="467"/>
      <c r="BF432" s="468"/>
      <c r="BK432" s="425"/>
      <c r="BM432" s="425"/>
      <c r="CJ432" s="186" t="str">
        <f>IFERROR(TOWER_DATA[[#This Row],[Top '[m']]]-TOWER_DATA[[#This Row],[Bottom '[m']]], "")</f>
        <v/>
      </c>
      <c r="CK432" s="51"/>
      <c r="CL432" s="173" t="str">
        <f>IFERROR(-(TOWER_DATA[[#This Row],[D, bottom '[m']]]-TOWER_DATA[[#This Row],[D, top '[m']]])/(TOWER_DATA[[#This Row],[Bottom '[m']]]-TOWER_DATA[[#This Row],[Top '[m']]]),"")</f>
        <v/>
      </c>
      <c r="CM432" s="123" t="str">
        <f t="shared" si="10"/>
        <v/>
      </c>
      <c r="CN432" s="187" t="str">
        <f>IFERROR((TOWER_DATA[[#This Row],[D, bottom '[m']]]+TOWER_DATA[[#This Row],[D, top '[m']]])/(2*TOWER_DATA[[#This Row],[t '[mm']]]/1000),"")</f>
        <v/>
      </c>
      <c r="DR432" s="167"/>
      <c r="DS432" s="167"/>
      <c r="DT432" s="151"/>
      <c r="DW432" s="94"/>
      <c r="DX432" s="94"/>
    </row>
    <row r="433" spans="11:128" ht="18" customHeight="1">
      <c r="K433" s="186" t="str">
        <f>IFERROR(MP_DATA[[#This Row],[Top '[m']]]-MP_DATA[[#This Row],[Bottom '[m']]], "")</f>
        <v/>
      </c>
      <c r="L433" s="173" t="str">
        <f>IFERROR(-(MP_DATA[[#This Row],[D, bottom '[m']]]-MP_DATA[[#This Row],[D, top '[m']]])/(MP_DATA[[#This Row],[Bottom '[m']]]-MP_DATA[[#This Row],[Top '[m']]]),"")</f>
        <v/>
      </c>
      <c r="M433" s="123" t="str">
        <f>IF(7850/1000*(1/3)*PI()*ABS(F433-G433)*((H433/2)^2+(H433/2)*(I433/2)+(I433/2)^2-(H433/2-J433/1000)^2-(H433/2-J433/1000)*(I433/2-J433/1000)-(I433/2-J433/1000)^2)=0,"",7850/1000*(1/3)*PI()*ABS(F433-G433)*((H433/2)^2+(H433/2)*(I433/2)+(I433/2)^2-(H433/2-J433/1000)^2-(H433/2-J433/1000)*(I433/2-J433/1000)-(I433/2-J433/1000)^2))</f>
        <v/>
      </c>
      <c r="N433" s="187" t="str">
        <f>IFERROR((MP_DATA[[#This Row],[D, bottom '[m']]]+MP_DATA[[#This Row],[D, top '[m']]])/(2*MP_DATA[[#This Row],[t '[mm']]]/1000),"")</f>
        <v/>
      </c>
      <c r="S433" s="167"/>
      <c r="T433" s="167"/>
      <c r="U433" s="151"/>
      <c r="AX433" s="186" t="str">
        <f>IFERROR(TP_DATA[[#This Row],[Top '[m']]]-TP_DATA[[#This Row],[Bottom '[m']]], "")</f>
        <v/>
      </c>
      <c r="AY433" s="469"/>
      <c r="AZ433" s="470"/>
      <c r="BA433" s="192"/>
      <c r="BD433" s="467"/>
      <c r="BE433" s="467"/>
      <c r="BF433" s="468"/>
      <c r="BK433" s="425"/>
      <c r="BM433" s="425"/>
      <c r="CJ433" s="186" t="str">
        <f>IFERROR(TOWER_DATA[[#This Row],[Top '[m']]]-TOWER_DATA[[#This Row],[Bottom '[m']]], "")</f>
        <v/>
      </c>
      <c r="CK433" s="51"/>
      <c r="CL433" s="173" t="str">
        <f>IFERROR(-(TOWER_DATA[[#This Row],[D, bottom '[m']]]-TOWER_DATA[[#This Row],[D, top '[m']]])/(TOWER_DATA[[#This Row],[Bottom '[m']]]-TOWER_DATA[[#This Row],[Top '[m']]]),"")</f>
        <v/>
      </c>
      <c r="CM433" s="123" t="str">
        <f t="shared" ref="CM433:CM496" si="11">IF(7850/1000*(1/3)*PI()*ABS(CE433-CF433)*((CG433/2)^2+(CG433/2)*(CH433/2)+(CH433/2)^2-(CG433/2-CI433/1000)^2-(CG433/2-CI433/1000)*(CH433/2-CI433/1000)-(CH433/2-CI433/1000)^2)=0,"",7850/1000*(1/3)*PI()*ABS(CE433-CF433)*((CG433/2)^2+(CG433/2)*(CH433/2)+(CH433/2)^2-(CG433/2-CI433/1000)^2-(CG433/2-CI433/1000)*(CH433/2-CI433/1000)-(CH433/2-CI433/1000)^2))</f>
        <v/>
      </c>
      <c r="CN433" s="187" t="str">
        <f>IFERROR((TOWER_DATA[[#This Row],[D, bottom '[m']]]+TOWER_DATA[[#This Row],[D, top '[m']]])/(2*TOWER_DATA[[#This Row],[t '[mm']]]/1000),"")</f>
        <v/>
      </c>
      <c r="DR433" s="167"/>
      <c r="DS433" s="167"/>
      <c r="DT433" s="151"/>
      <c r="DW433" s="94"/>
      <c r="DX433" s="94"/>
    </row>
    <row r="434" spans="11:128" ht="18" customHeight="1">
      <c r="K434" s="186" t="str">
        <f>IFERROR(MP_DATA[[#This Row],[Top '[m']]]-MP_DATA[[#This Row],[Bottom '[m']]], "")</f>
        <v/>
      </c>
      <c r="L434" s="173" t="str">
        <f>IFERROR(-(MP_DATA[[#This Row],[D, bottom '[m']]]-MP_DATA[[#This Row],[D, top '[m']]])/(MP_DATA[[#This Row],[Bottom '[m']]]-MP_DATA[[#This Row],[Top '[m']]]),"")</f>
        <v/>
      </c>
      <c r="M434" s="123" t="str">
        <f>IF(7850/1000*(1/3)*PI()*ABS(F434-G434)*((H434/2)^2+(H434/2)*(I434/2)+(I434/2)^2-(H434/2-J434/1000)^2-(H434/2-J434/1000)*(I434/2-J434/1000)-(I434/2-J434/1000)^2)=0,"",7850/1000*(1/3)*PI()*ABS(F434-G434)*((H434/2)^2+(H434/2)*(I434/2)+(I434/2)^2-(H434/2-J434/1000)^2-(H434/2-J434/1000)*(I434/2-J434/1000)-(I434/2-J434/1000)^2))</f>
        <v/>
      </c>
      <c r="N434" s="187" t="str">
        <f>IFERROR((MP_DATA[[#This Row],[D, bottom '[m']]]+MP_DATA[[#This Row],[D, top '[m']]])/(2*MP_DATA[[#This Row],[t '[mm']]]/1000),"")</f>
        <v/>
      </c>
      <c r="S434" s="167"/>
      <c r="T434" s="167"/>
      <c r="U434" s="151"/>
      <c r="AX434" s="186" t="str">
        <f>IFERROR(TP_DATA[[#This Row],[Top '[m']]]-TP_DATA[[#This Row],[Bottom '[m']]], "")</f>
        <v/>
      </c>
      <c r="AY434" s="469"/>
      <c r="AZ434" s="470"/>
      <c r="BA434" s="192"/>
      <c r="BD434" s="467"/>
      <c r="BE434" s="467"/>
      <c r="BF434" s="468"/>
      <c r="BK434" s="425"/>
      <c r="BM434" s="425"/>
      <c r="CJ434" s="186" t="str">
        <f>IFERROR(TOWER_DATA[[#This Row],[Top '[m']]]-TOWER_DATA[[#This Row],[Bottom '[m']]], "")</f>
        <v/>
      </c>
      <c r="CK434" s="51"/>
      <c r="CL434" s="173" t="str">
        <f>IFERROR(-(TOWER_DATA[[#This Row],[D, bottom '[m']]]-TOWER_DATA[[#This Row],[D, top '[m']]])/(TOWER_DATA[[#This Row],[Bottom '[m']]]-TOWER_DATA[[#This Row],[Top '[m']]]),"")</f>
        <v/>
      </c>
      <c r="CM434" s="123" t="str">
        <f t="shared" si="11"/>
        <v/>
      </c>
      <c r="CN434" s="187" t="str">
        <f>IFERROR((TOWER_DATA[[#This Row],[D, bottom '[m']]]+TOWER_DATA[[#This Row],[D, top '[m']]])/(2*TOWER_DATA[[#This Row],[t '[mm']]]/1000),"")</f>
        <v/>
      </c>
      <c r="DR434" s="167"/>
      <c r="DS434" s="167"/>
      <c r="DT434" s="151"/>
      <c r="DW434" s="94"/>
      <c r="DX434" s="94"/>
    </row>
    <row r="435" spans="11:128" ht="18" customHeight="1">
      <c r="K435" s="186" t="str">
        <f>IFERROR(MP_DATA[[#This Row],[Top '[m']]]-MP_DATA[[#This Row],[Bottom '[m']]], "")</f>
        <v/>
      </c>
      <c r="L435" s="173" t="str">
        <f>IFERROR(-(MP_DATA[[#This Row],[D, bottom '[m']]]-MP_DATA[[#This Row],[D, top '[m']]])/(MP_DATA[[#This Row],[Bottom '[m']]]-MP_DATA[[#This Row],[Top '[m']]]),"")</f>
        <v/>
      </c>
      <c r="M435" s="123" t="str">
        <f>IF(7850/1000*(1/3)*PI()*ABS(F435-G435)*((H435/2)^2+(H435/2)*(I435/2)+(I435/2)^2-(H435/2-J435/1000)^2-(H435/2-J435/1000)*(I435/2-J435/1000)-(I435/2-J435/1000)^2)=0,"",7850/1000*(1/3)*PI()*ABS(F435-G435)*((H435/2)^2+(H435/2)*(I435/2)+(I435/2)^2-(H435/2-J435/1000)^2-(H435/2-J435/1000)*(I435/2-J435/1000)-(I435/2-J435/1000)^2))</f>
        <v/>
      </c>
      <c r="N435" s="187" t="str">
        <f>IFERROR((MP_DATA[[#This Row],[D, bottom '[m']]]+MP_DATA[[#This Row],[D, top '[m']]])/(2*MP_DATA[[#This Row],[t '[mm']]]/1000),"")</f>
        <v/>
      </c>
      <c r="S435" s="167"/>
      <c r="T435" s="167"/>
      <c r="U435" s="151"/>
      <c r="AX435" s="186" t="str">
        <f>IFERROR(TP_DATA[[#This Row],[Top '[m']]]-TP_DATA[[#This Row],[Bottom '[m']]], "")</f>
        <v/>
      </c>
      <c r="AY435" s="469"/>
      <c r="AZ435" s="470"/>
      <c r="BA435" s="192"/>
      <c r="BD435" s="467"/>
      <c r="BE435" s="467"/>
      <c r="BF435" s="468"/>
      <c r="BK435" s="425"/>
      <c r="BM435" s="425"/>
      <c r="CJ435" s="186" t="str">
        <f>IFERROR(TOWER_DATA[[#This Row],[Top '[m']]]-TOWER_DATA[[#This Row],[Bottom '[m']]], "")</f>
        <v/>
      </c>
      <c r="CK435" s="51"/>
      <c r="CL435" s="173" t="str">
        <f>IFERROR(-(TOWER_DATA[[#This Row],[D, bottom '[m']]]-TOWER_DATA[[#This Row],[D, top '[m']]])/(TOWER_DATA[[#This Row],[Bottom '[m']]]-TOWER_DATA[[#This Row],[Top '[m']]]),"")</f>
        <v/>
      </c>
      <c r="CM435" s="123" t="str">
        <f t="shared" si="11"/>
        <v/>
      </c>
      <c r="CN435" s="187" t="str">
        <f>IFERROR((TOWER_DATA[[#This Row],[D, bottom '[m']]]+TOWER_DATA[[#This Row],[D, top '[m']]])/(2*TOWER_DATA[[#This Row],[t '[mm']]]/1000),"")</f>
        <v/>
      </c>
      <c r="DR435" s="167"/>
      <c r="DS435" s="167"/>
      <c r="DT435" s="151"/>
      <c r="DW435" s="94"/>
      <c r="DX435" s="94"/>
    </row>
    <row r="436" spans="11:128" ht="18" customHeight="1">
      <c r="K436" s="186" t="str">
        <f>IFERROR(MP_DATA[[#This Row],[Top '[m']]]-MP_DATA[[#This Row],[Bottom '[m']]], "")</f>
        <v/>
      </c>
      <c r="L436" s="173" t="str">
        <f>IFERROR(-(MP_DATA[[#This Row],[D, bottom '[m']]]-MP_DATA[[#This Row],[D, top '[m']]])/(MP_DATA[[#This Row],[Bottom '[m']]]-MP_DATA[[#This Row],[Top '[m']]]),"")</f>
        <v/>
      </c>
      <c r="M436" s="123" t="str">
        <f>IF(7850/1000*(1/3)*PI()*ABS(F436-G436)*((H436/2)^2+(H436/2)*(I436/2)+(I436/2)^2-(H436/2-J436/1000)^2-(H436/2-J436/1000)*(I436/2-J436/1000)-(I436/2-J436/1000)^2)=0,"",7850/1000*(1/3)*PI()*ABS(F436-G436)*((H436/2)^2+(H436/2)*(I436/2)+(I436/2)^2-(H436/2-J436/1000)^2-(H436/2-J436/1000)*(I436/2-J436/1000)-(I436/2-J436/1000)^2))</f>
        <v/>
      </c>
      <c r="N436" s="187" t="str">
        <f>IFERROR((MP_DATA[[#This Row],[D, bottom '[m']]]+MP_DATA[[#This Row],[D, top '[m']]])/(2*MP_DATA[[#This Row],[t '[mm']]]/1000),"")</f>
        <v/>
      </c>
      <c r="S436" s="167"/>
      <c r="T436" s="167"/>
      <c r="U436" s="151"/>
      <c r="AX436" s="186" t="str">
        <f>IFERROR(TP_DATA[[#This Row],[Top '[m']]]-TP_DATA[[#This Row],[Bottom '[m']]], "")</f>
        <v/>
      </c>
      <c r="AY436" s="469"/>
      <c r="AZ436" s="470"/>
      <c r="BA436" s="192"/>
      <c r="BD436" s="467"/>
      <c r="BE436" s="467"/>
      <c r="BF436" s="468"/>
      <c r="BK436" s="425"/>
      <c r="BM436" s="425"/>
      <c r="CJ436" s="186" t="str">
        <f>IFERROR(TOWER_DATA[[#This Row],[Top '[m']]]-TOWER_DATA[[#This Row],[Bottom '[m']]], "")</f>
        <v/>
      </c>
      <c r="CK436" s="51"/>
      <c r="CL436" s="173" t="str">
        <f>IFERROR(-(TOWER_DATA[[#This Row],[D, bottom '[m']]]-TOWER_DATA[[#This Row],[D, top '[m']]])/(TOWER_DATA[[#This Row],[Bottom '[m']]]-TOWER_DATA[[#This Row],[Top '[m']]]),"")</f>
        <v/>
      </c>
      <c r="CM436" s="123" t="str">
        <f t="shared" si="11"/>
        <v/>
      </c>
      <c r="CN436" s="187" t="str">
        <f>IFERROR((TOWER_DATA[[#This Row],[D, bottom '[m']]]+TOWER_DATA[[#This Row],[D, top '[m']]])/(2*TOWER_DATA[[#This Row],[t '[mm']]]/1000),"")</f>
        <v/>
      </c>
      <c r="DR436" s="167"/>
      <c r="DS436" s="167"/>
      <c r="DT436" s="151"/>
      <c r="DW436" s="94"/>
      <c r="DX436" s="94"/>
    </row>
    <row r="437" spans="11:128" ht="18" customHeight="1">
      <c r="K437" s="186" t="str">
        <f>IFERROR(MP_DATA[[#This Row],[Top '[m']]]-MP_DATA[[#This Row],[Bottom '[m']]], "")</f>
        <v/>
      </c>
      <c r="L437" s="173" t="str">
        <f>IFERROR(-(MP_DATA[[#This Row],[D, bottom '[m']]]-MP_DATA[[#This Row],[D, top '[m']]])/(MP_DATA[[#This Row],[Bottom '[m']]]-MP_DATA[[#This Row],[Top '[m']]]),"")</f>
        <v/>
      </c>
      <c r="M437" s="123" t="str">
        <f>IF(7850/1000*(1/3)*PI()*ABS(F437-G437)*((H437/2)^2+(H437/2)*(I437/2)+(I437/2)^2-(H437/2-J437/1000)^2-(H437/2-J437/1000)*(I437/2-J437/1000)-(I437/2-J437/1000)^2)=0,"",7850/1000*(1/3)*PI()*ABS(F437-G437)*((H437/2)^2+(H437/2)*(I437/2)+(I437/2)^2-(H437/2-J437/1000)^2-(H437/2-J437/1000)*(I437/2-J437/1000)-(I437/2-J437/1000)^2))</f>
        <v/>
      </c>
      <c r="N437" s="187" t="str">
        <f>IFERROR((MP_DATA[[#This Row],[D, bottom '[m']]]+MP_DATA[[#This Row],[D, top '[m']]])/(2*MP_DATA[[#This Row],[t '[mm']]]/1000),"")</f>
        <v/>
      </c>
      <c r="S437" s="167"/>
      <c r="T437" s="167"/>
      <c r="U437" s="151"/>
      <c r="AX437" s="186" t="str">
        <f>IFERROR(TP_DATA[[#This Row],[Top '[m']]]-TP_DATA[[#This Row],[Bottom '[m']]], "")</f>
        <v/>
      </c>
      <c r="AY437" s="469"/>
      <c r="AZ437" s="470"/>
      <c r="BA437" s="192"/>
      <c r="BD437" s="467"/>
      <c r="BE437" s="467"/>
      <c r="BF437" s="468"/>
      <c r="BK437" s="425"/>
      <c r="BM437" s="425"/>
      <c r="CJ437" s="186" t="str">
        <f>IFERROR(TOWER_DATA[[#This Row],[Top '[m']]]-TOWER_DATA[[#This Row],[Bottom '[m']]], "")</f>
        <v/>
      </c>
      <c r="CK437" s="51"/>
      <c r="CL437" s="173" t="str">
        <f>IFERROR(-(TOWER_DATA[[#This Row],[D, bottom '[m']]]-TOWER_DATA[[#This Row],[D, top '[m']]])/(TOWER_DATA[[#This Row],[Bottom '[m']]]-TOWER_DATA[[#This Row],[Top '[m']]]),"")</f>
        <v/>
      </c>
      <c r="CM437" s="123" t="str">
        <f t="shared" si="11"/>
        <v/>
      </c>
      <c r="CN437" s="187" t="str">
        <f>IFERROR((TOWER_DATA[[#This Row],[D, bottom '[m']]]+TOWER_DATA[[#This Row],[D, top '[m']]])/(2*TOWER_DATA[[#This Row],[t '[mm']]]/1000),"")</f>
        <v/>
      </c>
      <c r="DR437" s="167"/>
      <c r="DS437" s="167"/>
      <c r="DT437" s="151"/>
      <c r="DW437" s="94"/>
      <c r="DX437" s="94"/>
    </row>
    <row r="438" spans="11:128" ht="18" customHeight="1">
      <c r="K438" s="186" t="str">
        <f>IFERROR(MP_DATA[[#This Row],[Top '[m']]]-MP_DATA[[#This Row],[Bottom '[m']]], "")</f>
        <v/>
      </c>
      <c r="L438" s="173" t="str">
        <f>IFERROR(-(MP_DATA[[#This Row],[D, bottom '[m']]]-MP_DATA[[#This Row],[D, top '[m']]])/(MP_DATA[[#This Row],[Bottom '[m']]]-MP_DATA[[#This Row],[Top '[m']]]),"")</f>
        <v/>
      </c>
      <c r="M438" s="123" t="str">
        <f>IF(7850/1000*(1/3)*PI()*ABS(F438-G438)*((H438/2)^2+(H438/2)*(I438/2)+(I438/2)^2-(H438/2-J438/1000)^2-(H438/2-J438/1000)*(I438/2-J438/1000)-(I438/2-J438/1000)^2)=0,"",7850/1000*(1/3)*PI()*ABS(F438-G438)*((H438/2)^2+(H438/2)*(I438/2)+(I438/2)^2-(H438/2-J438/1000)^2-(H438/2-J438/1000)*(I438/2-J438/1000)-(I438/2-J438/1000)^2))</f>
        <v/>
      </c>
      <c r="N438" s="187" t="str">
        <f>IFERROR((MP_DATA[[#This Row],[D, bottom '[m']]]+MP_DATA[[#This Row],[D, top '[m']]])/(2*MP_DATA[[#This Row],[t '[mm']]]/1000),"")</f>
        <v/>
      </c>
      <c r="S438" s="167"/>
      <c r="T438" s="167"/>
      <c r="U438" s="151"/>
      <c r="AX438" s="186" t="str">
        <f>IFERROR(TP_DATA[[#This Row],[Top '[m']]]-TP_DATA[[#This Row],[Bottom '[m']]], "")</f>
        <v/>
      </c>
      <c r="AY438" s="469"/>
      <c r="AZ438" s="470"/>
      <c r="BA438" s="192"/>
      <c r="BD438" s="467"/>
      <c r="BE438" s="467"/>
      <c r="BF438" s="468"/>
      <c r="BK438" s="425"/>
      <c r="BM438" s="425"/>
      <c r="CJ438" s="186" t="str">
        <f>IFERROR(TOWER_DATA[[#This Row],[Top '[m']]]-TOWER_DATA[[#This Row],[Bottom '[m']]], "")</f>
        <v/>
      </c>
      <c r="CK438" s="51"/>
      <c r="CL438" s="173" t="str">
        <f>IFERROR(-(TOWER_DATA[[#This Row],[D, bottom '[m']]]-TOWER_DATA[[#This Row],[D, top '[m']]])/(TOWER_DATA[[#This Row],[Bottom '[m']]]-TOWER_DATA[[#This Row],[Top '[m']]]),"")</f>
        <v/>
      </c>
      <c r="CM438" s="123" t="str">
        <f t="shared" si="11"/>
        <v/>
      </c>
      <c r="CN438" s="187" t="str">
        <f>IFERROR((TOWER_DATA[[#This Row],[D, bottom '[m']]]+TOWER_DATA[[#This Row],[D, top '[m']]])/(2*TOWER_DATA[[#This Row],[t '[mm']]]/1000),"")</f>
        <v/>
      </c>
      <c r="DR438" s="167"/>
      <c r="DS438" s="167"/>
      <c r="DT438" s="151"/>
      <c r="DW438" s="94"/>
      <c r="DX438" s="94"/>
    </row>
    <row r="439" spans="11:128" ht="18" customHeight="1">
      <c r="K439" s="186" t="str">
        <f>IFERROR(MP_DATA[[#This Row],[Top '[m']]]-MP_DATA[[#This Row],[Bottom '[m']]], "")</f>
        <v/>
      </c>
      <c r="L439" s="173" t="str">
        <f>IFERROR(-(MP_DATA[[#This Row],[D, bottom '[m']]]-MP_DATA[[#This Row],[D, top '[m']]])/(MP_DATA[[#This Row],[Bottom '[m']]]-MP_DATA[[#This Row],[Top '[m']]]),"")</f>
        <v/>
      </c>
      <c r="M439" s="123" t="str">
        <f>IF(7850/1000*(1/3)*PI()*ABS(F439-G439)*((H439/2)^2+(H439/2)*(I439/2)+(I439/2)^2-(H439/2-J439/1000)^2-(H439/2-J439/1000)*(I439/2-J439/1000)-(I439/2-J439/1000)^2)=0,"",7850/1000*(1/3)*PI()*ABS(F439-G439)*((H439/2)^2+(H439/2)*(I439/2)+(I439/2)^2-(H439/2-J439/1000)^2-(H439/2-J439/1000)*(I439/2-J439/1000)-(I439/2-J439/1000)^2))</f>
        <v/>
      </c>
      <c r="N439" s="187" t="str">
        <f>IFERROR((MP_DATA[[#This Row],[D, bottom '[m']]]+MP_DATA[[#This Row],[D, top '[m']]])/(2*MP_DATA[[#This Row],[t '[mm']]]/1000),"")</f>
        <v/>
      </c>
      <c r="S439" s="167"/>
      <c r="T439" s="167"/>
      <c r="U439" s="151"/>
      <c r="AX439" s="186" t="str">
        <f>IFERROR(TP_DATA[[#This Row],[Top '[m']]]-TP_DATA[[#This Row],[Bottom '[m']]], "")</f>
        <v/>
      </c>
      <c r="AY439" s="469"/>
      <c r="AZ439" s="470"/>
      <c r="BA439" s="192"/>
      <c r="BD439" s="467"/>
      <c r="BE439" s="467"/>
      <c r="BF439" s="468"/>
      <c r="BK439" s="425"/>
      <c r="BM439" s="425"/>
      <c r="CJ439" s="186" t="str">
        <f>IFERROR(TOWER_DATA[[#This Row],[Top '[m']]]-TOWER_DATA[[#This Row],[Bottom '[m']]], "")</f>
        <v/>
      </c>
      <c r="CK439" s="51"/>
      <c r="CL439" s="173" t="str">
        <f>IFERROR(-(TOWER_DATA[[#This Row],[D, bottom '[m']]]-TOWER_DATA[[#This Row],[D, top '[m']]])/(TOWER_DATA[[#This Row],[Bottom '[m']]]-TOWER_DATA[[#This Row],[Top '[m']]]),"")</f>
        <v/>
      </c>
      <c r="CM439" s="123" t="str">
        <f t="shared" si="11"/>
        <v/>
      </c>
      <c r="CN439" s="187" t="str">
        <f>IFERROR((TOWER_DATA[[#This Row],[D, bottom '[m']]]+TOWER_DATA[[#This Row],[D, top '[m']]])/(2*TOWER_DATA[[#This Row],[t '[mm']]]/1000),"")</f>
        <v/>
      </c>
      <c r="DR439" s="167"/>
      <c r="DS439" s="167"/>
      <c r="DT439" s="151"/>
      <c r="DW439" s="94"/>
      <c r="DX439" s="94"/>
    </row>
    <row r="440" spans="11:128" ht="18" customHeight="1">
      <c r="K440" s="186" t="str">
        <f>IFERROR(MP_DATA[[#This Row],[Top '[m']]]-MP_DATA[[#This Row],[Bottom '[m']]], "")</f>
        <v/>
      </c>
      <c r="L440" s="173" t="str">
        <f>IFERROR(-(MP_DATA[[#This Row],[D, bottom '[m']]]-MP_DATA[[#This Row],[D, top '[m']]])/(MP_DATA[[#This Row],[Bottom '[m']]]-MP_DATA[[#This Row],[Top '[m']]]),"")</f>
        <v/>
      </c>
      <c r="M440" s="123" t="str">
        <f>IF(7850/1000*(1/3)*PI()*ABS(F440-G440)*((H440/2)^2+(H440/2)*(I440/2)+(I440/2)^2-(H440/2-J440/1000)^2-(H440/2-J440/1000)*(I440/2-J440/1000)-(I440/2-J440/1000)^2)=0,"",7850/1000*(1/3)*PI()*ABS(F440-G440)*((H440/2)^2+(H440/2)*(I440/2)+(I440/2)^2-(H440/2-J440/1000)^2-(H440/2-J440/1000)*(I440/2-J440/1000)-(I440/2-J440/1000)^2))</f>
        <v/>
      </c>
      <c r="N440" s="187" t="str">
        <f>IFERROR((MP_DATA[[#This Row],[D, bottom '[m']]]+MP_DATA[[#This Row],[D, top '[m']]])/(2*MP_DATA[[#This Row],[t '[mm']]]/1000),"")</f>
        <v/>
      </c>
      <c r="S440" s="167"/>
      <c r="T440" s="167"/>
      <c r="U440" s="151"/>
      <c r="AX440" s="186" t="str">
        <f>IFERROR(TP_DATA[[#This Row],[Top '[m']]]-TP_DATA[[#This Row],[Bottom '[m']]], "")</f>
        <v/>
      </c>
      <c r="AY440" s="469"/>
      <c r="AZ440" s="470"/>
      <c r="BA440" s="192"/>
      <c r="BD440" s="467"/>
      <c r="BE440" s="467"/>
      <c r="BF440" s="468"/>
      <c r="BK440" s="425"/>
      <c r="BM440" s="425"/>
      <c r="CJ440" s="186" t="str">
        <f>IFERROR(TOWER_DATA[[#This Row],[Top '[m']]]-TOWER_DATA[[#This Row],[Bottom '[m']]], "")</f>
        <v/>
      </c>
      <c r="CK440" s="51"/>
      <c r="CL440" s="173" t="str">
        <f>IFERROR(-(TOWER_DATA[[#This Row],[D, bottom '[m']]]-TOWER_DATA[[#This Row],[D, top '[m']]])/(TOWER_DATA[[#This Row],[Bottom '[m']]]-TOWER_DATA[[#This Row],[Top '[m']]]),"")</f>
        <v/>
      </c>
      <c r="CM440" s="123" t="str">
        <f t="shared" si="11"/>
        <v/>
      </c>
      <c r="CN440" s="187" t="str">
        <f>IFERROR((TOWER_DATA[[#This Row],[D, bottom '[m']]]+TOWER_DATA[[#This Row],[D, top '[m']]])/(2*TOWER_DATA[[#This Row],[t '[mm']]]/1000),"")</f>
        <v/>
      </c>
      <c r="DR440" s="167"/>
      <c r="DS440" s="167"/>
      <c r="DT440" s="151"/>
      <c r="DW440" s="94"/>
      <c r="DX440" s="94"/>
    </row>
    <row r="441" spans="11:128" ht="18" customHeight="1">
      <c r="K441" s="186" t="str">
        <f>IFERROR(MP_DATA[[#This Row],[Top '[m']]]-MP_DATA[[#This Row],[Bottom '[m']]], "")</f>
        <v/>
      </c>
      <c r="L441" s="173" t="str">
        <f>IFERROR(-(MP_DATA[[#This Row],[D, bottom '[m']]]-MP_DATA[[#This Row],[D, top '[m']]])/(MP_DATA[[#This Row],[Bottom '[m']]]-MP_DATA[[#This Row],[Top '[m']]]),"")</f>
        <v/>
      </c>
      <c r="M441" s="123" t="str">
        <f>IF(7850/1000*(1/3)*PI()*ABS(F441-G441)*((H441/2)^2+(H441/2)*(I441/2)+(I441/2)^2-(H441/2-J441/1000)^2-(H441/2-J441/1000)*(I441/2-J441/1000)-(I441/2-J441/1000)^2)=0,"",7850/1000*(1/3)*PI()*ABS(F441-G441)*((H441/2)^2+(H441/2)*(I441/2)+(I441/2)^2-(H441/2-J441/1000)^2-(H441/2-J441/1000)*(I441/2-J441/1000)-(I441/2-J441/1000)^2))</f>
        <v/>
      </c>
      <c r="N441" s="187" t="str">
        <f>IFERROR((MP_DATA[[#This Row],[D, bottom '[m']]]+MP_DATA[[#This Row],[D, top '[m']]])/(2*MP_DATA[[#This Row],[t '[mm']]]/1000),"")</f>
        <v/>
      </c>
      <c r="S441" s="167"/>
      <c r="T441" s="167"/>
      <c r="U441" s="151"/>
      <c r="AX441" s="186" t="str">
        <f>IFERROR(TP_DATA[[#This Row],[Top '[m']]]-TP_DATA[[#This Row],[Bottom '[m']]], "")</f>
        <v/>
      </c>
      <c r="AY441" s="469"/>
      <c r="AZ441" s="470"/>
      <c r="BA441" s="192"/>
      <c r="BD441" s="467"/>
      <c r="BE441" s="467"/>
      <c r="BF441" s="468"/>
      <c r="BK441" s="425"/>
      <c r="BM441" s="425"/>
      <c r="CJ441" s="186" t="str">
        <f>IFERROR(TOWER_DATA[[#This Row],[Top '[m']]]-TOWER_DATA[[#This Row],[Bottom '[m']]], "")</f>
        <v/>
      </c>
      <c r="CK441" s="51"/>
      <c r="CL441" s="173" t="str">
        <f>IFERROR(-(TOWER_DATA[[#This Row],[D, bottom '[m']]]-TOWER_DATA[[#This Row],[D, top '[m']]])/(TOWER_DATA[[#This Row],[Bottom '[m']]]-TOWER_DATA[[#This Row],[Top '[m']]]),"")</f>
        <v/>
      </c>
      <c r="CM441" s="123" t="str">
        <f t="shared" si="11"/>
        <v/>
      </c>
      <c r="CN441" s="187" t="str">
        <f>IFERROR((TOWER_DATA[[#This Row],[D, bottom '[m']]]+TOWER_DATA[[#This Row],[D, top '[m']]])/(2*TOWER_DATA[[#This Row],[t '[mm']]]/1000),"")</f>
        <v/>
      </c>
      <c r="DR441" s="167"/>
      <c r="DS441" s="167"/>
      <c r="DT441" s="151"/>
      <c r="DW441" s="94"/>
      <c r="DX441" s="94"/>
    </row>
    <row r="442" spans="11:128" ht="18" customHeight="1">
      <c r="K442" s="186" t="str">
        <f>IFERROR(MP_DATA[[#This Row],[Top '[m']]]-MP_DATA[[#This Row],[Bottom '[m']]], "")</f>
        <v/>
      </c>
      <c r="L442" s="173" t="str">
        <f>IFERROR(-(MP_DATA[[#This Row],[D, bottom '[m']]]-MP_DATA[[#This Row],[D, top '[m']]])/(MP_DATA[[#This Row],[Bottom '[m']]]-MP_DATA[[#This Row],[Top '[m']]]),"")</f>
        <v/>
      </c>
      <c r="M442" s="123" t="str">
        <f>IF(7850/1000*(1/3)*PI()*ABS(F442-G442)*((H442/2)^2+(H442/2)*(I442/2)+(I442/2)^2-(H442/2-J442/1000)^2-(H442/2-J442/1000)*(I442/2-J442/1000)-(I442/2-J442/1000)^2)=0,"",7850/1000*(1/3)*PI()*ABS(F442-G442)*((H442/2)^2+(H442/2)*(I442/2)+(I442/2)^2-(H442/2-J442/1000)^2-(H442/2-J442/1000)*(I442/2-J442/1000)-(I442/2-J442/1000)^2))</f>
        <v/>
      </c>
      <c r="N442" s="187" t="str">
        <f>IFERROR((MP_DATA[[#This Row],[D, bottom '[m']]]+MP_DATA[[#This Row],[D, top '[m']]])/(2*MP_DATA[[#This Row],[t '[mm']]]/1000),"")</f>
        <v/>
      </c>
      <c r="S442" s="167"/>
      <c r="T442" s="167"/>
      <c r="U442" s="151"/>
      <c r="AX442" s="186" t="str">
        <f>IFERROR(TP_DATA[[#This Row],[Top '[m']]]-TP_DATA[[#This Row],[Bottom '[m']]], "")</f>
        <v/>
      </c>
      <c r="AY442" s="469"/>
      <c r="AZ442" s="470"/>
      <c r="BA442" s="192"/>
      <c r="BD442" s="467"/>
      <c r="BE442" s="467"/>
      <c r="BF442" s="468"/>
      <c r="BK442" s="425"/>
      <c r="BM442" s="425"/>
      <c r="CJ442" s="186" t="str">
        <f>IFERROR(TOWER_DATA[[#This Row],[Top '[m']]]-TOWER_DATA[[#This Row],[Bottom '[m']]], "")</f>
        <v/>
      </c>
      <c r="CK442" s="51"/>
      <c r="CL442" s="173" t="str">
        <f>IFERROR(-(TOWER_DATA[[#This Row],[D, bottom '[m']]]-TOWER_DATA[[#This Row],[D, top '[m']]])/(TOWER_DATA[[#This Row],[Bottom '[m']]]-TOWER_DATA[[#This Row],[Top '[m']]]),"")</f>
        <v/>
      </c>
      <c r="CM442" s="123" t="str">
        <f t="shared" si="11"/>
        <v/>
      </c>
      <c r="CN442" s="187" t="str">
        <f>IFERROR((TOWER_DATA[[#This Row],[D, bottom '[m']]]+TOWER_DATA[[#This Row],[D, top '[m']]])/(2*TOWER_DATA[[#This Row],[t '[mm']]]/1000),"")</f>
        <v/>
      </c>
      <c r="DR442" s="167"/>
      <c r="DS442" s="167"/>
      <c r="DT442" s="151"/>
      <c r="DW442" s="94"/>
      <c r="DX442" s="94"/>
    </row>
    <row r="443" spans="11:128" ht="18" customHeight="1">
      <c r="K443" s="186" t="str">
        <f>IFERROR(MP_DATA[[#This Row],[Top '[m']]]-MP_DATA[[#This Row],[Bottom '[m']]], "")</f>
        <v/>
      </c>
      <c r="L443" s="173" t="str">
        <f>IFERROR(-(MP_DATA[[#This Row],[D, bottom '[m']]]-MP_DATA[[#This Row],[D, top '[m']]])/(MP_DATA[[#This Row],[Bottom '[m']]]-MP_DATA[[#This Row],[Top '[m']]]),"")</f>
        <v/>
      </c>
      <c r="M443" s="123" t="str">
        <f>IF(7850/1000*(1/3)*PI()*ABS(F443-G443)*((H443/2)^2+(H443/2)*(I443/2)+(I443/2)^2-(H443/2-J443/1000)^2-(H443/2-J443/1000)*(I443/2-J443/1000)-(I443/2-J443/1000)^2)=0,"",7850/1000*(1/3)*PI()*ABS(F443-G443)*((H443/2)^2+(H443/2)*(I443/2)+(I443/2)^2-(H443/2-J443/1000)^2-(H443/2-J443/1000)*(I443/2-J443/1000)-(I443/2-J443/1000)^2))</f>
        <v/>
      </c>
      <c r="N443" s="187" t="str">
        <f>IFERROR((MP_DATA[[#This Row],[D, bottom '[m']]]+MP_DATA[[#This Row],[D, top '[m']]])/(2*MP_DATA[[#This Row],[t '[mm']]]/1000),"")</f>
        <v/>
      </c>
      <c r="S443" s="167"/>
      <c r="T443" s="167"/>
      <c r="U443" s="151"/>
      <c r="AX443" s="186" t="str">
        <f>IFERROR(TP_DATA[[#This Row],[Top '[m']]]-TP_DATA[[#This Row],[Bottom '[m']]], "")</f>
        <v/>
      </c>
      <c r="AY443" s="469"/>
      <c r="AZ443" s="470"/>
      <c r="BA443" s="192"/>
      <c r="BD443" s="467"/>
      <c r="BE443" s="467"/>
      <c r="BF443" s="468"/>
      <c r="BK443" s="425"/>
      <c r="BM443" s="425"/>
      <c r="CJ443" s="186" t="str">
        <f>IFERROR(TOWER_DATA[[#This Row],[Top '[m']]]-TOWER_DATA[[#This Row],[Bottom '[m']]], "")</f>
        <v/>
      </c>
      <c r="CK443" s="51"/>
      <c r="CL443" s="173" t="str">
        <f>IFERROR(-(TOWER_DATA[[#This Row],[D, bottom '[m']]]-TOWER_DATA[[#This Row],[D, top '[m']]])/(TOWER_DATA[[#This Row],[Bottom '[m']]]-TOWER_DATA[[#This Row],[Top '[m']]]),"")</f>
        <v/>
      </c>
      <c r="CM443" s="123" t="str">
        <f t="shared" si="11"/>
        <v/>
      </c>
      <c r="CN443" s="187" t="str">
        <f>IFERROR((TOWER_DATA[[#This Row],[D, bottom '[m']]]+TOWER_DATA[[#This Row],[D, top '[m']]])/(2*TOWER_DATA[[#This Row],[t '[mm']]]/1000),"")</f>
        <v/>
      </c>
      <c r="DR443" s="167"/>
      <c r="DS443" s="167"/>
      <c r="DT443" s="151"/>
      <c r="DW443" s="94"/>
      <c r="DX443" s="94"/>
    </row>
    <row r="444" spans="11:128" ht="18" customHeight="1">
      <c r="K444" s="186" t="str">
        <f>IFERROR(MP_DATA[[#This Row],[Top '[m']]]-MP_DATA[[#This Row],[Bottom '[m']]], "")</f>
        <v/>
      </c>
      <c r="L444" s="173" t="str">
        <f>IFERROR(-(MP_DATA[[#This Row],[D, bottom '[m']]]-MP_DATA[[#This Row],[D, top '[m']]])/(MP_DATA[[#This Row],[Bottom '[m']]]-MP_DATA[[#This Row],[Top '[m']]]),"")</f>
        <v/>
      </c>
      <c r="M444" s="123" t="str">
        <f>IF(7850/1000*(1/3)*PI()*ABS(F444-G444)*((H444/2)^2+(H444/2)*(I444/2)+(I444/2)^2-(H444/2-J444/1000)^2-(H444/2-J444/1000)*(I444/2-J444/1000)-(I444/2-J444/1000)^2)=0,"",7850/1000*(1/3)*PI()*ABS(F444-G444)*((H444/2)^2+(H444/2)*(I444/2)+(I444/2)^2-(H444/2-J444/1000)^2-(H444/2-J444/1000)*(I444/2-J444/1000)-(I444/2-J444/1000)^2))</f>
        <v/>
      </c>
      <c r="N444" s="187" t="str">
        <f>IFERROR((MP_DATA[[#This Row],[D, bottom '[m']]]+MP_DATA[[#This Row],[D, top '[m']]])/(2*MP_DATA[[#This Row],[t '[mm']]]/1000),"")</f>
        <v/>
      </c>
      <c r="S444" s="167"/>
      <c r="T444" s="167"/>
      <c r="U444" s="151"/>
      <c r="AX444" s="186" t="str">
        <f>IFERROR(TP_DATA[[#This Row],[Top '[m']]]-TP_DATA[[#This Row],[Bottom '[m']]], "")</f>
        <v/>
      </c>
      <c r="AY444" s="469"/>
      <c r="AZ444" s="470"/>
      <c r="BA444" s="192"/>
      <c r="BD444" s="467"/>
      <c r="BE444" s="467"/>
      <c r="BF444" s="468"/>
      <c r="BK444" s="425"/>
      <c r="BM444" s="425"/>
      <c r="CJ444" s="186" t="str">
        <f>IFERROR(TOWER_DATA[[#This Row],[Top '[m']]]-TOWER_DATA[[#This Row],[Bottom '[m']]], "")</f>
        <v/>
      </c>
      <c r="CK444" s="51"/>
      <c r="CL444" s="173" t="str">
        <f>IFERROR(-(TOWER_DATA[[#This Row],[D, bottom '[m']]]-TOWER_DATA[[#This Row],[D, top '[m']]])/(TOWER_DATA[[#This Row],[Bottom '[m']]]-TOWER_DATA[[#This Row],[Top '[m']]]),"")</f>
        <v/>
      </c>
      <c r="CM444" s="123" t="str">
        <f t="shared" si="11"/>
        <v/>
      </c>
      <c r="CN444" s="187" t="str">
        <f>IFERROR((TOWER_DATA[[#This Row],[D, bottom '[m']]]+TOWER_DATA[[#This Row],[D, top '[m']]])/(2*TOWER_DATA[[#This Row],[t '[mm']]]/1000),"")</f>
        <v/>
      </c>
      <c r="DR444" s="167"/>
      <c r="DS444" s="167"/>
      <c r="DT444" s="151"/>
      <c r="DW444" s="94"/>
      <c r="DX444" s="94"/>
    </row>
    <row r="445" spans="11:128" ht="18" customHeight="1">
      <c r="K445" s="186" t="str">
        <f>IFERROR(MP_DATA[[#This Row],[Top '[m']]]-MP_DATA[[#This Row],[Bottom '[m']]], "")</f>
        <v/>
      </c>
      <c r="L445" s="173" t="str">
        <f>IFERROR(-(MP_DATA[[#This Row],[D, bottom '[m']]]-MP_DATA[[#This Row],[D, top '[m']]])/(MP_DATA[[#This Row],[Bottom '[m']]]-MP_DATA[[#This Row],[Top '[m']]]),"")</f>
        <v/>
      </c>
      <c r="M445" s="123" t="str">
        <f>IF(7850/1000*(1/3)*PI()*ABS(F445-G445)*((H445/2)^2+(H445/2)*(I445/2)+(I445/2)^2-(H445/2-J445/1000)^2-(H445/2-J445/1000)*(I445/2-J445/1000)-(I445/2-J445/1000)^2)=0,"",7850/1000*(1/3)*PI()*ABS(F445-G445)*((H445/2)^2+(H445/2)*(I445/2)+(I445/2)^2-(H445/2-J445/1000)^2-(H445/2-J445/1000)*(I445/2-J445/1000)-(I445/2-J445/1000)^2))</f>
        <v/>
      </c>
      <c r="N445" s="187" t="str">
        <f>IFERROR((MP_DATA[[#This Row],[D, bottom '[m']]]+MP_DATA[[#This Row],[D, top '[m']]])/(2*MP_DATA[[#This Row],[t '[mm']]]/1000),"")</f>
        <v/>
      </c>
      <c r="S445" s="167"/>
      <c r="T445" s="167"/>
      <c r="U445" s="151"/>
      <c r="AX445" s="186" t="str">
        <f>IFERROR(TP_DATA[[#This Row],[Top '[m']]]-TP_DATA[[#This Row],[Bottom '[m']]], "")</f>
        <v/>
      </c>
      <c r="AY445" s="469"/>
      <c r="AZ445" s="470"/>
      <c r="BA445" s="192"/>
      <c r="BD445" s="467"/>
      <c r="BE445" s="467"/>
      <c r="BF445" s="468"/>
      <c r="BK445" s="425"/>
      <c r="BM445" s="425"/>
      <c r="CJ445" s="186" t="str">
        <f>IFERROR(TOWER_DATA[[#This Row],[Top '[m']]]-TOWER_DATA[[#This Row],[Bottom '[m']]], "")</f>
        <v/>
      </c>
      <c r="CK445" s="51"/>
      <c r="CL445" s="173" t="str">
        <f>IFERROR(-(TOWER_DATA[[#This Row],[D, bottom '[m']]]-TOWER_DATA[[#This Row],[D, top '[m']]])/(TOWER_DATA[[#This Row],[Bottom '[m']]]-TOWER_DATA[[#This Row],[Top '[m']]]),"")</f>
        <v/>
      </c>
      <c r="CM445" s="123" t="str">
        <f t="shared" si="11"/>
        <v/>
      </c>
      <c r="CN445" s="187" t="str">
        <f>IFERROR((TOWER_DATA[[#This Row],[D, bottom '[m']]]+TOWER_DATA[[#This Row],[D, top '[m']]])/(2*TOWER_DATA[[#This Row],[t '[mm']]]/1000),"")</f>
        <v/>
      </c>
      <c r="DR445" s="167"/>
      <c r="DS445" s="167"/>
      <c r="DT445" s="151"/>
      <c r="DW445" s="94"/>
      <c r="DX445" s="94"/>
    </row>
    <row r="446" spans="11:128" ht="18" customHeight="1">
      <c r="K446" s="186" t="str">
        <f>IFERROR(MP_DATA[[#This Row],[Top '[m']]]-MP_DATA[[#This Row],[Bottom '[m']]], "")</f>
        <v/>
      </c>
      <c r="L446" s="173" t="str">
        <f>IFERROR(-(MP_DATA[[#This Row],[D, bottom '[m']]]-MP_DATA[[#This Row],[D, top '[m']]])/(MP_DATA[[#This Row],[Bottom '[m']]]-MP_DATA[[#This Row],[Top '[m']]]),"")</f>
        <v/>
      </c>
      <c r="M446" s="123" t="str">
        <f>IF(7850/1000*(1/3)*PI()*ABS(F446-G446)*((H446/2)^2+(H446/2)*(I446/2)+(I446/2)^2-(H446/2-J446/1000)^2-(H446/2-J446/1000)*(I446/2-J446/1000)-(I446/2-J446/1000)^2)=0,"",7850/1000*(1/3)*PI()*ABS(F446-G446)*((H446/2)^2+(H446/2)*(I446/2)+(I446/2)^2-(H446/2-J446/1000)^2-(H446/2-J446/1000)*(I446/2-J446/1000)-(I446/2-J446/1000)^2))</f>
        <v/>
      </c>
      <c r="N446" s="187" t="str">
        <f>IFERROR((MP_DATA[[#This Row],[D, bottom '[m']]]+MP_DATA[[#This Row],[D, top '[m']]])/(2*MP_DATA[[#This Row],[t '[mm']]]/1000),"")</f>
        <v/>
      </c>
      <c r="S446" s="167"/>
      <c r="T446" s="167"/>
      <c r="U446" s="151"/>
      <c r="AX446" s="186" t="str">
        <f>IFERROR(TP_DATA[[#This Row],[Top '[m']]]-TP_DATA[[#This Row],[Bottom '[m']]], "")</f>
        <v/>
      </c>
      <c r="AY446" s="469"/>
      <c r="AZ446" s="470"/>
      <c r="BA446" s="192"/>
      <c r="BD446" s="467"/>
      <c r="BE446" s="467"/>
      <c r="BF446" s="468"/>
      <c r="BK446" s="425"/>
      <c r="BM446" s="425"/>
      <c r="CJ446" s="186" t="str">
        <f>IFERROR(TOWER_DATA[[#This Row],[Top '[m']]]-TOWER_DATA[[#This Row],[Bottom '[m']]], "")</f>
        <v/>
      </c>
      <c r="CK446" s="51"/>
      <c r="CL446" s="173" t="str">
        <f>IFERROR(-(TOWER_DATA[[#This Row],[D, bottom '[m']]]-TOWER_DATA[[#This Row],[D, top '[m']]])/(TOWER_DATA[[#This Row],[Bottom '[m']]]-TOWER_DATA[[#This Row],[Top '[m']]]),"")</f>
        <v/>
      </c>
      <c r="CM446" s="123" t="str">
        <f t="shared" si="11"/>
        <v/>
      </c>
      <c r="CN446" s="187" t="str">
        <f>IFERROR((TOWER_DATA[[#This Row],[D, bottom '[m']]]+TOWER_DATA[[#This Row],[D, top '[m']]])/(2*TOWER_DATA[[#This Row],[t '[mm']]]/1000),"")</f>
        <v/>
      </c>
      <c r="DR446" s="167"/>
      <c r="DS446" s="167"/>
      <c r="DT446" s="151"/>
      <c r="DW446" s="94"/>
      <c r="DX446" s="94"/>
    </row>
    <row r="447" spans="11:128" ht="18" customHeight="1">
      <c r="K447" s="186" t="str">
        <f>IFERROR(MP_DATA[[#This Row],[Top '[m']]]-MP_DATA[[#This Row],[Bottom '[m']]], "")</f>
        <v/>
      </c>
      <c r="L447" s="173" t="str">
        <f>IFERROR(-(MP_DATA[[#This Row],[D, bottom '[m']]]-MP_DATA[[#This Row],[D, top '[m']]])/(MP_DATA[[#This Row],[Bottom '[m']]]-MP_DATA[[#This Row],[Top '[m']]]),"")</f>
        <v/>
      </c>
      <c r="M447" s="123" t="str">
        <f>IF(7850/1000*(1/3)*PI()*ABS(F447-G447)*((H447/2)^2+(H447/2)*(I447/2)+(I447/2)^2-(H447/2-J447/1000)^2-(H447/2-J447/1000)*(I447/2-J447/1000)-(I447/2-J447/1000)^2)=0,"",7850/1000*(1/3)*PI()*ABS(F447-G447)*((H447/2)^2+(H447/2)*(I447/2)+(I447/2)^2-(H447/2-J447/1000)^2-(H447/2-J447/1000)*(I447/2-J447/1000)-(I447/2-J447/1000)^2))</f>
        <v/>
      </c>
      <c r="N447" s="187" t="str">
        <f>IFERROR((MP_DATA[[#This Row],[D, bottom '[m']]]+MP_DATA[[#This Row],[D, top '[m']]])/(2*MP_DATA[[#This Row],[t '[mm']]]/1000),"")</f>
        <v/>
      </c>
      <c r="S447" s="167"/>
      <c r="T447" s="167"/>
      <c r="U447" s="151"/>
      <c r="AX447" s="186" t="str">
        <f>IFERROR(TP_DATA[[#This Row],[Top '[m']]]-TP_DATA[[#This Row],[Bottom '[m']]], "")</f>
        <v/>
      </c>
      <c r="AY447" s="469"/>
      <c r="AZ447" s="470"/>
      <c r="BA447" s="192"/>
      <c r="BD447" s="467"/>
      <c r="BE447" s="467"/>
      <c r="BF447" s="468"/>
      <c r="BK447" s="425"/>
      <c r="BM447" s="425"/>
      <c r="CJ447" s="186" t="str">
        <f>IFERROR(TOWER_DATA[[#This Row],[Top '[m']]]-TOWER_DATA[[#This Row],[Bottom '[m']]], "")</f>
        <v/>
      </c>
      <c r="CK447" s="51"/>
      <c r="CL447" s="173" t="str">
        <f>IFERROR(-(TOWER_DATA[[#This Row],[D, bottom '[m']]]-TOWER_DATA[[#This Row],[D, top '[m']]])/(TOWER_DATA[[#This Row],[Bottom '[m']]]-TOWER_DATA[[#This Row],[Top '[m']]]),"")</f>
        <v/>
      </c>
      <c r="CM447" s="123" t="str">
        <f t="shared" si="11"/>
        <v/>
      </c>
      <c r="CN447" s="187" t="str">
        <f>IFERROR((TOWER_DATA[[#This Row],[D, bottom '[m']]]+TOWER_DATA[[#This Row],[D, top '[m']]])/(2*TOWER_DATA[[#This Row],[t '[mm']]]/1000),"")</f>
        <v/>
      </c>
      <c r="DR447" s="167"/>
      <c r="DS447" s="167"/>
      <c r="DT447" s="151"/>
      <c r="DW447" s="94"/>
      <c r="DX447" s="94"/>
    </row>
    <row r="448" spans="11:128" ht="18" customHeight="1">
      <c r="K448" s="186" t="str">
        <f>IFERROR(MP_DATA[[#This Row],[Top '[m']]]-MP_DATA[[#This Row],[Bottom '[m']]], "")</f>
        <v/>
      </c>
      <c r="L448" s="173" t="str">
        <f>IFERROR(-(MP_DATA[[#This Row],[D, bottom '[m']]]-MP_DATA[[#This Row],[D, top '[m']]])/(MP_DATA[[#This Row],[Bottom '[m']]]-MP_DATA[[#This Row],[Top '[m']]]),"")</f>
        <v/>
      </c>
      <c r="M448" s="123" t="str">
        <f>IF(7850/1000*(1/3)*PI()*ABS(F448-G448)*((H448/2)^2+(H448/2)*(I448/2)+(I448/2)^2-(H448/2-J448/1000)^2-(H448/2-J448/1000)*(I448/2-J448/1000)-(I448/2-J448/1000)^2)=0,"",7850/1000*(1/3)*PI()*ABS(F448-G448)*((H448/2)^2+(H448/2)*(I448/2)+(I448/2)^2-(H448/2-J448/1000)^2-(H448/2-J448/1000)*(I448/2-J448/1000)-(I448/2-J448/1000)^2))</f>
        <v/>
      </c>
      <c r="N448" s="187" t="str">
        <f>IFERROR((MP_DATA[[#This Row],[D, bottom '[m']]]+MP_DATA[[#This Row],[D, top '[m']]])/(2*MP_DATA[[#This Row],[t '[mm']]]/1000),"")</f>
        <v/>
      </c>
      <c r="S448" s="167"/>
      <c r="T448" s="167"/>
      <c r="U448" s="151"/>
      <c r="AX448" s="186" t="str">
        <f>IFERROR(TP_DATA[[#This Row],[Top '[m']]]-TP_DATA[[#This Row],[Bottom '[m']]], "")</f>
        <v/>
      </c>
      <c r="AY448" s="469"/>
      <c r="AZ448" s="470"/>
      <c r="BA448" s="192"/>
      <c r="BD448" s="467"/>
      <c r="BE448" s="467"/>
      <c r="BF448" s="468"/>
      <c r="BK448" s="425"/>
      <c r="BM448" s="425"/>
      <c r="CJ448" s="186" t="str">
        <f>IFERROR(TOWER_DATA[[#This Row],[Top '[m']]]-TOWER_DATA[[#This Row],[Bottom '[m']]], "")</f>
        <v/>
      </c>
      <c r="CK448" s="51"/>
      <c r="CL448" s="173" t="str">
        <f>IFERROR(-(TOWER_DATA[[#This Row],[D, bottom '[m']]]-TOWER_DATA[[#This Row],[D, top '[m']]])/(TOWER_DATA[[#This Row],[Bottom '[m']]]-TOWER_DATA[[#This Row],[Top '[m']]]),"")</f>
        <v/>
      </c>
      <c r="CM448" s="123" t="str">
        <f t="shared" si="11"/>
        <v/>
      </c>
      <c r="CN448" s="187" t="str">
        <f>IFERROR((TOWER_DATA[[#This Row],[D, bottom '[m']]]+TOWER_DATA[[#This Row],[D, top '[m']]])/(2*TOWER_DATA[[#This Row],[t '[mm']]]/1000),"")</f>
        <v/>
      </c>
      <c r="DR448" s="167"/>
      <c r="DS448" s="167"/>
      <c r="DT448" s="151"/>
      <c r="DW448" s="94"/>
      <c r="DX448" s="94"/>
    </row>
    <row r="449" spans="11:128" ht="18" customHeight="1">
      <c r="K449" s="186" t="str">
        <f>IFERROR(MP_DATA[[#This Row],[Top '[m']]]-MP_DATA[[#This Row],[Bottom '[m']]], "")</f>
        <v/>
      </c>
      <c r="L449" s="173" t="str">
        <f>IFERROR(-(MP_DATA[[#This Row],[D, bottom '[m']]]-MP_DATA[[#This Row],[D, top '[m']]])/(MP_DATA[[#This Row],[Bottom '[m']]]-MP_DATA[[#This Row],[Top '[m']]]),"")</f>
        <v/>
      </c>
      <c r="M449" s="123" t="str">
        <f>IF(7850/1000*(1/3)*PI()*ABS(F449-G449)*((H449/2)^2+(H449/2)*(I449/2)+(I449/2)^2-(H449/2-J449/1000)^2-(H449/2-J449/1000)*(I449/2-J449/1000)-(I449/2-J449/1000)^2)=0,"",7850/1000*(1/3)*PI()*ABS(F449-G449)*((H449/2)^2+(H449/2)*(I449/2)+(I449/2)^2-(H449/2-J449/1000)^2-(H449/2-J449/1000)*(I449/2-J449/1000)-(I449/2-J449/1000)^2))</f>
        <v/>
      </c>
      <c r="N449" s="187" t="str">
        <f>IFERROR((MP_DATA[[#This Row],[D, bottom '[m']]]+MP_DATA[[#This Row],[D, top '[m']]])/(2*MP_DATA[[#This Row],[t '[mm']]]/1000),"")</f>
        <v/>
      </c>
      <c r="S449" s="167"/>
      <c r="T449" s="167"/>
      <c r="U449" s="151"/>
      <c r="AX449" s="186" t="str">
        <f>IFERROR(TP_DATA[[#This Row],[Top '[m']]]-TP_DATA[[#This Row],[Bottom '[m']]], "")</f>
        <v/>
      </c>
      <c r="AY449" s="469"/>
      <c r="AZ449" s="470"/>
      <c r="BA449" s="192"/>
      <c r="BD449" s="467"/>
      <c r="BE449" s="467"/>
      <c r="BF449" s="468"/>
      <c r="BK449" s="425"/>
      <c r="BM449" s="425"/>
      <c r="CJ449" s="186" t="str">
        <f>IFERROR(TOWER_DATA[[#This Row],[Top '[m']]]-TOWER_DATA[[#This Row],[Bottom '[m']]], "")</f>
        <v/>
      </c>
      <c r="CK449" s="51"/>
      <c r="CL449" s="173" t="str">
        <f>IFERROR(-(TOWER_DATA[[#This Row],[D, bottom '[m']]]-TOWER_DATA[[#This Row],[D, top '[m']]])/(TOWER_DATA[[#This Row],[Bottom '[m']]]-TOWER_DATA[[#This Row],[Top '[m']]]),"")</f>
        <v/>
      </c>
      <c r="CM449" s="123" t="str">
        <f t="shared" si="11"/>
        <v/>
      </c>
      <c r="CN449" s="187" t="str">
        <f>IFERROR((TOWER_DATA[[#This Row],[D, bottom '[m']]]+TOWER_DATA[[#This Row],[D, top '[m']]])/(2*TOWER_DATA[[#This Row],[t '[mm']]]/1000),"")</f>
        <v/>
      </c>
      <c r="DR449" s="167"/>
      <c r="DS449" s="167"/>
      <c r="DT449" s="151"/>
      <c r="DW449" s="94"/>
      <c r="DX449" s="94"/>
    </row>
    <row r="450" spans="11:128" ht="18" customHeight="1">
      <c r="K450" s="186" t="str">
        <f>IFERROR(MP_DATA[[#This Row],[Top '[m']]]-MP_DATA[[#This Row],[Bottom '[m']]], "")</f>
        <v/>
      </c>
      <c r="L450" s="173" t="str">
        <f>IFERROR(-(MP_DATA[[#This Row],[D, bottom '[m']]]-MP_DATA[[#This Row],[D, top '[m']]])/(MP_DATA[[#This Row],[Bottom '[m']]]-MP_DATA[[#This Row],[Top '[m']]]),"")</f>
        <v/>
      </c>
      <c r="M450" s="123" t="str">
        <f>IF(7850/1000*(1/3)*PI()*ABS(F450-G450)*((H450/2)^2+(H450/2)*(I450/2)+(I450/2)^2-(H450/2-J450/1000)^2-(H450/2-J450/1000)*(I450/2-J450/1000)-(I450/2-J450/1000)^2)=0,"",7850/1000*(1/3)*PI()*ABS(F450-G450)*((H450/2)^2+(H450/2)*(I450/2)+(I450/2)^2-(H450/2-J450/1000)^2-(H450/2-J450/1000)*(I450/2-J450/1000)-(I450/2-J450/1000)^2))</f>
        <v/>
      </c>
      <c r="N450" s="187" t="str">
        <f>IFERROR((MP_DATA[[#This Row],[D, bottom '[m']]]+MP_DATA[[#This Row],[D, top '[m']]])/(2*MP_DATA[[#This Row],[t '[mm']]]/1000),"")</f>
        <v/>
      </c>
      <c r="S450" s="167"/>
      <c r="T450" s="167"/>
      <c r="U450" s="151"/>
      <c r="AX450" s="186" t="str">
        <f>IFERROR(TP_DATA[[#This Row],[Top '[m']]]-TP_DATA[[#This Row],[Bottom '[m']]], "")</f>
        <v/>
      </c>
      <c r="AY450" s="469"/>
      <c r="AZ450" s="470"/>
      <c r="BA450" s="192"/>
      <c r="BD450" s="467"/>
      <c r="BE450" s="467"/>
      <c r="BF450" s="468"/>
      <c r="BK450" s="425"/>
      <c r="BM450" s="425"/>
      <c r="CJ450" s="186" t="str">
        <f>IFERROR(TOWER_DATA[[#This Row],[Top '[m']]]-TOWER_DATA[[#This Row],[Bottom '[m']]], "")</f>
        <v/>
      </c>
      <c r="CK450" s="51"/>
      <c r="CL450" s="173" t="str">
        <f>IFERROR(-(TOWER_DATA[[#This Row],[D, bottom '[m']]]-TOWER_DATA[[#This Row],[D, top '[m']]])/(TOWER_DATA[[#This Row],[Bottom '[m']]]-TOWER_DATA[[#This Row],[Top '[m']]]),"")</f>
        <v/>
      </c>
      <c r="CM450" s="123" t="str">
        <f t="shared" si="11"/>
        <v/>
      </c>
      <c r="CN450" s="187" t="str">
        <f>IFERROR((TOWER_DATA[[#This Row],[D, bottom '[m']]]+TOWER_DATA[[#This Row],[D, top '[m']]])/(2*TOWER_DATA[[#This Row],[t '[mm']]]/1000),"")</f>
        <v/>
      </c>
      <c r="DR450" s="167"/>
      <c r="DS450" s="167"/>
      <c r="DT450" s="151"/>
      <c r="DW450" s="94"/>
      <c r="DX450" s="94"/>
    </row>
    <row r="451" spans="11:128" ht="18" customHeight="1">
      <c r="K451" s="186" t="str">
        <f>IFERROR(MP_DATA[[#This Row],[Top '[m']]]-MP_DATA[[#This Row],[Bottom '[m']]], "")</f>
        <v/>
      </c>
      <c r="L451" s="173" t="str">
        <f>IFERROR(-(MP_DATA[[#This Row],[D, bottom '[m']]]-MP_DATA[[#This Row],[D, top '[m']]])/(MP_DATA[[#This Row],[Bottom '[m']]]-MP_DATA[[#This Row],[Top '[m']]]),"")</f>
        <v/>
      </c>
      <c r="M451" s="123" t="str">
        <f>IF(7850/1000*(1/3)*PI()*ABS(F451-G451)*((H451/2)^2+(H451/2)*(I451/2)+(I451/2)^2-(H451/2-J451/1000)^2-(H451/2-J451/1000)*(I451/2-J451/1000)-(I451/2-J451/1000)^2)=0,"",7850/1000*(1/3)*PI()*ABS(F451-G451)*((H451/2)^2+(H451/2)*(I451/2)+(I451/2)^2-(H451/2-J451/1000)^2-(H451/2-J451/1000)*(I451/2-J451/1000)-(I451/2-J451/1000)^2))</f>
        <v/>
      </c>
      <c r="N451" s="187" t="str">
        <f>IFERROR((MP_DATA[[#This Row],[D, bottom '[m']]]+MP_DATA[[#This Row],[D, top '[m']]])/(2*MP_DATA[[#This Row],[t '[mm']]]/1000),"")</f>
        <v/>
      </c>
      <c r="S451" s="167"/>
      <c r="T451" s="167"/>
      <c r="U451" s="151"/>
      <c r="AX451" s="186" t="str">
        <f>IFERROR(TP_DATA[[#This Row],[Top '[m']]]-TP_DATA[[#This Row],[Bottom '[m']]], "")</f>
        <v/>
      </c>
      <c r="AY451" s="469"/>
      <c r="AZ451" s="470"/>
      <c r="BA451" s="192"/>
      <c r="BD451" s="467"/>
      <c r="BE451" s="467"/>
      <c r="BF451" s="468"/>
      <c r="BK451" s="425"/>
      <c r="BM451" s="425"/>
      <c r="CJ451" s="186" t="str">
        <f>IFERROR(TOWER_DATA[[#This Row],[Top '[m']]]-TOWER_DATA[[#This Row],[Bottom '[m']]], "")</f>
        <v/>
      </c>
      <c r="CK451" s="51"/>
      <c r="CL451" s="173" t="str">
        <f>IFERROR(-(TOWER_DATA[[#This Row],[D, bottom '[m']]]-TOWER_DATA[[#This Row],[D, top '[m']]])/(TOWER_DATA[[#This Row],[Bottom '[m']]]-TOWER_DATA[[#This Row],[Top '[m']]]),"")</f>
        <v/>
      </c>
      <c r="CM451" s="123" t="str">
        <f t="shared" si="11"/>
        <v/>
      </c>
      <c r="CN451" s="187" t="str">
        <f>IFERROR((TOWER_DATA[[#This Row],[D, bottom '[m']]]+TOWER_DATA[[#This Row],[D, top '[m']]])/(2*TOWER_DATA[[#This Row],[t '[mm']]]/1000),"")</f>
        <v/>
      </c>
      <c r="DR451" s="167"/>
      <c r="DS451" s="167"/>
      <c r="DT451" s="151"/>
      <c r="DW451" s="94"/>
      <c r="DX451" s="94"/>
    </row>
    <row r="452" spans="11:128" ht="18" customHeight="1">
      <c r="K452" s="186" t="str">
        <f>IFERROR(MP_DATA[[#This Row],[Top '[m']]]-MP_DATA[[#This Row],[Bottom '[m']]], "")</f>
        <v/>
      </c>
      <c r="L452" s="173" t="str">
        <f>IFERROR(-(MP_DATA[[#This Row],[D, bottom '[m']]]-MP_DATA[[#This Row],[D, top '[m']]])/(MP_DATA[[#This Row],[Bottom '[m']]]-MP_DATA[[#This Row],[Top '[m']]]),"")</f>
        <v/>
      </c>
      <c r="M452" s="123" t="str">
        <f>IF(7850/1000*(1/3)*PI()*ABS(F452-G452)*((H452/2)^2+(H452/2)*(I452/2)+(I452/2)^2-(H452/2-J452/1000)^2-(H452/2-J452/1000)*(I452/2-J452/1000)-(I452/2-J452/1000)^2)=0,"",7850/1000*(1/3)*PI()*ABS(F452-G452)*((H452/2)^2+(H452/2)*(I452/2)+(I452/2)^2-(H452/2-J452/1000)^2-(H452/2-J452/1000)*(I452/2-J452/1000)-(I452/2-J452/1000)^2))</f>
        <v/>
      </c>
      <c r="N452" s="187" t="str">
        <f>IFERROR((MP_DATA[[#This Row],[D, bottom '[m']]]+MP_DATA[[#This Row],[D, top '[m']]])/(2*MP_DATA[[#This Row],[t '[mm']]]/1000),"")</f>
        <v/>
      </c>
      <c r="S452" s="167"/>
      <c r="T452" s="167"/>
      <c r="U452" s="151"/>
      <c r="AX452" s="186" t="str">
        <f>IFERROR(TP_DATA[[#This Row],[Top '[m']]]-TP_DATA[[#This Row],[Bottom '[m']]], "")</f>
        <v/>
      </c>
      <c r="AY452" s="469"/>
      <c r="AZ452" s="470"/>
      <c r="BA452" s="192"/>
      <c r="BD452" s="467"/>
      <c r="BE452" s="467"/>
      <c r="BF452" s="468"/>
      <c r="BK452" s="425"/>
      <c r="BM452" s="425"/>
      <c r="CJ452" s="186" t="str">
        <f>IFERROR(TOWER_DATA[[#This Row],[Top '[m']]]-TOWER_DATA[[#This Row],[Bottom '[m']]], "")</f>
        <v/>
      </c>
      <c r="CK452" s="51"/>
      <c r="CL452" s="173" t="str">
        <f>IFERROR(-(TOWER_DATA[[#This Row],[D, bottom '[m']]]-TOWER_DATA[[#This Row],[D, top '[m']]])/(TOWER_DATA[[#This Row],[Bottom '[m']]]-TOWER_DATA[[#This Row],[Top '[m']]]),"")</f>
        <v/>
      </c>
      <c r="CM452" s="123" t="str">
        <f t="shared" si="11"/>
        <v/>
      </c>
      <c r="CN452" s="187" t="str">
        <f>IFERROR((TOWER_DATA[[#This Row],[D, bottom '[m']]]+TOWER_DATA[[#This Row],[D, top '[m']]])/(2*TOWER_DATA[[#This Row],[t '[mm']]]/1000),"")</f>
        <v/>
      </c>
      <c r="DR452" s="167"/>
      <c r="DS452" s="167"/>
      <c r="DT452" s="151"/>
      <c r="DW452" s="94"/>
      <c r="DX452" s="94"/>
    </row>
    <row r="453" spans="11:128" ht="18" customHeight="1">
      <c r="K453" s="186" t="str">
        <f>IFERROR(MP_DATA[[#This Row],[Top '[m']]]-MP_DATA[[#This Row],[Bottom '[m']]], "")</f>
        <v/>
      </c>
      <c r="L453" s="173" t="str">
        <f>IFERROR(-(MP_DATA[[#This Row],[D, bottom '[m']]]-MP_DATA[[#This Row],[D, top '[m']]])/(MP_DATA[[#This Row],[Bottom '[m']]]-MP_DATA[[#This Row],[Top '[m']]]),"")</f>
        <v/>
      </c>
      <c r="M453" s="123" t="str">
        <f>IF(7850/1000*(1/3)*PI()*ABS(F453-G453)*((H453/2)^2+(H453/2)*(I453/2)+(I453/2)^2-(H453/2-J453/1000)^2-(H453/2-J453/1000)*(I453/2-J453/1000)-(I453/2-J453/1000)^2)=0,"",7850/1000*(1/3)*PI()*ABS(F453-G453)*((H453/2)^2+(H453/2)*(I453/2)+(I453/2)^2-(H453/2-J453/1000)^2-(H453/2-J453/1000)*(I453/2-J453/1000)-(I453/2-J453/1000)^2))</f>
        <v/>
      </c>
      <c r="N453" s="187" t="str">
        <f>IFERROR((MP_DATA[[#This Row],[D, bottom '[m']]]+MP_DATA[[#This Row],[D, top '[m']]])/(2*MP_DATA[[#This Row],[t '[mm']]]/1000),"")</f>
        <v/>
      </c>
      <c r="S453" s="167"/>
      <c r="T453" s="167"/>
      <c r="U453" s="151"/>
      <c r="AX453" s="186" t="str">
        <f>IFERROR(TP_DATA[[#This Row],[Top '[m']]]-TP_DATA[[#This Row],[Bottom '[m']]], "")</f>
        <v/>
      </c>
      <c r="AY453" s="469"/>
      <c r="AZ453" s="470"/>
      <c r="BA453" s="192"/>
      <c r="BD453" s="467"/>
      <c r="BE453" s="467"/>
      <c r="BF453" s="468"/>
      <c r="BK453" s="425"/>
      <c r="BM453" s="425"/>
      <c r="CJ453" s="186" t="str">
        <f>IFERROR(TOWER_DATA[[#This Row],[Top '[m']]]-TOWER_DATA[[#This Row],[Bottom '[m']]], "")</f>
        <v/>
      </c>
      <c r="CK453" s="51"/>
      <c r="CL453" s="173" t="str">
        <f>IFERROR(-(TOWER_DATA[[#This Row],[D, bottom '[m']]]-TOWER_DATA[[#This Row],[D, top '[m']]])/(TOWER_DATA[[#This Row],[Bottom '[m']]]-TOWER_DATA[[#This Row],[Top '[m']]]),"")</f>
        <v/>
      </c>
      <c r="CM453" s="123" t="str">
        <f t="shared" si="11"/>
        <v/>
      </c>
      <c r="CN453" s="187" t="str">
        <f>IFERROR((TOWER_DATA[[#This Row],[D, bottom '[m']]]+TOWER_DATA[[#This Row],[D, top '[m']]])/(2*TOWER_DATA[[#This Row],[t '[mm']]]/1000),"")</f>
        <v/>
      </c>
      <c r="DR453" s="167"/>
      <c r="DS453" s="167"/>
      <c r="DT453" s="151"/>
      <c r="DW453" s="94"/>
      <c r="DX453" s="94"/>
    </row>
    <row r="454" spans="11:128" ht="18" customHeight="1">
      <c r="K454" s="186" t="str">
        <f>IFERROR(MP_DATA[[#This Row],[Top '[m']]]-MP_DATA[[#This Row],[Bottom '[m']]], "")</f>
        <v/>
      </c>
      <c r="L454" s="173" t="str">
        <f>IFERROR(-(MP_DATA[[#This Row],[D, bottom '[m']]]-MP_DATA[[#This Row],[D, top '[m']]])/(MP_DATA[[#This Row],[Bottom '[m']]]-MP_DATA[[#This Row],[Top '[m']]]),"")</f>
        <v/>
      </c>
      <c r="M454" s="123" t="str">
        <f>IF(7850/1000*(1/3)*PI()*ABS(F454-G454)*((H454/2)^2+(H454/2)*(I454/2)+(I454/2)^2-(H454/2-J454/1000)^2-(H454/2-J454/1000)*(I454/2-J454/1000)-(I454/2-J454/1000)^2)=0,"",7850/1000*(1/3)*PI()*ABS(F454-G454)*((H454/2)^2+(H454/2)*(I454/2)+(I454/2)^2-(H454/2-J454/1000)^2-(H454/2-J454/1000)*(I454/2-J454/1000)-(I454/2-J454/1000)^2))</f>
        <v/>
      </c>
      <c r="N454" s="187" t="str">
        <f>IFERROR((MP_DATA[[#This Row],[D, bottom '[m']]]+MP_DATA[[#This Row],[D, top '[m']]])/(2*MP_DATA[[#This Row],[t '[mm']]]/1000),"")</f>
        <v/>
      </c>
      <c r="S454" s="167"/>
      <c r="T454" s="167"/>
      <c r="U454" s="151"/>
      <c r="AX454" s="186" t="str">
        <f>IFERROR(TP_DATA[[#This Row],[Top '[m']]]-TP_DATA[[#This Row],[Bottom '[m']]], "")</f>
        <v/>
      </c>
      <c r="AY454" s="469"/>
      <c r="AZ454" s="470"/>
      <c r="BA454" s="192"/>
      <c r="BD454" s="467"/>
      <c r="BE454" s="467"/>
      <c r="BF454" s="468"/>
      <c r="BK454" s="425"/>
      <c r="BM454" s="425"/>
      <c r="CJ454" s="186" t="str">
        <f>IFERROR(TOWER_DATA[[#This Row],[Top '[m']]]-TOWER_DATA[[#This Row],[Bottom '[m']]], "")</f>
        <v/>
      </c>
      <c r="CK454" s="51"/>
      <c r="CL454" s="173" t="str">
        <f>IFERROR(-(TOWER_DATA[[#This Row],[D, bottom '[m']]]-TOWER_DATA[[#This Row],[D, top '[m']]])/(TOWER_DATA[[#This Row],[Bottom '[m']]]-TOWER_DATA[[#This Row],[Top '[m']]]),"")</f>
        <v/>
      </c>
      <c r="CM454" s="123" t="str">
        <f t="shared" si="11"/>
        <v/>
      </c>
      <c r="CN454" s="187" t="str">
        <f>IFERROR((TOWER_DATA[[#This Row],[D, bottom '[m']]]+TOWER_DATA[[#This Row],[D, top '[m']]])/(2*TOWER_DATA[[#This Row],[t '[mm']]]/1000),"")</f>
        <v/>
      </c>
      <c r="DR454" s="167"/>
      <c r="DS454" s="167"/>
      <c r="DT454" s="151"/>
      <c r="DW454" s="94"/>
      <c r="DX454" s="94"/>
    </row>
    <row r="455" spans="11:128" ht="18" customHeight="1">
      <c r="K455" s="186" t="str">
        <f>IFERROR(MP_DATA[[#This Row],[Top '[m']]]-MP_DATA[[#This Row],[Bottom '[m']]], "")</f>
        <v/>
      </c>
      <c r="L455" s="173" t="str">
        <f>IFERROR(-(MP_DATA[[#This Row],[D, bottom '[m']]]-MP_DATA[[#This Row],[D, top '[m']]])/(MP_DATA[[#This Row],[Bottom '[m']]]-MP_DATA[[#This Row],[Top '[m']]]),"")</f>
        <v/>
      </c>
      <c r="M455" s="123" t="str">
        <f>IF(7850/1000*(1/3)*PI()*ABS(F455-G455)*((H455/2)^2+(H455/2)*(I455/2)+(I455/2)^2-(H455/2-J455/1000)^2-(H455/2-J455/1000)*(I455/2-J455/1000)-(I455/2-J455/1000)^2)=0,"",7850/1000*(1/3)*PI()*ABS(F455-G455)*((H455/2)^2+(H455/2)*(I455/2)+(I455/2)^2-(H455/2-J455/1000)^2-(H455/2-J455/1000)*(I455/2-J455/1000)-(I455/2-J455/1000)^2))</f>
        <v/>
      </c>
      <c r="N455" s="187" t="str">
        <f>IFERROR((MP_DATA[[#This Row],[D, bottom '[m']]]+MP_DATA[[#This Row],[D, top '[m']]])/(2*MP_DATA[[#This Row],[t '[mm']]]/1000),"")</f>
        <v/>
      </c>
      <c r="S455" s="167"/>
      <c r="T455" s="167"/>
      <c r="U455" s="151"/>
      <c r="AX455" s="186" t="str">
        <f>IFERROR(TP_DATA[[#This Row],[Top '[m']]]-TP_DATA[[#This Row],[Bottom '[m']]], "")</f>
        <v/>
      </c>
      <c r="AY455" s="469"/>
      <c r="AZ455" s="470"/>
      <c r="BA455" s="192"/>
      <c r="BD455" s="467"/>
      <c r="BE455" s="467"/>
      <c r="BF455" s="468"/>
      <c r="BK455" s="425"/>
      <c r="BM455" s="425"/>
      <c r="CJ455" s="186" t="str">
        <f>IFERROR(TOWER_DATA[[#This Row],[Top '[m']]]-TOWER_DATA[[#This Row],[Bottom '[m']]], "")</f>
        <v/>
      </c>
      <c r="CK455" s="51"/>
      <c r="CL455" s="173" t="str">
        <f>IFERROR(-(TOWER_DATA[[#This Row],[D, bottom '[m']]]-TOWER_DATA[[#This Row],[D, top '[m']]])/(TOWER_DATA[[#This Row],[Bottom '[m']]]-TOWER_DATA[[#This Row],[Top '[m']]]),"")</f>
        <v/>
      </c>
      <c r="CM455" s="123" t="str">
        <f t="shared" si="11"/>
        <v/>
      </c>
      <c r="CN455" s="187" t="str">
        <f>IFERROR((TOWER_DATA[[#This Row],[D, bottom '[m']]]+TOWER_DATA[[#This Row],[D, top '[m']]])/(2*TOWER_DATA[[#This Row],[t '[mm']]]/1000),"")</f>
        <v/>
      </c>
      <c r="DR455" s="167"/>
      <c r="DS455" s="167"/>
      <c r="DT455" s="151"/>
      <c r="DW455" s="94"/>
      <c r="DX455" s="94"/>
    </row>
    <row r="456" spans="11:128" ht="18" customHeight="1">
      <c r="K456" s="186" t="str">
        <f>IFERROR(MP_DATA[[#This Row],[Top '[m']]]-MP_DATA[[#This Row],[Bottom '[m']]], "")</f>
        <v/>
      </c>
      <c r="L456" s="173" t="str">
        <f>IFERROR(-(MP_DATA[[#This Row],[D, bottom '[m']]]-MP_DATA[[#This Row],[D, top '[m']]])/(MP_DATA[[#This Row],[Bottom '[m']]]-MP_DATA[[#This Row],[Top '[m']]]),"")</f>
        <v/>
      </c>
      <c r="M456" s="123" t="str">
        <f>IF(7850/1000*(1/3)*PI()*ABS(F456-G456)*((H456/2)^2+(H456/2)*(I456/2)+(I456/2)^2-(H456/2-J456/1000)^2-(H456/2-J456/1000)*(I456/2-J456/1000)-(I456/2-J456/1000)^2)=0,"",7850/1000*(1/3)*PI()*ABS(F456-G456)*((H456/2)^2+(H456/2)*(I456/2)+(I456/2)^2-(H456/2-J456/1000)^2-(H456/2-J456/1000)*(I456/2-J456/1000)-(I456/2-J456/1000)^2))</f>
        <v/>
      </c>
      <c r="N456" s="187" t="str">
        <f>IFERROR((MP_DATA[[#This Row],[D, bottom '[m']]]+MP_DATA[[#This Row],[D, top '[m']]])/(2*MP_DATA[[#This Row],[t '[mm']]]/1000),"")</f>
        <v/>
      </c>
      <c r="S456" s="167"/>
      <c r="T456" s="167"/>
      <c r="U456" s="151"/>
      <c r="AX456" s="186" t="str">
        <f>IFERROR(TP_DATA[[#This Row],[Top '[m']]]-TP_DATA[[#This Row],[Bottom '[m']]], "")</f>
        <v/>
      </c>
      <c r="AY456" s="469"/>
      <c r="AZ456" s="470"/>
      <c r="BA456" s="192"/>
      <c r="BD456" s="467"/>
      <c r="BE456" s="467"/>
      <c r="BF456" s="468"/>
      <c r="BK456" s="425"/>
      <c r="BM456" s="425"/>
      <c r="CJ456" s="186" t="str">
        <f>IFERROR(TOWER_DATA[[#This Row],[Top '[m']]]-TOWER_DATA[[#This Row],[Bottom '[m']]], "")</f>
        <v/>
      </c>
      <c r="CK456" s="51"/>
      <c r="CL456" s="173" t="str">
        <f>IFERROR(-(TOWER_DATA[[#This Row],[D, bottom '[m']]]-TOWER_DATA[[#This Row],[D, top '[m']]])/(TOWER_DATA[[#This Row],[Bottom '[m']]]-TOWER_DATA[[#This Row],[Top '[m']]]),"")</f>
        <v/>
      </c>
      <c r="CM456" s="123" t="str">
        <f t="shared" si="11"/>
        <v/>
      </c>
      <c r="CN456" s="187" t="str">
        <f>IFERROR((TOWER_DATA[[#This Row],[D, bottom '[m']]]+TOWER_DATA[[#This Row],[D, top '[m']]])/(2*TOWER_DATA[[#This Row],[t '[mm']]]/1000),"")</f>
        <v/>
      </c>
      <c r="DR456" s="167"/>
      <c r="DS456" s="167"/>
      <c r="DT456" s="151"/>
      <c r="DW456" s="94"/>
      <c r="DX456" s="94"/>
    </row>
    <row r="457" spans="11:128" ht="18" customHeight="1">
      <c r="K457" s="186" t="str">
        <f>IFERROR(MP_DATA[[#This Row],[Top '[m']]]-MP_DATA[[#This Row],[Bottom '[m']]], "")</f>
        <v/>
      </c>
      <c r="L457" s="173" t="str">
        <f>IFERROR(-(MP_DATA[[#This Row],[D, bottom '[m']]]-MP_DATA[[#This Row],[D, top '[m']]])/(MP_DATA[[#This Row],[Bottom '[m']]]-MP_DATA[[#This Row],[Top '[m']]]),"")</f>
        <v/>
      </c>
      <c r="M457" s="123" t="str">
        <f>IF(7850/1000*(1/3)*PI()*ABS(F457-G457)*((H457/2)^2+(H457/2)*(I457/2)+(I457/2)^2-(H457/2-J457/1000)^2-(H457/2-J457/1000)*(I457/2-J457/1000)-(I457/2-J457/1000)^2)=0,"",7850/1000*(1/3)*PI()*ABS(F457-G457)*((H457/2)^2+(H457/2)*(I457/2)+(I457/2)^2-(H457/2-J457/1000)^2-(H457/2-J457/1000)*(I457/2-J457/1000)-(I457/2-J457/1000)^2))</f>
        <v/>
      </c>
      <c r="N457" s="187" t="str">
        <f>IFERROR((MP_DATA[[#This Row],[D, bottom '[m']]]+MP_DATA[[#This Row],[D, top '[m']]])/(2*MP_DATA[[#This Row],[t '[mm']]]/1000),"")</f>
        <v/>
      </c>
      <c r="S457" s="167"/>
      <c r="T457" s="167"/>
      <c r="U457" s="151"/>
      <c r="AX457" s="186" t="str">
        <f>IFERROR(TP_DATA[[#This Row],[Top '[m']]]-TP_DATA[[#This Row],[Bottom '[m']]], "")</f>
        <v/>
      </c>
      <c r="AY457" s="469"/>
      <c r="AZ457" s="470"/>
      <c r="BA457" s="192"/>
      <c r="BD457" s="467"/>
      <c r="BE457" s="467"/>
      <c r="BF457" s="468"/>
      <c r="BK457" s="425"/>
      <c r="BM457" s="425"/>
      <c r="CJ457" s="186" t="str">
        <f>IFERROR(TOWER_DATA[[#This Row],[Top '[m']]]-TOWER_DATA[[#This Row],[Bottom '[m']]], "")</f>
        <v/>
      </c>
      <c r="CK457" s="51"/>
      <c r="CL457" s="173" t="str">
        <f>IFERROR(-(TOWER_DATA[[#This Row],[D, bottom '[m']]]-TOWER_DATA[[#This Row],[D, top '[m']]])/(TOWER_DATA[[#This Row],[Bottom '[m']]]-TOWER_DATA[[#This Row],[Top '[m']]]),"")</f>
        <v/>
      </c>
      <c r="CM457" s="123" t="str">
        <f t="shared" si="11"/>
        <v/>
      </c>
      <c r="CN457" s="187" t="str">
        <f>IFERROR((TOWER_DATA[[#This Row],[D, bottom '[m']]]+TOWER_DATA[[#This Row],[D, top '[m']]])/(2*TOWER_DATA[[#This Row],[t '[mm']]]/1000),"")</f>
        <v/>
      </c>
      <c r="DR457" s="167"/>
      <c r="DS457" s="167"/>
      <c r="DT457" s="151"/>
      <c r="DW457" s="94"/>
      <c r="DX457" s="94"/>
    </row>
    <row r="458" spans="11:128" ht="18" customHeight="1">
      <c r="K458" s="186" t="str">
        <f>IFERROR(MP_DATA[[#This Row],[Top '[m']]]-MP_DATA[[#This Row],[Bottom '[m']]], "")</f>
        <v/>
      </c>
      <c r="L458" s="173" t="str">
        <f>IFERROR(-(MP_DATA[[#This Row],[D, bottom '[m']]]-MP_DATA[[#This Row],[D, top '[m']]])/(MP_DATA[[#This Row],[Bottom '[m']]]-MP_DATA[[#This Row],[Top '[m']]]),"")</f>
        <v/>
      </c>
      <c r="M458" s="123" t="str">
        <f>IF(7850/1000*(1/3)*PI()*ABS(F458-G458)*((H458/2)^2+(H458/2)*(I458/2)+(I458/2)^2-(H458/2-J458/1000)^2-(H458/2-J458/1000)*(I458/2-J458/1000)-(I458/2-J458/1000)^2)=0,"",7850/1000*(1/3)*PI()*ABS(F458-G458)*((H458/2)^2+(H458/2)*(I458/2)+(I458/2)^2-(H458/2-J458/1000)^2-(H458/2-J458/1000)*(I458/2-J458/1000)-(I458/2-J458/1000)^2))</f>
        <v/>
      </c>
      <c r="N458" s="187" t="str">
        <f>IFERROR((MP_DATA[[#This Row],[D, bottom '[m']]]+MP_DATA[[#This Row],[D, top '[m']]])/(2*MP_DATA[[#This Row],[t '[mm']]]/1000),"")</f>
        <v/>
      </c>
      <c r="S458" s="167"/>
      <c r="T458" s="167"/>
      <c r="U458" s="151"/>
      <c r="AX458" s="186" t="str">
        <f>IFERROR(TP_DATA[[#This Row],[Top '[m']]]-TP_DATA[[#This Row],[Bottom '[m']]], "")</f>
        <v/>
      </c>
      <c r="AY458" s="469"/>
      <c r="AZ458" s="470"/>
      <c r="BA458" s="192"/>
      <c r="BD458" s="467"/>
      <c r="BE458" s="467"/>
      <c r="BF458" s="468"/>
      <c r="BK458" s="425"/>
      <c r="BM458" s="425"/>
      <c r="CJ458" s="186" t="str">
        <f>IFERROR(TOWER_DATA[[#This Row],[Top '[m']]]-TOWER_DATA[[#This Row],[Bottom '[m']]], "")</f>
        <v/>
      </c>
      <c r="CK458" s="51"/>
      <c r="CL458" s="173" t="str">
        <f>IFERROR(-(TOWER_DATA[[#This Row],[D, bottom '[m']]]-TOWER_DATA[[#This Row],[D, top '[m']]])/(TOWER_DATA[[#This Row],[Bottom '[m']]]-TOWER_DATA[[#This Row],[Top '[m']]]),"")</f>
        <v/>
      </c>
      <c r="CM458" s="123" t="str">
        <f t="shared" si="11"/>
        <v/>
      </c>
      <c r="CN458" s="187" t="str">
        <f>IFERROR((TOWER_DATA[[#This Row],[D, bottom '[m']]]+TOWER_DATA[[#This Row],[D, top '[m']]])/(2*TOWER_DATA[[#This Row],[t '[mm']]]/1000),"")</f>
        <v/>
      </c>
      <c r="DR458" s="167"/>
      <c r="DS458" s="167"/>
      <c r="DT458" s="151"/>
      <c r="DW458" s="94"/>
      <c r="DX458" s="94"/>
    </row>
    <row r="459" spans="11:128" ht="18" customHeight="1">
      <c r="K459" s="186" t="str">
        <f>IFERROR(MP_DATA[[#This Row],[Top '[m']]]-MP_DATA[[#This Row],[Bottom '[m']]], "")</f>
        <v/>
      </c>
      <c r="L459" s="173" t="str">
        <f>IFERROR(-(MP_DATA[[#This Row],[D, bottom '[m']]]-MP_DATA[[#This Row],[D, top '[m']]])/(MP_DATA[[#This Row],[Bottom '[m']]]-MP_DATA[[#This Row],[Top '[m']]]),"")</f>
        <v/>
      </c>
      <c r="M459" s="123" t="str">
        <f>IF(7850/1000*(1/3)*PI()*ABS(F459-G459)*((H459/2)^2+(H459/2)*(I459/2)+(I459/2)^2-(H459/2-J459/1000)^2-(H459/2-J459/1000)*(I459/2-J459/1000)-(I459/2-J459/1000)^2)=0,"",7850/1000*(1/3)*PI()*ABS(F459-G459)*((H459/2)^2+(H459/2)*(I459/2)+(I459/2)^2-(H459/2-J459/1000)^2-(H459/2-J459/1000)*(I459/2-J459/1000)-(I459/2-J459/1000)^2))</f>
        <v/>
      </c>
      <c r="N459" s="187" t="str">
        <f>IFERROR((MP_DATA[[#This Row],[D, bottom '[m']]]+MP_DATA[[#This Row],[D, top '[m']]])/(2*MP_DATA[[#This Row],[t '[mm']]]/1000),"")</f>
        <v/>
      </c>
      <c r="S459" s="167"/>
      <c r="T459" s="167"/>
      <c r="U459" s="151"/>
      <c r="AX459" s="186" t="str">
        <f>IFERROR(TP_DATA[[#This Row],[Top '[m']]]-TP_DATA[[#This Row],[Bottom '[m']]], "")</f>
        <v/>
      </c>
      <c r="AY459" s="469"/>
      <c r="AZ459" s="470"/>
      <c r="BA459" s="192"/>
      <c r="BD459" s="467"/>
      <c r="BE459" s="467"/>
      <c r="BF459" s="468"/>
      <c r="BK459" s="425"/>
      <c r="BM459" s="425"/>
      <c r="CJ459" s="186" t="str">
        <f>IFERROR(TOWER_DATA[[#This Row],[Top '[m']]]-TOWER_DATA[[#This Row],[Bottom '[m']]], "")</f>
        <v/>
      </c>
      <c r="CK459" s="51"/>
      <c r="CL459" s="173" t="str">
        <f>IFERROR(-(TOWER_DATA[[#This Row],[D, bottom '[m']]]-TOWER_DATA[[#This Row],[D, top '[m']]])/(TOWER_DATA[[#This Row],[Bottom '[m']]]-TOWER_DATA[[#This Row],[Top '[m']]]),"")</f>
        <v/>
      </c>
      <c r="CM459" s="123" t="str">
        <f t="shared" si="11"/>
        <v/>
      </c>
      <c r="CN459" s="187" t="str">
        <f>IFERROR((TOWER_DATA[[#This Row],[D, bottom '[m']]]+TOWER_DATA[[#This Row],[D, top '[m']]])/(2*TOWER_DATA[[#This Row],[t '[mm']]]/1000),"")</f>
        <v/>
      </c>
      <c r="DR459" s="167"/>
      <c r="DS459" s="167"/>
      <c r="DT459" s="151"/>
      <c r="DW459" s="94"/>
      <c r="DX459" s="94"/>
    </row>
    <row r="460" spans="11:128" ht="18" customHeight="1">
      <c r="K460" s="186" t="str">
        <f>IFERROR(MP_DATA[[#This Row],[Top '[m']]]-MP_DATA[[#This Row],[Bottom '[m']]], "")</f>
        <v/>
      </c>
      <c r="L460" s="173" t="str">
        <f>IFERROR(-(MP_DATA[[#This Row],[D, bottom '[m']]]-MP_DATA[[#This Row],[D, top '[m']]])/(MP_DATA[[#This Row],[Bottom '[m']]]-MP_DATA[[#This Row],[Top '[m']]]),"")</f>
        <v/>
      </c>
      <c r="M460" s="123" t="str">
        <f>IF(7850/1000*(1/3)*PI()*ABS(F460-G460)*((H460/2)^2+(H460/2)*(I460/2)+(I460/2)^2-(H460/2-J460/1000)^2-(H460/2-J460/1000)*(I460/2-J460/1000)-(I460/2-J460/1000)^2)=0,"",7850/1000*(1/3)*PI()*ABS(F460-G460)*((H460/2)^2+(H460/2)*(I460/2)+(I460/2)^2-(H460/2-J460/1000)^2-(H460/2-J460/1000)*(I460/2-J460/1000)-(I460/2-J460/1000)^2))</f>
        <v/>
      </c>
      <c r="N460" s="187" t="str">
        <f>IFERROR((MP_DATA[[#This Row],[D, bottom '[m']]]+MP_DATA[[#This Row],[D, top '[m']]])/(2*MP_DATA[[#This Row],[t '[mm']]]/1000),"")</f>
        <v/>
      </c>
      <c r="S460" s="167"/>
      <c r="T460" s="167"/>
      <c r="U460" s="151"/>
      <c r="AX460" s="186" t="str">
        <f>IFERROR(TP_DATA[[#This Row],[Top '[m']]]-TP_DATA[[#This Row],[Bottom '[m']]], "")</f>
        <v/>
      </c>
      <c r="AY460" s="469"/>
      <c r="AZ460" s="470"/>
      <c r="BA460" s="192"/>
      <c r="BD460" s="467"/>
      <c r="BE460" s="467"/>
      <c r="BF460" s="468"/>
      <c r="BK460" s="425"/>
      <c r="BM460" s="425"/>
      <c r="CJ460" s="186" t="str">
        <f>IFERROR(TOWER_DATA[[#This Row],[Top '[m']]]-TOWER_DATA[[#This Row],[Bottom '[m']]], "")</f>
        <v/>
      </c>
      <c r="CK460" s="51"/>
      <c r="CL460" s="173" t="str">
        <f>IFERROR(-(TOWER_DATA[[#This Row],[D, bottom '[m']]]-TOWER_DATA[[#This Row],[D, top '[m']]])/(TOWER_DATA[[#This Row],[Bottom '[m']]]-TOWER_DATA[[#This Row],[Top '[m']]]),"")</f>
        <v/>
      </c>
      <c r="CM460" s="123" t="str">
        <f t="shared" si="11"/>
        <v/>
      </c>
      <c r="CN460" s="187" t="str">
        <f>IFERROR((TOWER_DATA[[#This Row],[D, bottom '[m']]]+TOWER_DATA[[#This Row],[D, top '[m']]])/(2*TOWER_DATA[[#This Row],[t '[mm']]]/1000),"")</f>
        <v/>
      </c>
      <c r="DR460" s="167"/>
      <c r="DS460" s="167"/>
      <c r="DT460" s="151"/>
      <c r="DW460" s="94"/>
      <c r="DX460" s="94"/>
    </row>
    <row r="461" spans="11:128" ht="18" customHeight="1">
      <c r="K461" s="186" t="str">
        <f>IFERROR(MP_DATA[[#This Row],[Top '[m']]]-MP_DATA[[#This Row],[Bottom '[m']]], "")</f>
        <v/>
      </c>
      <c r="L461" s="173" t="str">
        <f>IFERROR(-(MP_DATA[[#This Row],[D, bottom '[m']]]-MP_DATA[[#This Row],[D, top '[m']]])/(MP_DATA[[#This Row],[Bottom '[m']]]-MP_DATA[[#This Row],[Top '[m']]]),"")</f>
        <v/>
      </c>
      <c r="M461" s="123" t="str">
        <f>IF(7850/1000*(1/3)*PI()*ABS(F461-G461)*((H461/2)^2+(H461/2)*(I461/2)+(I461/2)^2-(H461/2-J461/1000)^2-(H461/2-J461/1000)*(I461/2-J461/1000)-(I461/2-J461/1000)^2)=0,"",7850/1000*(1/3)*PI()*ABS(F461-G461)*((H461/2)^2+(H461/2)*(I461/2)+(I461/2)^2-(H461/2-J461/1000)^2-(H461/2-J461/1000)*(I461/2-J461/1000)-(I461/2-J461/1000)^2))</f>
        <v/>
      </c>
      <c r="N461" s="187" t="str">
        <f>IFERROR((MP_DATA[[#This Row],[D, bottom '[m']]]+MP_DATA[[#This Row],[D, top '[m']]])/(2*MP_DATA[[#This Row],[t '[mm']]]/1000),"")</f>
        <v/>
      </c>
      <c r="S461" s="167"/>
      <c r="T461" s="167"/>
      <c r="U461" s="151"/>
      <c r="AX461" s="186" t="str">
        <f>IFERROR(TP_DATA[[#This Row],[Top '[m']]]-TP_DATA[[#This Row],[Bottom '[m']]], "")</f>
        <v/>
      </c>
      <c r="AY461" s="469"/>
      <c r="AZ461" s="470"/>
      <c r="BA461" s="192"/>
      <c r="BD461" s="467"/>
      <c r="BE461" s="467"/>
      <c r="BF461" s="468"/>
      <c r="BK461" s="425"/>
      <c r="BM461" s="425"/>
      <c r="CJ461" s="186" t="str">
        <f>IFERROR(TOWER_DATA[[#This Row],[Top '[m']]]-TOWER_DATA[[#This Row],[Bottom '[m']]], "")</f>
        <v/>
      </c>
      <c r="CK461" s="51"/>
      <c r="CL461" s="173" t="str">
        <f>IFERROR(-(TOWER_DATA[[#This Row],[D, bottom '[m']]]-TOWER_DATA[[#This Row],[D, top '[m']]])/(TOWER_DATA[[#This Row],[Bottom '[m']]]-TOWER_DATA[[#This Row],[Top '[m']]]),"")</f>
        <v/>
      </c>
      <c r="CM461" s="123" t="str">
        <f t="shared" si="11"/>
        <v/>
      </c>
      <c r="CN461" s="187" t="str">
        <f>IFERROR((TOWER_DATA[[#This Row],[D, bottom '[m']]]+TOWER_DATA[[#This Row],[D, top '[m']]])/(2*TOWER_DATA[[#This Row],[t '[mm']]]/1000),"")</f>
        <v/>
      </c>
      <c r="DR461" s="167"/>
      <c r="DS461" s="167"/>
      <c r="DT461" s="151"/>
      <c r="DW461" s="94"/>
      <c r="DX461" s="94"/>
    </row>
    <row r="462" spans="11:128" ht="18" customHeight="1">
      <c r="K462" s="186" t="str">
        <f>IFERROR(MP_DATA[[#This Row],[Top '[m']]]-MP_DATA[[#This Row],[Bottom '[m']]], "")</f>
        <v/>
      </c>
      <c r="L462" s="173" t="str">
        <f>IFERROR(-(MP_DATA[[#This Row],[D, bottom '[m']]]-MP_DATA[[#This Row],[D, top '[m']]])/(MP_DATA[[#This Row],[Bottom '[m']]]-MP_DATA[[#This Row],[Top '[m']]]),"")</f>
        <v/>
      </c>
      <c r="M462" s="123" t="str">
        <f>IF(7850/1000*(1/3)*PI()*ABS(F462-G462)*((H462/2)^2+(H462/2)*(I462/2)+(I462/2)^2-(H462/2-J462/1000)^2-(H462/2-J462/1000)*(I462/2-J462/1000)-(I462/2-J462/1000)^2)=0,"",7850/1000*(1/3)*PI()*ABS(F462-G462)*((H462/2)^2+(H462/2)*(I462/2)+(I462/2)^2-(H462/2-J462/1000)^2-(H462/2-J462/1000)*(I462/2-J462/1000)-(I462/2-J462/1000)^2))</f>
        <v/>
      </c>
      <c r="N462" s="187" t="str">
        <f>IFERROR((MP_DATA[[#This Row],[D, bottom '[m']]]+MP_DATA[[#This Row],[D, top '[m']]])/(2*MP_DATA[[#This Row],[t '[mm']]]/1000),"")</f>
        <v/>
      </c>
      <c r="S462" s="167"/>
      <c r="T462" s="167"/>
      <c r="U462" s="151"/>
      <c r="AX462" s="186" t="str">
        <f>IFERROR(TP_DATA[[#This Row],[Top '[m']]]-TP_DATA[[#This Row],[Bottom '[m']]], "")</f>
        <v/>
      </c>
      <c r="AY462" s="469"/>
      <c r="AZ462" s="470"/>
      <c r="BA462" s="192"/>
      <c r="BD462" s="467"/>
      <c r="BE462" s="467"/>
      <c r="BF462" s="468"/>
      <c r="BK462" s="425"/>
      <c r="BM462" s="425"/>
      <c r="CJ462" s="186" t="str">
        <f>IFERROR(TOWER_DATA[[#This Row],[Top '[m']]]-TOWER_DATA[[#This Row],[Bottom '[m']]], "")</f>
        <v/>
      </c>
      <c r="CK462" s="51"/>
      <c r="CL462" s="173" t="str">
        <f>IFERROR(-(TOWER_DATA[[#This Row],[D, bottom '[m']]]-TOWER_DATA[[#This Row],[D, top '[m']]])/(TOWER_DATA[[#This Row],[Bottom '[m']]]-TOWER_DATA[[#This Row],[Top '[m']]]),"")</f>
        <v/>
      </c>
      <c r="CM462" s="123" t="str">
        <f t="shared" si="11"/>
        <v/>
      </c>
      <c r="CN462" s="187" t="str">
        <f>IFERROR((TOWER_DATA[[#This Row],[D, bottom '[m']]]+TOWER_DATA[[#This Row],[D, top '[m']]])/(2*TOWER_DATA[[#This Row],[t '[mm']]]/1000),"")</f>
        <v/>
      </c>
      <c r="DR462" s="167"/>
      <c r="DS462" s="167"/>
      <c r="DT462" s="151"/>
      <c r="DW462" s="94"/>
      <c r="DX462" s="94"/>
    </row>
    <row r="463" spans="11:128" ht="18" customHeight="1">
      <c r="K463" s="186" t="str">
        <f>IFERROR(MP_DATA[[#This Row],[Top '[m']]]-MP_DATA[[#This Row],[Bottom '[m']]], "")</f>
        <v/>
      </c>
      <c r="L463" s="173" t="str">
        <f>IFERROR(-(MP_DATA[[#This Row],[D, bottom '[m']]]-MP_DATA[[#This Row],[D, top '[m']]])/(MP_DATA[[#This Row],[Bottom '[m']]]-MP_DATA[[#This Row],[Top '[m']]]),"")</f>
        <v/>
      </c>
      <c r="M463" s="123" t="str">
        <f>IF(7850/1000*(1/3)*PI()*ABS(F463-G463)*((H463/2)^2+(H463/2)*(I463/2)+(I463/2)^2-(H463/2-J463/1000)^2-(H463/2-J463/1000)*(I463/2-J463/1000)-(I463/2-J463/1000)^2)=0,"",7850/1000*(1/3)*PI()*ABS(F463-G463)*((H463/2)^2+(H463/2)*(I463/2)+(I463/2)^2-(H463/2-J463/1000)^2-(H463/2-J463/1000)*(I463/2-J463/1000)-(I463/2-J463/1000)^2))</f>
        <v/>
      </c>
      <c r="N463" s="187" t="str">
        <f>IFERROR((MP_DATA[[#This Row],[D, bottom '[m']]]+MP_DATA[[#This Row],[D, top '[m']]])/(2*MP_DATA[[#This Row],[t '[mm']]]/1000),"")</f>
        <v/>
      </c>
      <c r="S463" s="167"/>
      <c r="T463" s="167"/>
      <c r="U463" s="151"/>
      <c r="AX463" s="186" t="str">
        <f>IFERROR(TP_DATA[[#This Row],[Top '[m']]]-TP_DATA[[#This Row],[Bottom '[m']]], "")</f>
        <v/>
      </c>
      <c r="AY463" s="469"/>
      <c r="AZ463" s="470"/>
      <c r="BA463" s="192"/>
      <c r="BD463" s="467"/>
      <c r="BE463" s="467"/>
      <c r="BF463" s="468"/>
      <c r="BK463" s="425"/>
      <c r="BM463" s="425"/>
      <c r="CJ463" s="186" t="str">
        <f>IFERROR(TOWER_DATA[[#This Row],[Top '[m']]]-TOWER_DATA[[#This Row],[Bottom '[m']]], "")</f>
        <v/>
      </c>
      <c r="CK463" s="51"/>
      <c r="CL463" s="173" t="str">
        <f>IFERROR(-(TOWER_DATA[[#This Row],[D, bottom '[m']]]-TOWER_DATA[[#This Row],[D, top '[m']]])/(TOWER_DATA[[#This Row],[Bottom '[m']]]-TOWER_DATA[[#This Row],[Top '[m']]]),"")</f>
        <v/>
      </c>
      <c r="CM463" s="123" t="str">
        <f t="shared" si="11"/>
        <v/>
      </c>
      <c r="CN463" s="187" t="str">
        <f>IFERROR((TOWER_DATA[[#This Row],[D, bottom '[m']]]+TOWER_DATA[[#This Row],[D, top '[m']]])/(2*TOWER_DATA[[#This Row],[t '[mm']]]/1000),"")</f>
        <v/>
      </c>
      <c r="DR463" s="167"/>
      <c r="DS463" s="167"/>
      <c r="DT463" s="151"/>
      <c r="DW463" s="94"/>
      <c r="DX463" s="94"/>
    </row>
    <row r="464" spans="11:128" ht="18" customHeight="1">
      <c r="K464" s="186" t="str">
        <f>IFERROR(MP_DATA[[#This Row],[Top '[m']]]-MP_DATA[[#This Row],[Bottom '[m']]], "")</f>
        <v/>
      </c>
      <c r="L464" s="173" t="str">
        <f>IFERROR(-(MP_DATA[[#This Row],[D, bottom '[m']]]-MP_DATA[[#This Row],[D, top '[m']]])/(MP_DATA[[#This Row],[Bottom '[m']]]-MP_DATA[[#This Row],[Top '[m']]]),"")</f>
        <v/>
      </c>
      <c r="M464" s="123" t="str">
        <f>IF(7850/1000*(1/3)*PI()*ABS(F464-G464)*((H464/2)^2+(H464/2)*(I464/2)+(I464/2)^2-(H464/2-J464/1000)^2-(H464/2-J464/1000)*(I464/2-J464/1000)-(I464/2-J464/1000)^2)=0,"",7850/1000*(1/3)*PI()*ABS(F464-G464)*((H464/2)^2+(H464/2)*(I464/2)+(I464/2)^2-(H464/2-J464/1000)^2-(H464/2-J464/1000)*(I464/2-J464/1000)-(I464/2-J464/1000)^2))</f>
        <v/>
      </c>
      <c r="N464" s="187" t="str">
        <f>IFERROR((MP_DATA[[#This Row],[D, bottom '[m']]]+MP_DATA[[#This Row],[D, top '[m']]])/(2*MP_DATA[[#This Row],[t '[mm']]]/1000),"")</f>
        <v/>
      </c>
      <c r="S464" s="167"/>
      <c r="T464" s="167"/>
      <c r="U464" s="151"/>
      <c r="AX464" s="186" t="str">
        <f>IFERROR(TP_DATA[[#This Row],[Top '[m']]]-TP_DATA[[#This Row],[Bottom '[m']]], "")</f>
        <v/>
      </c>
      <c r="AY464" s="469"/>
      <c r="AZ464" s="470"/>
      <c r="BA464" s="192"/>
      <c r="BD464" s="467"/>
      <c r="BE464" s="467"/>
      <c r="BF464" s="468"/>
      <c r="BK464" s="425"/>
      <c r="BM464" s="425"/>
      <c r="CJ464" s="186" t="str">
        <f>IFERROR(TOWER_DATA[[#This Row],[Top '[m']]]-TOWER_DATA[[#This Row],[Bottom '[m']]], "")</f>
        <v/>
      </c>
      <c r="CK464" s="51"/>
      <c r="CL464" s="173" t="str">
        <f>IFERROR(-(TOWER_DATA[[#This Row],[D, bottom '[m']]]-TOWER_DATA[[#This Row],[D, top '[m']]])/(TOWER_DATA[[#This Row],[Bottom '[m']]]-TOWER_DATA[[#This Row],[Top '[m']]]),"")</f>
        <v/>
      </c>
      <c r="CM464" s="123" t="str">
        <f t="shared" si="11"/>
        <v/>
      </c>
      <c r="CN464" s="187" t="str">
        <f>IFERROR((TOWER_DATA[[#This Row],[D, bottom '[m']]]+TOWER_DATA[[#This Row],[D, top '[m']]])/(2*TOWER_DATA[[#This Row],[t '[mm']]]/1000),"")</f>
        <v/>
      </c>
      <c r="DR464" s="167"/>
      <c r="DS464" s="167"/>
      <c r="DT464" s="151"/>
      <c r="DW464" s="94"/>
      <c r="DX464" s="94"/>
    </row>
    <row r="465" spans="11:128" ht="18" customHeight="1">
      <c r="K465" s="186" t="str">
        <f>IFERROR(MP_DATA[[#This Row],[Top '[m']]]-MP_DATA[[#This Row],[Bottom '[m']]], "")</f>
        <v/>
      </c>
      <c r="L465" s="173" t="str">
        <f>IFERROR(-(MP_DATA[[#This Row],[D, bottom '[m']]]-MP_DATA[[#This Row],[D, top '[m']]])/(MP_DATA[[#This Row],[Bottom '[m']]]-MP_DATA[[#This Row],[Top '[m']]]),"")</f>
        <v/>
      </c>
      <c r="M465" s="123" t="str">
        <f>IF(7850/1000*(1/3)*PI()*ABS(F465-G465)*((H465/2)^2+(H465/2)*(I465/2)+(I465/2)^2-(H465/2-J465/1000)^2-(H465/2-J465/1000)*(I465/2-J465/1000)-(I465/2-J465/1000)^2)=0,"",7850/1000*(1/3)*PI()*ABS(F465-G465)*((H465/2)^2+(H465/2)*(I465/2)+(I465/2)^2-(H465/2-J465/1000)^2-(H465/2-J465/1000)*(I465/2-J465/1000)-(I465/2-J465/1000)^2))</f>
        <v/>
      </c>
      <c r="N465" s="187" t="str">
        <f>IFERROR((MP_DATA[[#This Row],[D, bottom '[m']]]+MP_DATA[[#This Row],[D, top '[m']]])/(2*MP_DATA[[#This Row],[t '[mm']]]/1000),"")</f>
        <v/>
      </c>
      <c r="S465" s="167"/>
      <c r="T465" s="167"/>
      <c r="U465" s="151"/>
      <c r="AX465" s="186" t="str">
        <f>IFERROR(TP_DATA[[#This Row],[Top '[m']]]-TP_DATA[[#This Row],[Bottom '[m']]], "")</f>
        <v/>
      </c>
      <c r="AY465" s="469"/>
      <c r="AZ465" s="470"/>
      <c r="BA465" s="192"/>
      <c r="BD465" s="467"/>
      <c r="BE465" s="467"/>
      <c r="BF465" s="468"/>
      <c r="BK465" s="425"/>
      <c r="BM465" s="425"/>
      <c r="CJ465" s="186" t="str">
        <f>IFERROR(TOWER_DATA[[#This Row],[Top '[m']]]-TOWER_DATA[[#This Row],[Bottom '[m']]], "")</f>
        <v/>
      </c>
      <c r="CK465" s="51"/>
      <c r="CL465" s="173" t="str">
        <f>IFERROR(-(TOWER_DATA[[#This Row],[D, bottom '[m']]]-TOWER_DATA[[#This Row],[D, top '[m']]])/(TOWER_DATA[[#This Row],[Bottom '[m']]]-TOWER_DATA[[#This Row],[Top '[m']]]),"")</f>
        <v/>
      </c>
      <c r="CM465" s="123" t="str">
        <f t="shared" si="11"/>
        <v/>
      </c>
      <c r="CN465" s="187" t="str">
        <f>IFERROR((TOWER_DATA[[#This Row],[D, bottom '[m']]]+TOWER_DATA[[#This Row],[D, top '[m']]])/(2*TOWER_DATA[[#This Row],[t '[mm']]]/1000),"")</f>
        <v/>
      </c>
      <c r="DR465" s="167"/>
      <c r="DS465" s="167"/>
      <c r="DT465" s="151"/>
      <c r="DW465" s="94"/>
      <c r="DX465" s="94"/>
    </row>
    <row r="466" spans="11:128" ht="18" customHeight="1">
      <c r="K466" s="186" t="str">
        <f>IFERROR(MP_DATA[[#This Row],[Top '[m']]]-MP_DATA[[#This Row],[Bottom '[m']]], "")</f>
        <v/>
      </c>
      <c r="L466" s="173" t="str">
        <f>IFERROR(-(MP_DATA[[#This Row],[D, bottom '[m']]]-MP_DATA[[#This Row],[D, top '[m']]])/(MP_DATA[[#This Row],[Bottom '[m']]]-MP_DATA[[#This Row],[Top '[m']]]),"")</f>
        <v/>
      </c>
      <c r="M466" s="123" t="str">
        <f>IF(7850/1000*(1/3)*PI()*ABS(F466-G466)*((H466/2)^2+(H466/2)*(I466/2)+(I466/2)^2-(H466/2-J466/1000)^2-(H466/2-J466/1000)*(I466/2-J466/1000)-(I466/2-J466/1000)^2)=0,"",7850/1000*(1/3)*PI()*ABS(F466-G466)*((H466/2)^2+(H466/2)*(I466/2)+(I466/2)^2-(H466/2-J466/1000)^2-(H466/2-J466/1000)*(I466/2-J466/1000)-(I466/2-J466/1000)^2))</f>
        <v/>
      </c>
      <c r="N466" s="187" t="str">
        <f>IFERROR((MP_DATA[[#This Row],[D, bottom '[m']]]+MP_DATA[[#This Row],[D, top '[m']]])/(2*MP_DATA[[#This Row],[t '[mm']]]/1000),"")</f>
        <v/>
      </c>
      <c r="S466" s="167"/>
      <c r="T466" s="167"/>
      <c r="U466" s="151"/>
      <c r="AX466" s="186" t="str">
        <f>IFERROR(TP_DATA[[#This Row],[Top '[m']]]-TP_DATA[[#This Row],[Bottom '[m']]], "")</f>
        <v/>
      </c>
      <c r="AY466" s="469"/>
      <c r="AZ466" s="470"/>
      <c r="BA466" s="192"/>
      <c r="BD466" s="467"/>
      <c r="BE466" s="467"/>
      <c r="BF466" s="468"/>
      <c r="BK466" s="425"/>
      <c r="BM466" s="425"/>
      <c r="CJ466" s="186" t="str">
        <f>IFERROR(TOWER_DATA[[#This Row],[Top '[m']]]-TOWER_DATA[[#This Row],[Bottom '[m']]], "")</f>
        <v/>
      </c>
      <c r="CK466" s="51"/>
      <c r="CL466" s="173" t="str">
        <f>IFERROR(-(TOWER_DATA[[#This Row],[D, bottom '[m']]]-TOWER_DATA[[#This Row],[D, top '[m']]])/(TOWER_DATA[[#This Row],[Bottom '[m']]]-TOWER_DATA[[#This Row],[Top '[m']]]),"")</f>
        <v/>
      </c>
      <c r="CM466" s="123" t="str">
        <f t="shared" si="11"/>
        <v/>
      </c>
      <c r="CN466" s="187" t="str">
        <f>IFERROR((TOWER_DATA[[#This Row],[D, bottom '[m']]]+TOWER_DATA[[#This Row],[D, top '[m']]])/(2*TOWER_DATA[[#This Row],[t '[mm']]]/1000),"")</f>
        <v/>
      </c>
      <c r="DR466" s="167"/>
      <c r="DS466" s="167"/>
      <c r="DT466" s="151"/>
      <c r="DW466" s="94"/>
      <c r="DX466" s="94"/>
    </row>
    <row r="467" spans="11:128" ht="18" customHeight="1">
      <c r="K467" s="186" t="str">
        <f>IFERROR(MP_DATA[[#This Row],[Top '[m']]]-MP_DATA[[#This Row],[Bottom '[m']]], "")</f>
        <v/>
      </c>
      <c r="L467" s="173" t="str">
        <f>IFERROR(-(MP_DATA[[#This Row],[D, bottom '[m']]]-MP_DATA[[#This Row],[D, top '[m']]])/(MP_DATA[[#This Row],[Bottom '[m']]]-MP_DATA[[#This Row],[Top '[m']]]),"")</f>
        <v/>
      </c>
      <c r="M467" s="123" t="str">
        <f>IF(7850/1000*(1/3)*PI()*ABS(F467-G467)*((H467/2)^2+(H467/2)*(I467/2)+(I467/2)^2-(H467/2-J467/1000)^2-(H467/2-J467/1000)*(I467/2-J467/1000)-(I467/2-J467/1000)^2)=0,"",7850/1000*(1/3)*PI()*ABS(F467-G467)*((H467/2)^2+(H467/2)*(I467/2)+(I467/2)^2-(H467/2-J467/1000)^2-(H467/2-J467/1000)*(I467/2-J467/1000)-(I467/2-J467/1000)^2))</f>
        <v/>
      </c>
      <c r="N467" s="187" t="str">
        <f>IFERROR((MP_DATA[[#This Row],[D, bottom '[m']]]+MP_DATA[[#This Row],[D, top '[m']]])/(2*MP_DATA[[#This Row],[t '[mm']]]/1000),"")</f>
        <v/>
      </c>
      <c r="S467" s="167"/>
      <c r="T467" s="167"/>
      <c r="U467" s="151"/>
      <c r="AX467" s="186" t="str">
        <f>IFERROR(TP_DATA[[#This Row],[Top '[m']]]-TP_DATA[[#This Row],[Bottom '[m']]], "")</f>
        <v/>
      </c>
      <c r="AY467" s="469"/>
      <c r="AZ467" s="470"/>
      <c r="BA467" s="192"/>
      <c r="BD467" s="467"/>
      <c r="BE467" s="467"/>
      <c r="BF467" s="468"/>
      <c r="BK467" s="425"/>
      <c r="BM467" s="425"/>
      <c r="CJ467" s="186" t="str">
        <f>IFERROR(TOWER_DATA[[#This Row],[Top '[m']]]-TOWER_DATA[[#This Row],[Bottom '[m']]], "")</f>
        <v/>
      </c>
      <c r="CK467" s="51"/>
      <c r="CL467" s="173" t="str">
        <f>IFERROR(-(TOWER_DATA[[#This Row],[D, bottom '[m']]]-TOWER_DATA[[#This Row],[D, top '[m']]])/(TOWER_DATA[[#This Row],[Bottom '[m']]]-TOWER_DATA[[#This Row],[Top '[m']]]),"")</f>
        <v/>
      </c>
      <c r="CM467" s="123" t="str">
        <f t="shared" si="11"/>
        <v/>
      </c>
      <c r="CN467" s="187" t="str">
        <f>IFERROR((TOWER_DATA[[#This Row],[D, bottom '[m']]]+TOWER_DATA[[#This Row],[D, top '[m']]])/(2*TOWER_DATA[[#This Row],[t '[mm']]]/1000),"")</f>
        <v/>
      </c>
      <c r="DR467" s="167"/>
      <c r="DS467" s="167"/>
      <c r="DT467" s="151"/>
      <c r="DW467" s="94"/>
      <c r="DX467" s="94"/>
    </row>
    <row r="468" spans="11:128" ht="18" customHeight="1">
      <c r="K468" s="186" t="str">
        <f>IFERROR(MP_DATA[[#This Row],[Top '[m']]]-MP_DATA[[#This Row],[Bottom '[m']]], "")</f>
        <v/>
      </c>
      <c r="L468" s="173" t="str">
        <f>IFERROR(-(MP_DATA[[#This Row],[D, bottom '[m']]]-MP_DATA[[#This Row],[D, top '[m']]])/(MP_DATA[[#This Row],[Bottom '[m']]]-MP_DATA[[#This Row],[Top '[m']]]),"")</f>
        <v/>
      </c>
      <c r="M468" s="123" t="str">
        <f>IF(7850/1000*(1/3)*PI()*ABS(F468-G468)*((H468/2)^2+(H468/2)*(I468/2)+(I468/2)^2-(H468/2-J468/1000)^2-(H468/2-J468/1000)*(I468/2-J468/1000)-(I468/2-J468/1000)^2)=0,"",7850/1000*(1/3)*PI()*ABS(F468-G468)*((H468/2)^2+(H468/2)*(I468/2)+(I468/2)^2-(H468/2-J468/1000)^2-(H468/2-J468/1000)*(I468/2-J468/1000)-(I468/2-J468/1000)^2))</f>
        <v/>
      </c>
      <c r="N468" s="187" t="str">
        <f>IFERROR((MP_DATA[[#This Row],[D, bottom '[m']]]+MP_DATA[[#This Row],[D, top '[m']]])/(2*MP_DATA[[#This Row],[t '[mm']]]/1000),"")</f>
        <v/>
      </c>
      <c r="S468" s="167"/>
      <c r="T468" s="167"/>
      <c r="U468" s="151"/>
      <c r="AX468" s="186" t="str">
        <f>IFERROR(TP_DATA[[#This Row],[Top '[m']]]-TP_DATA[[#This Row],[Bottom '[m']]], "")</f>
        <v/>
      </c>
      <c r="AY468" s="469"/>
      <c r="AZ468" s="470"/>
      <c r="BA468" s="192"/>
      <c r="BD468" s="467"/>
      <c r="BE468" s="467"/>
      <c r="BF468" s="468"/>
      <c r="BK468" s="425"/>
      <c r="BM468" s="425"/>
      <c r="CJ468" s="186" t="str">
        <f>IFERROR(TOWER_DATA[[#This Row],[Top '[m']]]-TOWER_DATA[[#This Row],[Bottom '[m']]], "")</f>
        <v/>
      </c>
      <c r="CK468" s="51"/>
      <c r="CL468" s="173" t="str">
        <f>IFERROR(-(TOWER_DATA[[#This Row],[D, bottom '[m']]]-TOWER_DATA[[#This Row],[D, top '[m']]])/(TOWER_DATA[[#This Row],[Bottom '[m']]]-TOWER_DATA[[#This Row],[Top '[m']]]),"")</f>
        <v/>
      </c>
      <c r="CM468" s="123" t="str">
        <f t="shared" si="11"/>
        <v/>
      </c>
      <c r="CN468" s="187" t="str">
        <f>IFERROR((TOWER_DATA[[#This Row],[D, bottom '[m']]]+TOWER_DATA[[#This Row],[D, top '[m']]])/(2*TOWER_DATA[[#This Row],[t '[mm']]]/1000),"")</f>
        <v/>
      </c>
      <c r="DR468" s="167"/>
      <c r="DS468" s="167"/>
      <c r="DT468" s="151"/>
      <c r="DW468" s="94"/>
      <c r="DX468" s="94"/>
    </row>
    <row r="469" spans="11:128" ht="18" customHeight="1">
      <c r="K469" s="186" t="str">
        <f>IFERROR(MP_DATA[[#This Row],[Top '[m']]]-MP_DATA[[#This Row],[Bottom '[m']]], "")</f>
        <v/>
      </c>
      <c r="L469" s="173" t="str">
        <f>IFERROR(-(MP_DATA[[#This Row],[D, bottom '[m']]]-MP_DATA[[#This Row],[D, top '[m']]])/(MP_DATA[[#This Row],[Bottom '[m']]]-MP_DATA[[#This Row],[Top '[m']]]),"")</f>
        <v/>
      </c>
      <c r="M469" s="123" t="str">
        <f>IF(7850/1000*(1/3)*PI()*ABS(F469-G469)*((H469/2)^2+(H469/2)*(I469/2)+(I469/2)^2-(H469/2-J469/1000)^2-(H469/2-J469/1000)*(I469/2-J469/1000)-(I469/2-J469/1000)^2)=0,"",7850/1000*(1/3)*PI()*ABS(F469-G469)*((H469/2)^2+(H469/2)*(I469/2)+(I469/2)^2-(H469/2-J469/1000)^2-(H469/2-J469/1000)*(I469/2-J469/1000)-(I469/2-J469/1000)^2))</f>
        <v/>
      </c>
      <c r="N469" s="187" t="str">
        <f>IFERROR((MP_DATA[[#This Row],[D, bottom '[m']]]+MP_DATA[[#This Row],[D, top '[m']]])/(2*MP_DATA[[#This Row],[t '[mm']]]/1000),"")</f>
        <v/>
      </c>
      <c r="S469" s="167"/>
      <c r="T469" s="167"/>
      <c r="U469" s="151"/>
      <c r="AX469" s="186" t="str">
        <f>IFERROR(TP_DATA[[#This Row],[Top '[m']]]-TP_DATA[[#This Row],[Bottom '[m']]], "")</f>
        <v/>
      </c>
      <c r="AY469" s="469"/>
      <c r="AZ469" s="470"/>
      <c r="BA469" s="192"/>
      <c r="BD469" s="467"/>
      <c r="BE469" s="467"/>
      <c r="BF469" s="468"/>
      <c r="BK469" s="425"/>
      <c r="BM469" s="425"/>
      <c r="CJ469" s="186" t="str">
        <f>IFERROR(TOWER_DATA[[#This Row],[Top '[m']]]-TOWER_DATA[[#This Row],[Bottom '[m']]], "")</f>
        <v/>
      </c>
      <c r="CK469" s="51"/>
      <c r="CL469" s="173" t="str">
        <f>IFERROR(-(TOWER_DATA[[#This Row],[D, bottom '[m']]]-TOWER_DATA[[#This Row],[D, top '[m']]])/(TOWER_DATA[[#This Row],[Bottom '[m']]]-TOWER_DATA[[#This Row],[Top '[m']]]),"")</f>
        <v/>
      </c>
      <c r="CM469" s="123" t="str">
        <f t="shared" si="11"/>
        <v/>
      </c>
      <c r="CN469" s="187" t="str">
        <f>IFERROR((TOWER_DATA[[#This Row],[D, bottom '[m']]]+TOWER_DATA[[#This Row],[D, top '[m']]])/(2*TOWER_DATA[[#This Row],[t '[mm']]]/1000),"")</f>
        <v/>
      </c>
      <c r="DR469" s="167"/>
      <c r="DS469" s="167"/>
      <c r="DT469" s="151"/>
      <c r="DW469" s="94"/>
      <c r="DX469" s="94"/>
    </row>
    <row r="470" spans="11:128" ht="18" customHeight="1">
      <c r="K470" s="186" t="str">
        <f>IFERROR(MP_DATA[[#This Row],[Top '[m']]]-MP_DATA[[#This Row],[Bottom '[m']]], "")</f>
        <v/>
      </c>
      <c r="L470" s="173" t="str">
        <f>IFERROR(-(MP_DATA[[#This Row],[D, bottom '[m']]]-MP_DATA[[#This Row],[D, top '[m']]])/(MP_DATA[[#This Row],[Bottom '[m']]]-MP_DATA[[#This Row],[Top '[m']]]),"")</f>
        <v/>
      </c>
      <c r="M470" s="123" t="str">
        <f>IF(7850/1000*(1/3)*PI()*ABS(F470-G470)*((H470/2)^2+(H470/2)*(I470/2)+(I470/2)^2-(H470/2-J470/1000)^2-(H470/2-J470/1000)*(I470/2-J470/1000)-(I470/2-J470/1000)^2)=0,"",7850/1000*(1/3)*PI()*ABS(F470-G470)*((H470/2)^2+(H470/2)*(I470/2)+(I470/2)^2-(H470/2-J470/1000)^2-(H470/2-J470/1000)*(I470/2-J470/1000)-(I470/2-J470/1000)^2))</f>
        <v/>
      </c>
      <c r="N470" s="187" t="str">
        <f>IFERROR((MP_DATA[[#This Row],[D, bottom '[m']]]+MP_DATA[[#This Row],[D, top '[m']]])/(2*MP_DATA[[#This Row],[t '[mm']]]/1000),"")</f>
        <v/>
      </c>
      <c r="S470" s="167"/>
      <c r="T470" s="167"/>
      <c r="U470" s="151"/>
      <c r="AX470" s="186" t="str">
        <f>IFERROR(TP_DATA[[#This Row],[Top '[m']]]-TP_DATA[[#This Row],[Bottom '[m']]], "")</f>
        <v/>
      </c>
      <c r="AY470" s="469"/>
      <c r="AZ470" s="470"/>
      <c r="BA470" s="192"/>
      <c r="BD470" s="467"/>
      <c r="BE470" s="467"/>
      <c r="BF470" s="468"/>
      <c r="BK470" s="425"/>
      <c r="BM470" s="425"/>
      <c r="CJ470" s="186" t="str">
        <f>IFERROR(TOWER_DATA[[#This Row],[Top '[m']]]-TOWER_DATA[[#This Row],[Bottom '[m']]], "")</f>
        <v/>
      </c>
      <c r="CK470" s="51"/>
      <c r="CL470" s="173" t="str">
        <f>IFERROR(-(TOWER_DATA[[#This Row],[D, bottom '[m']]]-TOWER_DATA[[#This Row],[D, top '[m']]])/(TOWER_DATA[[#This Row],[Bottom '[m']]]-TOWER_DATA[[#This Row],[Top '[m']]]),"")</f>
        <v/>
      </c>
      <c r="CM470" s="123" t="str">
        <f t="shared" si="11"/>
        <v/>
      </c>
      <c r="CN470" s="187" t="str">
        <f>IFERROR((TOWER_DATA[[#This Row],[D, bottom '[m']]]+TOWER_DATA[[#This Row],[D, top '[m']]])/(2*TOWER_DATA[[#This Row],[t '[mm']]]/1000),"")</f>
        <v/>
      </c>
      <c r="DR470" s="167"/>
      <c r="DS470" s="167"/>
      <c r="DT470" s="151"/>
      <c r="DW470" s="94"/>
      <c r="DX470" s="94"/>
    </row>
    <row r="471" spans="11:128" ht="18" customHeight="1">
      <c r="K471" s="186" t="str">
        <f>IFERROR(MP_DATA[[#This Row],[Top '[m']]]-MP_DATA[[#This Row],[Bottom '[m']]], "")</f>
        <v/>
      </c>
      <c r="L471" s="173" t="str">
        <f>IFERROR(-(MP_DATA[[#This Row],[D, bottom '[m']]]-MP_DATA[[#This Row],[D, top '[m']]])/(MP_DATA[[#This Row],[Bottom '[m']]]-MP_DATA[[#This Row],[Top '[m']]]),"")</f>
        <v/>
      </c>
      <c r="M471" s="123" t="str">
        <f>IF(7850/1000*(1/3)*PI()*ABS(F471-G471)*((H471/2)^2+(H471/2)*(I471/2)+(I471/2)^2-(H471/2-J471/1000)^2-(H471/2-J471/1000)*(I471/2-J471/1000)-(I471/2-J471/1000)^2)=0,"",7850/1000*(1/3)*PI()*ABS(F471-G471)*((H471/2)^2+(H471/2)*(I471/2)+(I471/2)^2-(H471/2-J471/1000)^2-(H471/2-J471/1000)*(I471/2-J471/1000)-(I471/2-J471/1000)^2))</f>
        <v/>
      </c>
      <c r="N471" s="187" t="str">
        <f>IFERROR((MP_DATA[[#This Row],[D, bottom '[m']]]+MP_DATA[[#This Row],[D, top '[m']]])/(2*MP_DATA[[#This Row],[t '[mm']]]/1000),"")</f>
        <v/>
      </c>
      <c r="S471" s="167"/>
      <c r="T471" s="167"/>
      <c r="U471" s="151"/>
      <c r="AX471" s="186" t="str">
        <f>IFERROR(TP_DATA[[#This Row],[Top '[m']]]-TP_DATA[[#This Row],[Bottom '[m']]], "")</f>
        <v/>
      </c>
      <c r="AY471" s="469"/>
      <c r="AZ471" s="470"/>
      <c r="BA471" s="192"/>
      <c r="BD471" s="467"/>
      <c r="BE471" s="467"/>
      <c r="BF471" s="468"/>
      <c r="BK471" s="425"/>
      <c r="BM471" s="425"/>
      <c r="CJ471" s="186" t="str">
        <f>IFERROR(TOWER_DATA[[#This Row],[Top '[m']]]-TOWER_DATA[[#This Row],[Bottom '[m']]], "")</f>
        <v/>
      </c>
      <c r="CK471" s="51"/>
      <c r="CL471" s="173" t="str">
        <f>IFERROR(-(TOWER_DATA[[#This Row],[D, bottom '[m']]]-TOWER_DATA[[#This Row],[D, top '[m']]])/(TOWER_DATA[[#This Row],[Bottom '[m']]]-TOWER_DATA[[#This Row],[Top '[m']]]),"")</f>
        <v/>
      </c>
      <c r="CM471" s="123" t="str">
        <f t="shared" si="11"/>
        <v/>
      </c>
      <c r="CN471" s="187" t="str">
        <f>IFERROR((TOWER_DATA[[#This Row],[D, bottom '[m']]]+TOWER_DATA[[#This Row],[D, top '[m']]])/(2*TOWER_DATA[[#This Row],[t '[mm']]]/1000),"")</f>
        <v/>
      </c>
      <c r="DR471" s="167"/>
      <c r="DS471" s="167"/>
      <c r="DT471" s="151"/>
      <c r="DW471" s="94"/>
      <c r="DX471" s="94"/>
    </row>
    <row r="472" spans="11:128" ht="18" customHeight="1">
      <c r="K472" s="186" t="str">
        <f>IFERROR(MP_DATA[[#This Row],[Top '[m']]]-MP_DATA[[#This Row],[Bottom '[m']]], "")</f>
        <v/>
      </c>
      <c r="L472" s="173" t="str">
        <f>IFERROR(-(MP_DATA[[#This Row],[D, bottom '[m']]]-MP_DATA[[#This Row],[D, top '[m']]])/(MP_DATA[[#This Row],[Bottom '[m']]]-MP_DATA[[#This Row],[Top '[m']]]),"")</f>
        <v/>
      </c>
      <c r="M472" s="123" t="str">
        <f>IF(7850/1000*(1/3)*PI()*ABS(F472-G472)*((H472/2)^2+(H472/2)*(I472/2)+(I472/2)^2-(H472/2-J472/1000)^2-(H472/2-J472/1000)*(I472/2-J472/1000)-(I472/2-J472/1000)^2)=0,"",7850/1000*(1/3)*PI()*ABS(F472-G472)*((H472/2)^2+(H472/2)*(I472/2)+(I472/2)^2-(H472/2-J472/1000)^2-(H472/2-J472/1000)*(I472/2-J472/1000)-(I472/2-J472/1000)^2))</f>
        <v/>
      </c>
      <c r="N472" s="187" t="str">
        <f>IFERROR((MP_DATA[[#This Row],[D, bottom '[m']]]+MP_DATA[[#This Row],[D, top '[m']]])/(2*MP_DATA[[#This Row],[t '[mm']]]/1000),"")</f>
        <v/>
      </c>
      <c r="S472" s="167"/>
      <c r="T472" s="167"/>
      <c r="U472" s="151"/>
      <c r="AX472" s="186" t="str">
        <f>IFERROR(TP_DATA[[#This Row],[Top '[m']]]-TP_DATA[[#This Row],[Bottom '[m']]], "")</f>
        <v/>
      </c>
      <c r="AY472" s="469"/>
      <c r="AZ472" s="470"/>
      <c r="BA472" s="192"/>
      <c r="BD472" s="467"/>
      <c r="BE472" s="467"/>
      <c r="BF472" s="468"/>
      <c r="BK472" s="425"/>
      <c r="BM472" s="425"/>
      <c r="CJ472" s="186" t="str">
        <f>IFERROR(TOWER_DATA[[#This Row],[Top '[m']]]-TOWER_DATA[[#This Row],[Bottom '[m']]], "")</f>
        <v/>
      </c>
      <c r="CK472" s="51"/>
      <c r="CL472" s="173" t="str">
        <f>IFERROR(-(TOWER_DATA[[#This Row],[D, bottom '[m']]]-TOWER_DATA[[#This Row],[D, top '[m']]])/(TOWER_DATA[[#This Row],[Bottom '[m']]]-TOWER_DATA[[#This Row],[Top '[m']]]),"")</f>
        <v/>
      </c>
      <c r="CM472" s="123" t="str">
        <f t="shared" si="11"/>
        <v/>
      </c>
      <c r="CN472" s="187" t="str">
        <f>IFERROR((TOWER_DATA[[#This Row],[D, bottom '[m']]]+TOWER_DATA[[#This Row],[D, top '[m']]])/(2*TOWER_DATA[[#This Row],[t '[mm']]]/1000),"")</f>
        <v/>
      </c>
      <c r="DR472" s="167"/>
      <c r="DS472" s="167"/>
      <c r="DT472" s="151"/>
      <c r="DW472" s="94"/>
      <c r="DX472" s="94"/>
    </row>
    <row r="473" spans="11:128" ht="18" customHeight="1">
      <c r="K473" s="186" t="str">
        <f>IFERROR(MP_DATA[[#This Row],[Top '[m']]]-MP_DATA[[#This Row],[Bottom '[m']]], "")</f>
        <v/>
      </c>
      <c r="L473" s="173" t="str">
        <f>IFERROR(-(MP_DATA[[#This Row],[D, bottom '[m']]]-MP_DATA[[#This Row],[D, top '[m']]])/(MP_DATA[[#This Row],[Bottom '[m']]]-MP_DATA[[#This Row],[Top '[m']]]),"")</f>
        <v/>
      </c>
      <c r="M473" s="123" t="str">
        <f>IF(7850/1000*(1/3)*PI()*ABS(F473-G473)*((H473/2)^2+(H473/2)*(I473/2)+(I473/2)^2-(H473/2-J473/1000)^2-(H473/2-J473/1000)*(I473/2-J473/1000)-(I473/2-J473/1000)^2)=0,"",7850/1000*(1/3)*PI()*ABS(F473-G473)*((H473/2)^2+(H473/2)*(I473/2)+(I473/2)^2-(H473/2-J473/1000)^2-(H473/2-J473/1000)*(I473/2-J473/1000)-(I473/2-J473/1000)^2))</f>
        <v/>
      </c>
      <c r="N473" s="187" t="str">
        <f>IFERROR((MP_DATA[[#This Row],[D, bottom '[m']]]+MP_DATA[[#This Row],[D, top '[m']]])/(2*MP_DATA[[#This Row],[t '[mm']]]/1000),"")</f>
        <v/>
      </c>
      <c r="S473" s="167"/>
      <c r="T473" s="167"/>
      <c r="U473" s="151"/>
      <c r="AX473" s="186" t="str">
        <f>IFERROR(TP_DATA[[#This Row],[Top '[m']]]-TP_DATA[[#This Row],[Bottom '[m']]], "")</f>
        <v/>
      </c>
      <c r="AY473" s="469"/>
      <c r="AZ473" s="470"/>
      <c r="BA473" s="192"/>
      <c r="BD473" s="467"/>
      <c r="BE473" s="467"/>
      <c r="BF473" s="468"/>
      <c r="BK473" s="425"/>
      <c r="BM473" s="425"/>
      <c r="CJ473" s="186" t="str">
        <f>IFERROR(TOWER_DATA[[#This Row],[Top '[m']]]-TOWER_DATA[[#This Row],[Bottom '[m']]], "")</f>
        <v/>
      </c>
      <c r="CK473" s="51"/>
      <c r="CL473" s="173" t="str">
        <f>IFERROR(-(TOWER_DATA[[#This Row],[D, bottom '[m']]]-TOWER_DATA[[#This Row],[D, top '[m']]])/(TOWER_DATA[[#This Row],[Bottom '[m']]]-TOWER_DATA[[#This Row],[Top '[m']]]),"")</f>
        <v/>
      </c>
      <c r="CM473" s="123" t="str">
        <f t="shared" si="11"/>
        <v/>
      </c>
      <c r="CN473" s="187" t="str">
        <f>IFERROR((TOWER_DATA[[#This Row],[D, bottom '[m']]]+TOWER_DATA[[#This Row],[D, top '[m']]])/(2*TOWER_DATA[[#This Row],[t '[mm']]]/1000),"")</f>
        <v/>
      </c>
      <c r="DR473" s="167"/>
      <c r="DS473" s="167"/>
      <c r="DT473" s="151"/>
      <c r="DW473" s="94"/>
      <c r="DX473" s="94"/>
    </row>
    <row r="474" spans="11:128" ht="18" customHeight="1">
      <c r="K474" s="186" t="str">
        <f>IFERROR(MP_DATA[[#This Row],[Top '[m']]]-MP_DATA[[#This Row],[Bottom '[m']]], "")</f>
        <v/>
      </c>
      <c r="L474" s="173" t="str">
        <f>IFERROR(-(MP_DATA[[#This Row],[D, bottom '[m']]]-MP_DATA[[#This Row],[D, top '[m']]])/(MP_DATA[[#This Row],[Bottom '[m']]]-MP_DATA[[#This Row],[Top '[m']]]),"")</f>
        <v/>
      </c>
      <c r="M474" s="123" t="str">
        <f>IF(7850/1000*(1/3)*PI()*ABS(F474-G474)*((H474/2)^2+(H474/2)*(I474/2)+(I474/2)^2-(H474/2-J474/1000)^2-(H474/2-J474/1000)*(I474/2-J474/1000)-(I474/2-J474/1000)^2)=0,"",7850/1000*(1/3)*PI()*ABS(F474-G474)*((H474/2)^2+(H474/2)*(I474/2)+(I474/2)^2-(H474/2-J474/1000)^2-(H474/2-J474/1000)*(I474/2-J474/1000)-(I474/2-J474/1000)^2))</f>
        <v/>
      </c>
      <c r="N474" s="187" t="str">
        <f>IFERROR((MP_DATA[[#This Row],[D, bottom '[m']]]+MP_DATA[[#This Row],[D, top '[m']]])/(2*MP_DATA[[#This Row],[t '[mm']]]/1000),"")</f>
        <v/>
      </c>
      <c r="S474" s="167"/>
      <c r="T474" s="167"/>
      <c r="U474" s="151"/>
      <c r="AX474" s="186" t="str">
        <f>IFERROR(TP_DATA[[#This Row],[Top '[m']]]-TP_DATA[[#This Row],[Bottom '[m']]], "")</f>
        <v/>
      </c>
      <c r="AY474" s="469"/>
      <c r="AZ474" s="470"/>
      <c r="BA474" s="192"/>
      <c r="BD474" s="467"/>
      <c r="BE474" s="467"/>
      <c r="BF474" s="468"/>
      <c r="BK474" s="425"/>
      <c r="BM474" s="425"/>
      <c r="CJ474" s="186" t="str">
        <f>IFERROR(TOWER_DATA[[#This Row],[Top '[m']]]-TOWER_DATA[[#This Row],[Bottom '[m']]], "")</f>
        <v/>
      </c>
      <c r="CK474" s="51"/>
      <c r="CL474" s="173" t="str">
        <f>IFERROR(-(TOWER_DATA[[#This Row],[D, bottom '[m']]]-TOWER_DATA[[#This Row],[D, top '[m']]])/(TOWER_DATA[[#This Row],[Bottom '[m']]]-TOWER_DATA[[#This Row],[Top '[m']]]),"")</f>
        <v/>
      </c>
      <c r="CM474" s="123" t="str">
        <f t="shared" si="11"/>
        <v/>
      </c>
      <c r="CN474" s="187" t="str">
        <f>IFERROR((TOWER_DATA[[#This Row],[D, bottom '[m']]]+TOWER_DATA[[#This Row],[D, top '[m']]])/(2*TOWER_DATA[[#This Row],[t '[mm']]]/1000),"")</f>
        <v/>
      </c>
      <c r="DR474" s="167"/>
      <c r="DS474" s="167"/>
      <c r="DT474" s="151"/>
      <c r="DW474" s="94"/>
      <c r="DX474" s="94"/>
    </row>
    <row r="475" spans="11:128" ht="18" customHeight="1">
      <c r="K475" s="186" t="str">
        <f>IFERROR(MP_DATA[[#This Row],[Top '[m']]]-MP_DATA[[#This Row],[Bottom '[m']]], "")</f>
        <v/>
      </c>
      <c r="L475" s="173" t="str">
        <f>IFERROR(-(MP_DATA[[#This Row],[D, bottom '[m']]]-MP_DATA[[#This Row],[D, top '[m']]])/(MP_DATA[[#This Row],[Bottom '[m']]]-MP_DATA[[#This Row],[Top '[m']]]),"")</f>
        <v/>
      </c>
      <c r="M475" s="123" t="str">
        <f>IF(7850/1000*(1/3)*PI()*ABS(F475-G475)*((H475/2)^2+(H475/2)*(I475/2)+(I475/2)^2-(H475/2-J475/1000)^2-(H475/2-J475/1000)*(I475/2-J475/1000)-(I475/2-J475/1000)^2)=0,"",7850/1000*(1/3)*PI()*ABS(F475-G475)*((H475/2)^2+(H475/2)*(I475/2)+(I475/2)^2-(H475/2-J475/1000)^2-(H475/2-J475/1000)*(I475/2-J475/1000)-(I475/2-J475/1000)^2))</f>
        <v/>
      </c>
      <c r="N475" s="187" t="str">
        <f>IFERROR((MP_DATA[[#This Row],[D, bottom '[m']]]+MP_DATA[[#This Row],[D, top '[m']]])/(2*MP_DATA[[#This Row],[t '[mm']]]/1000),"")</f>
        <v/>
      </c>
      <c r="S475" s="167"/>
      <c r="T475" s="167"/>
      <c r="U475" s="151"/>
      <c r="AX475" s="186" t="str">
        <f>IFERROR(TP_DATA[[#This Row],[Top '[m']]]-TP_DATA[[#This Row],[Bottom '[m']]], "")</f>
        <v/>
      </c>
      <c r="AY475" s="469"/>
      <c r="AZ475" s="470"/>
      <c r="BA475" s="192"/>
      <c r="BD475" s="467"/>
      <c r="BE475" s="467"/>
      <c r="BF475" s="468"/>
      <c r="BK475" s="425"/>
      <c r="BM475" s="425"/>
      <c r="CJ475" s="186" t="str">
        <f>IFERROR(TOWER_DATA[[#This Row],[Top '[m']]]-TOWER_DATA[[#This Row],[Bottom '[m']]], "")</f>
        <v/>
      </c>
      <c r="CK475" s="51"/>
      <c r="CL475" s="173" t="str">
        <f>IFERROR(-(TOWER_DATA[[#This Row],[D, bottom '[m']]]-TOWER_DATA[[#This Row],[D, top '[m']]])/(TOWER_DATA[[#This Row],[Bottom '[m']]]-TOWER_DATA[[#This Row],[Top '[m']]]),"")</f>
        <v/>
      </c>
      <c r="CM475" s="123" t="str">
        <f t="shared" si="11"/>
        <v/>
      </c>
      <c r="CN475" s="187" t="str">
        <f>IFERROR((TOWER_DATA[[#This Row],[D, bottom '[m']]]+TOWER_DATA[[#This Row],[D, top '[m']]])/(2*TOWER_DATA[[#This Row],[t '[mm']]]/1000),"")</f>
        <v/>
      </c>
      <c r="DR475" s="167"/>
      <c r="DS475" s="167"/>
      <c r="DT475" s="151"/>
      <c r="DW475" s="94"/>
      <c r="DX475" s="94"/>
    </row>
    <row r="476" spans="11:128" ht="18" customHeight="1">
      <c r="K476" s="186" t="str">
        <f>IFERROR(MP_DATA[[#This Row],[Top '[m']]]-MP_DATA[[#This Row],[Bottom '[m']]], "")</f>
        <v/>
      </c>
      <c r="L476" s="173" t="str">
        <f>IFERROR(-(MP_DATA[[#This Row],[D, bottom '[m']]]-MP_DATA[[#This Row],[D, top '[m']]])/(MP_DATA[[#This Row],[Bottom '[m']]]-MP_DATA[[#This Row],[Top '[m']]]),"")</f>
        <v/>
      </c>
      <c r="M476" s="123" t="str">
        <f>IF(7850/1000*(1/3)*PI()*ABS(F476-G476)*((H476/2)^2+(H476/2)*(I476/2)+(I476/2)^2-(H476/2-J476/1000)^2-(H476/2-J476/1000)*(I476/2-J476/1000)-(I476/2-J476/1000)^2)=0,"",7850/1000*(1/3)*PI()*ABS(F476-G476)*((H476/2)^2+(H476/2)*(I476/2)+(I476/2)^2-(H476/2-J476/1000)^2-(H476/2-J476/1000)*(I476/2-J476/1000)-(I476/2-J476/1000)^2))</f>
        <v/>
      </c>
      <c r="N476" s="187" t="str">
        <f>IFERROR((MP_DATA[[#This Row],[D, bottom '[m']]]+MP_DATA[[#This Row],[D, top '[m']]])/(2*MP_DATA[[#This Row],[t '[mm']]]/1000),"")</f>
        <v/>
      </c>
      <c r="S476" s="167"/>
      <c r="T476" s="167"/>
      <c r="U476" s="151"/>
      <c r="AX476" s="186" t="str">
        <f>IFERROR(TP_DATA[[#This Row],[Top '[m']]]-TP_DATA[[#This Row],[Bottom '[m']]], "")</f>
        <v/>
      </c>
      <c r="AY476" s="469"/>
      <c r="AZ476" s="470"/>
      <c r="BA476" s="192"/>
      <c r="BD476" s="467"/>
      <c r="BE476" s="467"/>
      <c r="BF476" s="468"/>
      <c r="BK476" s="425"/>
      <c r="BM476" s="425"/>
      <c r="CJ476" s="186" t="str">
        <f>IFERROR(TOWER_DATA[[#This Row],[Top '[m']]]-TOWER_DATA[[#This Row],[Bottom '[m']]], "")</f>
        <v/>
      </c>
      <c r="CK476" s="51"/>
      <c r="CL476" s="173" t="str">
        <f>IFERROR(-(TOWER_DATA[[#This Row],[D, bottom '[m']]]-TOWER_DATA[[#This Row],[D, top '[m']]])/(TOWER_DATA[[#This Row],[Bottom '[m']]]-TOWER_DATA[[#This Row],[Top '[m']]]),"")</f>
        <v/>
      </c>
      <c r="CM476" s="123" t="str">
        <f t="shared" si="11"/>
        <v/>
      </c>
      <c r="CN476" s="187" t="str">
        <f>IFERROR((TOWER_DATA[[#This Row],[D, bottom '[m']]]+TOWER_DATA[[#This Row],[D, top '[m']]])/(2*TOWER_DATA[[#This Row],[t '[mm']]]/1000),"")</f>
        <v/>
      </c>
      <c r="DR476" s="167"/>
      <c r="DS476" s="167"/>
      <c r="DT476" s="151"/>
      <c r="DW476" s="94"/>
      <c r="DX476" s="94"/>
    </row>
    <row r="477" spans="11:128" ht="18" customHeight="1">
      <c r="K477" s="186" t="str">
        <f>IFERROR(MP_DATA[[#This Row],[Top '[m']]]-MP_DATA[[#This Row],[Bottom '[m']]], "")</f>
        <v/>
      </c>
      <c r="L477" s="166"/>
      <c r="M477" s="123" t="str">
        <f>IF(7850/1000*(1/3)*PI()*ABS(F477-G477)*((H477/2)^2+(H477/2)*(I477/2)+(I477/2)^2-(H477/2-J477/1000)^2-(H477/2-J477/1000)*(I477/2-J477/1000)-(I477/2-J477/1000)^2)=0,"",7850/1000*(1/3)*PI()*ABS(F477-G477)*((H477/2)^2+(H477/2)*(I477/2)+(I477/2)^2-(H477/2-J477/1000)^2-(H477/2-J477/1000)*(I477/2-J477/1000)-(I477/2-J477/1000)^2))</f>
        <v/>
      </c>
      <c r="N477" s="187" t="str">
        <f>IFERROR((MP_DATA[[#This Row],[D, bottom '[m']]]+MP_DATA[[#This Row],[D, top '[m']]])/(2*MP_DATA[[#This Row],[t '[mm']]]/1000),"")</f>
        <v/>
      </c>
      <c r="S477" s="167"/>
      <c r="T477" s="167"/>
      <c r="U477" s="151"/>
      <c r="AX477" s="186" t="str">
        <f>IFERROR(TP_DATA[[#This Row],[Top '[m']]]-TP_DATA[[#This Row],[Bottom '[m']]], "")</f>
        <v/>
      </c>
      <c r="AY477" s="469"/>
      <c r="AZ477" s="470"/>
      <c r="BA477" s="192"/>
      <c r="BD477" s="467"/>
      <c r="BE477" s="467"/>
      <c r="BF477" s="468"/>
      <c r="BK477" s="425"/>
      <c r="BM477" s="425"/>
      <c r="CJ477" s="186" t="str">
        <f>IFERROR(TOWER_DATA[[#This Row],[Top '[m']]]-TOWER_DATA[[#This Row],[Bottom '[m']]], "")</f>
        <v/>
      </c>
      <c r="CK477" s="51"/>
      <c r="CL477" s="173" t="str">
        <f>IFERROR(-(TOWER_DATA[[#This Row],[D, bottom '[m']]]-TOWER_DATA[[#This Row],[D, top '[m']]])/(TOWER_DATA[[#This Row],[Bottom '[m']]]-TOWER_DATA[[#This Row],[Top '[m']]]),"")</f>
        <v/>
      </c>
      <c r="CM477" s="123" t="str">
        <f t="shared" si="11"/>
        <v/>
      </c>
      <c r="CN477" s="187" t="str">
        <f>IFERROR((TOWER_DATA[[#This Row],[D, bottom '[m']]]+TOWER_DATA[[#This Row],[D, top '[m']]])/(2*TOWER_DATA[[#This Row],[t '[mm']]]/1000),"")</f>
        <v/>
      </c>
      <c r="DR477" s="167"/>
      <c r="DS477" s="167"/>
      <c r="DT477" s="151"/>
      <c r="DW477" s="94"/>
      <c r="DX477" s="94"/>
    </row>
    <row r="478" spans="11:128" ht="18" customHeight="1">
      <c r="K478" s="186" t="str">
        <f>IFERROR(MP_DATA[[#This Row],[Top '[m']]]-MP_DATA[[#This Row],[Bottom '[m']]], "")</f>
        <v/>
      </c>
      <c r="L478" s="166"/>
      <c r="M478" s="123" t="str">
        <f>IF(7850/1000*(1/3)*PI()*ABS(F478-G478)*((H478/2)^2+(H478/2)*(I478/2)+(I478/2)^2-(H478/2-J478/1000)^2-(H478/2-J478/1000)*(I478/2-J478/1000)-(I478/2-J478/1000)^2)=0,"",7850/1000*(1/3)*PI()*ABS(F478-G478)*((H478/2)^2+(H478/2)*(I478/2)+(I478/2)^2-(H478/2-J478/1000)^2-(H478/2-J478/1000)*(I478/2-J478/1000)-(I478/2-J478/1000)^2))</f>
        <v/>
      </c>
      <c r="N478" s="187" t="str">
        <f>IFERROR((MP_DATA[[#This Row],[D, bottom '[m']]]+MP_DATA[[#This Row],[D, top '[m']]])/(2*MP_DATA[[#This Row],[t '[mm']]]/1000),"")</f>
        <v/>
      </c>
      <c r="S478" s="167"/>
      <c r="T478" s="167"/>
      <c r="U478" s="151"/>
      <c r="AX478" s="186" t="str">
        <f>IFERROR(TP_DATA[[#This Row],[Top '[m']]]-TP_DATA[[#This Row],[Bottom '[m']]], "")</f>
        <v/>
      </c>
      <c r="AY478" s="469"/>
      <c r="AZ478" s="470"/>
      <c r="BA478" s="192"/>
      <c r="BD478" s="467"/>
      <c r="BE478" s="467"/>
      <c r="BF478" s="468"/>
      <c r="BK478" s="425"/>
      <c r="BM478" s="425"/>
      <c r="CJ478" s="186" t="str">
        <f>IFERROR(TOWER_DATA[[#This Row],[Top '[m']]]-TOWER_DATA[[#This Row],[Bottom '[m']]], "")</f>
        <v/>
      </c>
      <c r="CK478" s="51"/>
      <c r="CL478" s="173" t="str">
        <f>IFERROR(-(TOWER_DATA[[#This Row],[D, bottom '[m']]]-TOWER_DATA[[#This Row],[D, top '[m']]])/(TOWER_DATA[[#This Row],[Bottom '[m']]]-TOWER_DATA[[#This Row],[Top '[m']]]),"")</f>
        <v/>
      </c>
      <c r="CM478" s="123" t="str">
        <f t="shared" si="11"/>
        <v/>
      </c>
      <c r="CN478" s="187" t="str">
        <f>IFERROR((TOWER_DATA[[#This Row],[D, bottom '[m']]]+TOWER_DATA[[#This Row],[D, top '[m']]])/(2*TOWER_DATA[[#This Row],[t '[mm']]]/1000),"")</f>
        <v/>
      </c>
      <c r="DR478" s="167"/>
      <c r="DS478" s="167"/>
      <c r="DT478" s="151"/>
      <c r="DW478" s="94"/>
      <c r="DX478" s="94"/>
    </row>
    <row r="479" spans="11:128" ht="18" customHeight="1">
      <c r="K479" s="186" t="str">
        <f>IFERROR(MP_DATA[[#This Row],[Top '[m']]]-MP_DATA[[#This Row],[Bottom '[m']]], "")</f>
        <v/>
      </c>
      <c r="L479" s="166"/>
      <c r="M479" s="123" t="str">
        <f>IF(7850/1000*(1/3)*PI()*ABS(F479-G479)*((H479/2)^2+(H479/2)*(I479/2)+(I479/2)^2-(H479/2-J479/1000)^2-(H479/2-J479/1000)*(I479/2-J479/1000)-(I479/2-J479/1000)^2)=0,"",7850/1000*(1/3)*PI()*ABS(F479-G479)*((H479/2)^2+(H479/2)*(I479/2)+(I479/2)^2-(H479/2-J479/1000)^2-(H479/2-J479/1000)*(I479/2-J479/1000)-(I479/2-J479/1000)^2))</f>
        <v/>
      </c>
      <c r="N479" s="187" t="str">
        <f>IFERROR((MP_DATA[[#This Row],[D, bottom '[m']]]+MP_DATA[[#This Row],[D, top '[m']]])/(2*MP_DATA[[#This Row],[t '[mm']]]/1000),"")</f>
        <v/>
      </c>
      <c r="S479" s="167"/>
      <c r="T479" s="167"/>
      <c r="U479" s="151"/>
      <c r="AX479" s="186" t="str">
        <f>IFERROR(TP_DATA[[#This Row],[Top '[m']]]-TP_DATA[[#This Row],[Bottom '[m']]], "")</f>
        <v/>
      </c>
      <c r="AY479" s="469"/>
      <c r="AZ479" s="470"/>
      <c r="BA479" s="192"/>
      <c r="BD479" s="467"/>
      <c r="BE479" s="467"/>
      <c r="BF479" s="468"/>
      <c r="BK479" s="425"/>
      <c r="BM479" s="425"/>
      <c r="CJ479" s="186" t="str">
        <f>IFERROR(TOWER_DATA[[#This Row],[Top '[m']]]-TOWER_DATA[[#This Row],[Bottom '[m']]], "")</f>
        <v/>
      </c>
      <c r="CK479" s="51"/>
      <c r="CL479" s="173" t="str">
        <f>IFERROR(-(TOWER_DATA[[#This Row],[D, bottom '[m']]]-TOWER_DATA[[#This Row],[D, top '[m']]])/(TOWER_DATA[[#This Row],[Bottom '[m']]]-TOWER_DATA[[#This Row],[Top '[m']]]),"")</f>
        <v/>
      </c>
      <c r="CM479" s="123" t="str">
        <f t="shared" si="11"/>
        <v/>
      </c>
      <c r="CN479" s="187" t="str">
        <f>IFERROR((TOWER_DATA[[#This Row],[D, bottom '[m']]]+TOWER_DATA[[#This Row],[D, top '[m']]])/(2*TOWER_DATA[[#This Row],[t '[mm']]]/1000),"")</f>
        <v/>
      </c>
      <c r="DR479" s="167"/>
      <c r="DS479" s="167"/>
      <c r="DT479" s="151"/>
      <c r="DW479" s="94"/>
      <c r="DX479" s="94"/>
    </row>
    <row r="480" spans="11:128" ht="18" customHeight="1">
      <c r="K480" s="186" t="str">
        <f>IFERROR(MP_DATA[[#This Row],[Top '[m']]]-MP_DATA[[#This Row],[Bottom '[m']]], "")</f>
        <v/>
      </c>
      <c r="L480" s="166"/>
      <c r="M480" s="123" t="str">
        <f>IF(7850/1000*(1/3)*PI()*ABS(F480-G480)*((H480/2)^2+(H480/2)*(I480/2)+(I480/2)^2-(H480/2-J480/1000)^2-(H480/2-J480/1000)*(I480/2-J480/1000)-(I480/2-J480/1000)^2)=0,"",7850/1000*(1/3)*PI()*ABS(F480-G480)*((H480/2)^2+(H480/2)*(I480/2)+(I480/2)^2-(H480/2-J480/1000)^2-(H480/2-J480/1000)*(I480/2-J480/1000)-(I480/2-J480/1000)^2))</f>
        <v/>
      </c>
      <c r="N480" s="187" t="str">
        <f>IFERROR((MP_DATA[[#This Row],[D, bottom '[m']]]+MP_DATA[[#This Row],[D, top '[m']]])/(2*MP_DATA[[#This Row],[t '[mm']]]/1000),"")</f>
        <v/>
      </c>
      <c r="S480" s="167"/>
      <c r="T480" s="167"/>
      <c r="U480" s="151"/>
      <c r="AX480" s="186" t="str">
        <f>IFERROR(TP_DATA[[#This Row],[Top '[m']]]-TP_DATA[[#This Row],[Bottom '[m']]], "")</f>
        <v/>
      </c>
      <c r="AY480" s="469"/>
      <c r="AZ480" s="470"/>
      <c r="BA480" s="192"/>
      <c r="BD480" s="467"/>
      <c r="BE480" s="467"/>
      <c r="BF480" s="468"/>
      <c r="BK480" s="425"/>
      <c r="BM480" s="425"/>
      <c r="CJ480" s="186" t="str">
        <f>IFERROR(TOWER_DATA[[#This Row],[Top '[m']]]-TOWER_DATA[[#This Row],[Bottom '[m']]], "")</f>
        <v/>
      </c>
      <c r="CK480" s="51"/>
      <c r="CL480" s="173" t="str">
        <f>IFERROR(-(TOWER_DATA[[#This Row],[D, bottom '[m']]]-TOWER_DATA[[#This Row],[D, top '[m']]])/(TOWER_DATA[[#This Row],[Bottom '[m']]]-TOWER_DATA[[#This Row],[Top '[m']]]),"")</f>
        <v/>
      </c>
      <c r="CM480" s="123" t="str">
        <f t="shared" si="11"/>
        <v/>
      </c>
      <c r="CN480" s="187" t="str">
        <f>IFERROR((TOWER_DATA[[#This Row],[D, bottom '[m']]]+TOWER_DATA[[#This Row],[D, top '[m']]])/(2*TOWER_DATA[[#This Row],[t '[mm']]]/1000),"")</f>
        <v/>
      </c>
      <c r="DR480" s="167"/>
      <c r="DS480" s="167"/>
      <c r="DT480" s="151"/>
      <c r="DW480" s="94"/>
      <c r="DX480" s="94"/>
    </row>
    <row r="481" spans="11:128" ht="18" customHeight="1">
      <c r="K481" s="186" t="str">
        <f>IFERROR(MP_DATA[[#This Row],[Top '[m']]]-MP_DATA[[#This Row],[Bottom '[m']]], "")</f>
        <v/>
      </c>
      <c r="L481" s="166"/>
      <c r="M481" s="123" t="str">
        <f>IF(7850/1000*(1/3)*PI()*ABS(F481-G481)*((H481/2)^2+(H481/2)*(I481/2)+(I481/2)^2-(H481/2-J481/1000)^2-(H481/2-J481/1000)*(I481/2-J481/1000)-(I481/2-J481/1000)^2)=0,"",7850/1000*(1/3)*PI()*ABS(F481-G481)*((H481/2)^2+(H481/2)*(I481/2)+(I481/2)^2-(H481/2-J481/1000)^2-(H481/2-J481/1000)*(I481/2-J481/1000)-(I481/2-J481/1000)^2))</f>
        <v/>
      </c>
      <c r="N481" s="187" t="str">
        <f>IFERROR((MP_DATA[[#This Row],[D, bottom '[m']]]+MP_DATA[[#This Row],[D, top '[m']]])/(2*MP_DATA[[#This Row],[t '[mm']]]/1000),"")</f>
        <v/>
      </c>
      <c r="S481" s="167"/>
      <c r="T481" s="167"/>
      <c r="U481" s="151"/>
      <c r="AX481" s="186" t="str">
        <f>IFERROR(TP_DATA[[#This Row],[Top '[m']]]-TP_DATA[[#This Row],[Bottom '[m']]], "")</f>
        <v/>
      </c>
      <c r="AY481" s="469"/>
      <c r="AZ481" s="470"/>
      <c r="BA481" s="192"/>
      <c r="BD481" s="467"/>
      <c r="BE481" s="467"/>
      <c r="BF481" s="468"/>
      <c r="BK481" s="425"/>
      <c r="BM481" s="425"/>
      <c r="CJ481" s="186" t="str">
        <f>IFERROR(TOWER_DATA[[#This Row],[Top '[m']]]-TOWER_DATA[[#This Row],[Bottom '[m']]], "")</f>
        <v/>
      </c>
      <c r="CK481" s="51"/>
      <c r="CL481" s="173" t="str">
        <f>IFERROR(-(TOWER_DATA[[#This Row],[D, bottom '[m']]]-TOWER_DATA[[#This Row],[D, top '[m']]])/(TOWER_DATA[[#This Row],[Bottom '[m']]]-TOWER_DATA[[#This Row],[Top '[m']]]),"")</f>
        <v/>
      </c>
      <c r="CM481" s="123" t="str">
        <f t="shared" si="11"/>
        <v/>
      </c>
      <c r="CN481" s="187" t="str">
        <f>IFERROR((TOWER_DATA[[#This Row],[D, bottom '[m']]]+TOWER_DATA[[#This Row],[D, top '[m']]])/(2*TOWER_DATA[[#This Row],[t '[mm']]]/1000),"")</f>
        <v/>
      </c>
      <c r="DR481" s="167"/>
      <c r="DS481" s="167"/>
      <c r="DT481" s="151"/>
      <c r="DW481" s="94"/>
      <c r="DX481" s="94"/>
    </row>
    <row r="482" spans="11:128" ht="18" customHeight="1">
      <c r="K482" s="186" t="str">
        <f>IFERROR(MP_DATA[[#This Row],[Top '[m']]]-MP_DATA[[#This Row],[Bottom '[m']]], "")</f>
        <v/>
      </c>
      <c r="L482" s="166"/>
      <c r="M482" s="123" t="str">
        <f>IF(7850/1000*(1/3)*PI()*ABS(F482-G482)*((H482/2)^2+(H482/2)*(I482/2)+(I482/2)^2-(H482/2-J482/1000)^2-(H482/2-J482/1000)*(I482/2-J482/1000)-(I482/2-J482/1000)^2)=0,"",7850/1000*(1/3)*PI()*ABS(F482-G482)*((H482/2)^2+(H482/2)*(I482/2)+(I482/2)^2-(H482/2-J482/1000)^2-(H482/2-J482/1000)*(I482/2-J482/1000)-(I482/2-J482/1000)^2))</f>
        <v/>
      </c>
      <c r="N482" s="187" t="str">
        <f>IFERROR((MP_DATA[[#This Row],[D, bottom '[m']]]+MP_DATA[[#This Row],[D, top '[m']]])/(2*MP_DATA[[#This Row],[t '[mm']]]/1000),"")</f>
        <v/>
      </c>
      <c r="S482" s="167"/>
      <c r="T482" s="167"/>
      <c r="U482" s="151"/>
      <c r="AX482" s="186" t="str">
        <f>IFERROR(TP_DATA[[#This Row],[Top '[m']]]-TP_DATA[[#This Row],[Bottom '[m']]], "")</f>
        <v/>
      </c>
      <c r="AY482" s="469"/>
      <c r="AZ482" s="470"/>
      <c r="BA482" s="192"/>
      <c r="BD482" s="467"/>
      <c r="BE482" s="467"/>
      <c r="BF482" s="468"/>
      <c r="BK482" s="425"/>
      <c r="BM482" s="425"/>
      <c r="CJ482" s="186" t="str">
        <f>IFERROR(TOWER_DATA[[#This Row],[Top '[m']]]-TOWER_DATA[[#This Row],[Bottom '[m']]], "")</f>
        <v/>
      </c>
      <c r="CK482" s="51"/>
      <c r="CL482" s="173" t="str">
        <f>IFERROR(-(TOWER_DATA[[#This Row],[D, bottom '[m']]]-TOWER_DATA[[#This Row],[D, top '[m']]])/(TOWER_DATA[[#This Row],[Bottom '[m']]]-TOWER_DATA[[#This Row],[Top '[m']]]),"")</f>
        <v/>
      </c>
      <c r="CM482" s="123" t="str">
        <f t="shared" si="11"/>
        <v/>
      </c>
      <c r="CN482" s="187" t="str">
        <f>IFERROR((TOWER_DATA[[#This Row],[D, bottom '[m']]]+TOWER_DATA[[#This Row],[D, top '[m']]])/(2*TOWER_DATA[[#This Row],[t '[mm']]]/1000),"")</f>
        <v/>
      </c>
      <c r="DR482" s="167"/>
      <c r="DS482" s="167"/>
      <c r="DT482" s="151"/>
      <c r="DW482" s="94"/>
      <c r="DX482" s="94"/>
    </row>
    <row r="483" spans="11:128" ht="18" customHeight="1">
      <c r="K483" s="186" t="str">
        <f>IFERROR(MP_DATA[[#This Row],[Top '[m']]]-MP_DATA[[#This Row],[Bottom '[m']]], "")</f>
        <v/>
      </c>
      <c r="L483" s="166"/>
      <c r="M483" s="123" t="str">
        <f>IF(7850/1000*(1/3)*PI()*ABS(F483-G483)*((H483/2)^2+(H483/2)*(I483/2)+(I483/2)^2-(H483/2-J483/1000)^2-(H483/2-J483/1000)*(I483/2-J483/1000)-(I483/2-J483/1000)^2)=0,"",7850/1000*(1/3)*PI()*ABS(F483-G483)*((H483/2)^2+(H483/2)*(I483/2)+(I483/2)^2-(H483/2-J483/1000)^2-(H483/2-J483/1000)*(I483/2-J483/1000)-(I483/2-J483/1000)^2))</f>
        <v/>
      </c>
      <c r="N483" s="187" t="str">
        <f>IFERROR((MP_DATA[[#This Row],[D, bottom '[m']]]+MP_DATA[[#This Row],[D, top '[m']]])/(2*MP_DATA[[#This Row],[t '[mm']]]/1000),"")</f>
        <v/>
      </c>
      <c r="S483" s="167"/>
      <c r="T483" s="167"/>
      <c r="U483" s="151"/>
      <c r="AX483" s="186" t="str">
        <f>IFERROR(TP_DATA[[#This Row],[Top '[m']]]-TP_DATA[[#This Row],[Bottom '[m']]], "")</f>
        <v/>
      </c>
      <c r="AY483" s="469"/>
      <c r="AZ483" s="470"/>
      <c r="BA483" s="192"/>
      <c r="BD483" s="467"/>
      <c r="BE483" s="467"/>
      <c r="BF483" s="468"/>
      <c r="BK483" s="425"/>
      <c r="BM483" s="425"/>
      <c r="CJ483" s="186" t="str">
        <f>IFERROR(TOWER_DATA[[#This Row],[Top '[m']]]-TOWER_DATA[[#This Row],[Bottom '[m']]], "")</f>
        <v/>
      </c>
      <c r="CK483" s="51"/>
      <c r="CL483" s="173" t="str">
        <f>IFERROR(-(TOWER_DATA[[#This Row],[D, bottom '[m']]]-TOWER_DATA[[#This Row],[D, top '[m']]])/(TOWER_DATA[[#This Row],[Bottom '[m']]]-TOWER_DATA[[#This Row],[Top '[m']]]),"")</f>
        <v/>
      </c>
      <c r="CM483" s="123" t="str">
        <f t="shared" si="11"/>
        <v/>
      </c>
      <c r="CN483" s="187" t="str">
        <f>IFERROR((TOWER_DATA[[#This Row],[D, bottom '[m']]]+TOWER_DATA[[#This Row],[D, top '[m']]])/(2*TOWER_DATA[[#This Row],[t '[mm']]]/1000),"")</f>
        <v/>
      </c>
      <c r="DR483" s="167"/>
      <c r="DS483" s="167"/>
      <c r="DT483" s="151"/>
      <c r="DW483" s="94"/>
      <c r="DX483" s="94"/>
    </row>
    <row r="484" spans="11:128" ht="18" customHeight="1">
      <c r="K484" s="186" t="str">
        <f>IFERROR(MP_DATA[[#This Row],[Top '[m']]]-MP_DATA[[#This Row],[Bottom '[m']]], "")</f>
        <v/>
      </c>
      <c r="L484" s="166"/>
      <c r="M484" s="123" t="str">
        <f>IF(7850/1000*(1/3)*PI()*ABS(F484-G484)*((H484/2)^2+(H484/2)*(I484/2)+(I484/2)^2-(H484/2-J484/1000)^2-(H484/2-J484/1000)*(I484/2-J484/1000)-(I484/2-J484/1000)^2)=0,"",7850/1000*(1/3)*PI()*ABS(F484-G484)*((H484/2)^2+(H484/2)*(I484/2)+(I484/2)^2-(H484/2-J484/1000)^2-(H484/2-J484/1000)*(I484/2-J484/1000)-(I484/2-J484/1000)^2))</f>
        <v/>
      </c>
      <c r="N484" s="187" t="str">
        <f>IFERROR((MP_DATA[[#This Row],[D, bottom '[m']]]+MP_DATA[[#This Row],[D, top '[m']]])/(2*MP_DATA[[#This Row],[t '[mm']]]/1000),"")</f>
        <v/>
      </c>
      <c r="S484" s="167"/>
      <c r="T484" s="167"/>
      <c r="U484" s="151"/>
      <c r="AX484" s="186" t="str">
        <f>IFERROR(TP_DATA[[#This Row],[Top '[m']]]-TP_DATA[[#This Row],[Bottom '[m']]], "")</f>
        <v/>
      </c>
      <c r="AY484" s="469"/>
      <c r="AZ484" s="470"/>
      <c r="BA484" s="192"/>
      <c r="BD484" s="467"/>
      <c r="BE484" s="467"/>
      <c r="BF484" s="468"/>
      <c r="BK484" s="425"/>
      <c r="BM484" s="425"/>
      <c r="CJ484" s="186" t="str">
        <f>IFERROR(TOWER_DATA[[#This Row],[Top '[m']]]-TOWER_DATA[[#This Row],[Bottom '[m']]], "")</f>
        <v/>
      </c>
      <c r="CK484" s="51"/>
      <c r="CL484" s="173" t="str">
        <f>IFERROR(-(TOWER_DATA[[#This Row],[D, bottom '[m']]]-TOWER_DATA[[#This Row],[D, top '[m']]])/(TOWER_DATA[[#This Row],[Bottom '[m']]]-TOWER_DATA[[#This Row],[Top '[m']]]),"")</f>
        <v/>
      </c>
      <c r="CM484" s="123" t="str">
        <f t="shared" si="11"/>
        <v/>
      </c>
      <c r="CN484" s="187" t="str">
        <f>IFERROR((TOWER_DATA[[#This Row],[D, bottom '[m']]]+TOWER_DATA[[#This Row],[D, top '[m']]])/(2*TOWER_DATA[[#This Row],[t '[mm']]]/1000),"")</f>
        <v/>
      </c>
      <c r="DR484" s="167"/>
      <c r="DS484" s="167"/>
      <c r="DT484" s="151"/>
      <c r="DW484" s="94"/>
      <c r="DX484" s="94"/>
    </row>
    <row r="485" spans="11:128" ht="18" customHeight="1">
      <c r="K485" s="186" t="str">
        <f>IFERROR(MP_DATA[[#This Row],[Top '[m']]]-MP_DATA[[#This Row],[Bottom '[m']]], "")</f>
        <v/>
      </c>
      <c r="L485" s="166"/>
      <c r="M485" s="123" t="str">
        <f>IF(7850/1000*(1/3)*PI()*ABS(F485-G485)*((H485/2)^2+(H485/2)*(I485/2)+(I485/2)^2-(H485/2-J485/1000)^2-(H485/2-J485/1000)*(I485/2-J485/1000)-(I485/2-J485/1000)^2)=0,"",7850/1000*(1/3)*PI()*ABS(F485-G485)*((H485/2)^2+(H485/2)*(I485/2)+(I485/2)^2-(H485/2-J485/1000)^2-(H485/2-J485/1000)*(I485/2-J485/1000)-(I485/2-J485/1000)^2))</f>
        <v/>
      </c>
      <c r="N485" s="187" t="str">
        <f>IFERROR((MP_DATA[[#This Row],[D, bottom '[m']]]+MP_DATA[[#This Row],[D, top '[m']]])/(2*MP_DATA[[#This Row],[t '[mm']]]/1000),"")</f>
        <v/>
      </c>
      <c r="S485" s="167"/>
      <c r="T485" s="167"/>
      <c r="U485" s="151"/>
      <c r="AX485" s="186" t="str">
        <f>IFERROR(TP_DATA[[#This Row],[Top '[m']]]-TP_DATA[[#This Row],[Bottom '[m']]], "")</f>
        <v/>
      </c>
      <c r="AY485" s="469"/>
      <c r="AZ485" s="470"/>
      <c r="BA485" s="192"/>
      <c r="BD485" s="467"/>
      <c r="BE485" s="467"/>
      <c r="BF485" s="468"/>
      <c r="BK485" s="425"/>
      <c r="BM485" s="425"/>
      <c r="CJ485" s="186" t="str">
        <f>IFERROR(TOWER_DATA[[#This Row],[Top '[m']]]-TOWER_DATA[[#This Row],[Bottom '[m']]], "")</f>
        <v/>
      </c>
      <c r="CK485" s="51"/>
      <c r="CL485" s="173" t="str">
        <f>IFERROR(-(TOWER_DATA[[#This Row],[D, bottom '[m']]]-TOWER_DATA[[#This Row],[D, top '[m']]])/(TOWER_DATA[[#This Row],[Bottom '[m']]]-TOWER_DATA[[#This Row],[Top '[m']]]),"")</f>
        <v/>
      </c>
      <c r="CM485" s="123" t="str">
        <f t="shared" si="11"/>
        <v/>
      </c>
      <c r="CN485" s="187" t="str">
        <f>IFERROR((TOWER_DATA[[#This Row],[D, bottom '[m']]]+TOWER_DATA[[#This Row],[D, top '[m']]])/(2*TOWER_DATA[[#This Row],[t '[mm']]]/1000),"")</f>
        <v/>
      </c>
      <c r="DR485" s="167"/>
      <c r="DS485" s="167"/>
      <c r="DT485" s="151"/>
      <c r="DW485" s="94"/>
      <c r="DX485" s="94"/>
    </row>
    <row r="486" spans="11:128" ht="18" customHeight="1">
      <c r="K486" s="186" t="str">
        <f>IFERROR(MP_DATA[[#This Row],[Top '[m']]]-MP_DATA[[#This Row],[Bottom '[m']]], "")</f>
        <v/>
      </c>
      <c r="L486" s="166"/>
      <c r="M486" s="123" t="str">
        <f>IF(7850/1000*(1/3)*PI()*ABS(F486-G486)*((H486/2)^2+(H486/2)*(I486/2)+(I486/2)^2-(H486/2-J486/1000)^2-(H486/2-J486/1000)*(I486/2-J486/1000)-(I486/2-J486/1000)^2)=0,"",7850/1000*(1/3)*PI()*ABS(F486-G486)*((H486/2)^2+(H486/2)*(I486/2)+(I486/2)^2-(H486/2-J486/1000)^2-(H486/2-J486/1000)*(I486/2-J486/1000)-(I486/2-J486/1000)^2))</f>
        <v/>
      </c>
      <c r="N486" s="187" t="str">
        <f>IFERROR((MP_DATA[[#This Row],[D, bottom '[m']]]+MP_DATA[[#This Row],[D, top '[m']]])/(2*MP_DATA[[#This Row],[t '[mm']]]/1000),"")</f>
        <v/>
      </c>
      <c r="S486" s="167"/>
      <c r="T486" s="167"/>
      <c r="U486" s="151"/>
      <c r="AX486" s="186" t="str">
        <f>IFERROR(TP_DATA[[#This Row],[Top '[m']]]-TP_DATA[[#This Row],[Bottom '[m']]], "")</f>
        <v/>
      </c>
      <c r="AY486" s="469"/>
      <c r="AZ486" s="470"/>
      <c r="BA486" s="192"/>
      <c r="BD486" s="467"/>
      <c r="BE486" s="467"/>
      <c r="BF486" s="468"/>
      <c r="BK486" s="425"/>
      <c r="BM486" s="425"/>
      <c r="CJ486" s="186" t="str">
        <f>IFERROR(TOWER_DATA[[#This Row],[Top '[m']]]-TOWER_DATA[[#This Row],[Bottom '[m']]], "")</f>
        <v/>
      </c>
      <c r="CK486" s="51"/>
      <c r="CL486" s="173" t="str">
        <f>IFERROR(-(TOWER_DATA[[#This Row],[D, bottom '[m']]]-TOWER_DATA[[#This Row],[D, top '[m']]])/(TOWER_DATA[[#This Row],[Bottom '[m']]]-TOWER_DATA[[#This Row],[Top '[m']]]),"")</f>
        <v/>
      </c>
      <c r="CM486" s="123" t="str">
        <f t="shared" si="11"/>
        <v/>
      </c>
      <c r="CN486" s="187" t="str">
        <f>IFERROR((TOWER_DATA[[#This Row],[D, bottom '[m']]]+TOWER_DATA[[#This Row],[D, top '[m']]])/(2*TOWER_DATA[[#This Row],[t '[mm']]]/1000),"")</f>
        <v/>
      </c>
      <c r="DR486" s="167"/>
      <c r="DS486" s="167"/>
      <c r="DT486" s="151"/>
      <c r="DW486" s="94"/>
      <c r="DX486" s="94"/>
    </row>
    <row r="487" spans="11:128" ht="18" customHeight="1">
      <c r="K487" s="186" t="str">
        <f>IFERROR(MP_DATA[[#This Row],[Top '[m']]]-MP_DATA[[#This Row],[Bottom '[m']]], "")</f>
        <v/>
      </c>
      <c r="L487" s="166"/>
      <c r="M487" s="123" t="str">
        <f>IF(7850/1000*(1/3)*PI()*ABS(F487-G487)*((H487/2)^2+(H487/2)*(I487/2)+(I487/2)^2-(H487/2-J487/1000)^2-(H487/2-J487/1000)*(I487/2-J487/1000)-(I487/2-J487/1000)^2)=0,"",7850/1000*(1/3)*PI()*ABS(F487-G487)*((H487/2)^2+(H487/2)*(I487/2)+(I487/2)^2-(H487/2-J487/1000)^2-(H487/2-J487/1000)*(I487/2-J487/1000)-(I487/2-J487/1000)^2))</f>
        <v/>
      </c>
      <c r="N487" s="187" t="str">
        <f>IFERROR((MP_DATA[[#This Row],[D, bottom '[m']]]+MP_DATA[[#This Row],[D, top '[m']]])/(2*MP_DATA[[#This Row],[t '[mm']]]/1000),"")</f>
        <v/>
      </c>
      <c r="S487" s="167"/>
      <c r="T487" s="167"/>
      <c r="U487" s="151"/>
      <c r="AX487" s="186" t="str">
        <f>IFERROR(TP_DATA[[#This Row],[Top '[m']]]-TP_DATA[[#This Row],[Bottom '[m']]], "")</f>
        <v/>
      </c>
      <c r="AY487" s="469"/>
      <c r="AZ487" s="470"/>
      <c r="BA487" s="192"/>
      <c r="BD487" s="467"/>
      <c r="BE487" s="467"/>
      <c r="BF487" s="468"/>
      <c r="BK487" s="425"/>
      <c r="BM487" s="425"/>
      <c r="CJ487" s="186" t="str">
        <f>IFERROR(TOWER_DATA[[#This Row],[Top '[m']]]-TOWER_DATA[[#This Row],[Bottom '[m']]], "")</f>
        <v/>
      </c>
      <c r="CK487" s="51"/>
      <c r="CL487" s="173" t="str">
        <f>IFERROR(-(TOWER_DATA[[#This Row],[D, bottom '[m']]]-TOWER_DATA[[#This Row],[D, top '[m']]])/(TOWER_DATA[[#This Row],[Bottom '[m']]]-TOWER_DATA[[#This Row],[Top '[m']]]),"")</f>
        <v/>
      </c>
      <c r="CM487" s="123" t="str">
        <f t="shared" si="11"/>
        <v/>
      </c>
      <c r="CN487" s="187" t="str">
        <f>IFERROR((TOWER_DATA[[#This Row],[D, bottom '[m']]]+TOWER_DATA[[#This Row],[D, top '[m']]])/(2*TOWER_DATA[[#This Row],[t '[mm']]]/1000),"")</f>
        <v/>
      </c>
      <c r="DR487" s="167"/>
      <c r="DS487" s="167"/>
      <c r="DT487" s="151"/>
      <c r="DW487" s="94"/>
      <c r="DX487" s="94"/>
    </row>
    <row r="488" spans="11:128" ht="18" customHeight="1">
      <c r="K488" s="186" t="str">
        <f>IFERROR(MP_DATA[[#This Row],[Top '[m']]]-MP_DATA[[#This Row],[Bottom '[m']]], "")</f>
        <v/>
      </c>
      <c r="L488" s="166"/>
      <c r="M488" s="123" t="str">
        <f>IF(7850/1000*(1/3)*PI()*ABS(F488-G488)*((H488/2)^2+(H488/2)*(I488/2)+(I488/2)^2-(H488/2-J488/1000)^2-(H488/2-J488/1000)*(I488/2-J488/1000)-(I488/2-J488/1000)^2)=0,"",7850/1000*(1/3)*PI()*ABS(F488-G488)*((H488/2)^2+(H488/2)*(I488/2)+(I488/2)^2-(H488/2-J488/1000)^2-(H488/2-J488/1000)*(I488/2-J488/1000)-(I488/2-J488/1000)^2))</f>
        <v/>
      </c>
      <c r="N488" s="187" t="str">
        <f>IFERROR((MP_DATA[[#This Row],[D, bottom '[m']]]+MP_DATA[[#This Row],[D, top '[m']]])/(2*MP_DATA[[#This Row],[t '[mm']]]/1000),"")</f>
        <v/>
      </c>
      <c r="S488" s="167"/>
      <c r="T488" s="167"/>
      <c r="U488" s="151"/>
      <c r="AX488" s="186" t="str">
        <f>IFERROR(TP_DATA[[#This Row],[Top '[m']]]-TP_DATA[[#This Row],[Bottom '[m']]], "")</f>
        <v/>
      </c>
      <c r="AY488" s="469"/>
      <c r="AZ488" s="470"/>
      <c r="BA488" s="192"/>
      <c r="BD488" s="467"/>
      <c r="BE488" s="467"/>
      <c r="BF488" s="468"/>
      <c r="BK488" s="425"/>
      <c r="BM488" s="425"/>
      <c r="CJ488" s="186" t="str">
        <f>IFERROR(TOWER_DATA[[#This Row],[Top '[m']]]-TOWER_DATA[[#This Row],[Bottom '[m']]], "")</f>
        <v/>
      </c>
      <c r="CK488" s="51"/>
      <c r="CL488" s="173" t="str">
        <f>IFERROR(-(TOWER_DATA[[#This Row],[D, bottom '[m']]]-TOWER_DATA[[#This Row],[D, top '[m']]])/(TOWER_DATA[[#This Row],[Bottom '[m']]]-TOWER_DATA[[#This Row],[Top '[m']]]),"")</f>
        <v/>
      </c>
      <c r="CM488" s="123" t="str">
        <f t="shared" si="11"/>
        <v/>
      </c>
      <c r="CN488" s="187" t="str">
        <f>IFERROR((TOWER_DATA[[#This Row],[D, bottom '[m']]]+TOWER_DATA[[#This Row],[D, top '[m']]])/(2*TOWER_DATA[[#This Row],[t '[mm']]]/1000),"")</f>
        <v/>
      </c>
      <c r="DR488" s="167"/>
      <c r="DS488" s="167"/>
      <c r="DT488" s="151"/>
      <c r="DW488" s="94"/>
      <c r="DX488" s="94"/>
    </row>
    <row r="489" spans="11:128" ht="18" customHeight="1">
      <c r="K489" s="186" t="str">
        <f>IFERROR(MP_DATA[[#This Row],[Top '[m']]]-MP_DATA[[#This Row],[Bottom '[m']]], "")</f>
        <v/>
      </c>
      <c r="L489" s="166"/>
      <c r="M489" s="123" t="str">
        <f>IF(7850/1000*(1/3)*PI()*ABS(F489-G489)*((H489/2)^2+(H489/2)*(I489/2)+(I489/2)^2-(H489/2-J489/1000)^2-(H489/2-J489/1000)*(I489/2-J489/1000)-(I489/2-J489/1000)^2)=0,"",7850/1000*(1/3)*PI()*ABS(F489-G489)*((H489/2)^2+(H489/2)*(I489/2)+(I489/2)^2-(H489/2-J489/1000)^2-(H489/2-J489/1000)*(I489/2-J489/1000)-(I489/2-J489/1000)^2))</f>
        <v/>
      </c>
      <c r="N489" s="187" t="str">
        <f>IFERROR((MP_DATA[[#This Row],[D, bottom '[m']]]+MP_DATA[[#This Row],[D, top '[m']]])/(2*MP_DATA[[#This Row],[t '[mm']]]/1000),"")</f>
        <v/>
      </c>
      <c r="S489" s="167"/>
      <c r="T489" s="167"/>
      <c r="U489" s="151"/>
      <c r="AX489" s="186" t="str">
        <f>IFERROR(TP_DATA[[#This Row],[Top '[m']]]-TP_DATA[[#This Row],[Bottom '[m']]], "")</f>
        <v/>
      </c>
      <c r="AY489" s="469"/>
      <c r="AZ489" s="470"/>
      <c r="BA489" s="192"/>
      <c r="BD489" s="467"/>
      <c r="BE489" s="467"/>
      <c r="BF489" s="468"/>
      <c r="BK489" s="425"/>
      <c r="BM489" s="425"/>
      <c r="CJ489" s="186" t="str">
        <f>IFERROR(TOWER_DATA[[#This Row],[Top '[m']]]-TOWER_DATA[[#This Row],[Bottom '[m']]], "")</f>
        <v/>
      </c>
      <c r="CK489" s="51"/>
      <c r="CL489" s="173" t="str">
        <f>IFERROR(-(TOWER_DATA[[#This Row],[D, bottom '[m']]]-TOWER_DATA[[#This Row],[D, top '[m']]])/(TOWER_DATA[[#This Row],[Bottom '[m']]]-TOWER_DATA[[#This Row],[Top '[m']]]),"")</f>
        <v/>
      </c>
      <c r="CM489" s="123" t="str">
        <f t="shared" si="11"/>
        <v/>
      </c>
      <c r="CN489" s="187" t="str">
        <f>IFERROR((TOWER_DATA[[#This Row],[D, bottom '[m']]]+TOWER_DATA[[#This Row],[D, top '[m']]])/(2*TOWER_DATA[[#This Row],[t '[mm']]]/1000),"")</f>
        <v/>
      </c>
      <c r="DR489" s="167"/>
      <c r="DS489" s="167"/>
      <c r="DT489" s="151"/>
      <c r="DW489" s="94"/>
      <c r="DX489" s="94"/>
    </row>
    <row r="490" spans="11:128" ht="18" customHeight="1">
      <c r="K490" s="188" t="str">
        <f>IFERROR(MP_DATA[[#This Row],[Top '[m']]]-MP_DATA[[#This Row],[Bottom '[m']]], "")</f>
        <v/>
      </c>
      <c r="L490" s="191"/>
      <c r="M490" s="189" t="str">
        <f>IF(7850/1000*(1/3)*PI()*ABS(F490-G490)*((H490/2)^2+(H490/2)*(I490/2)+(I490/2)^2-(H490/2-J490/1000)^2-(H490/2-J490/1000)*(I490/2-J490/1000)-(I490/2-J490/1000)^2)=0,"",7850/1000*(1/3)*PI()*ABS(F490-G490)*((H490/2)^2+(H490/2)*(I490/2)+(I490/2)^2-(H490/2-J490/1000)^2-(H490/2-J490/1000)*(I490/2-J490/1000)-(I490/2-J490/1000)^2))</f>
        <v/>
      </c>
      <c r="N490" s="190" t="str">
        <f>IFERROR((MP_DATA[[#This Row],[D, bottom '[m']]]+MP_DATA[[#This Row],[D, top '[m']]])/(2*MP_DATA[[#This Row],[t '[mm']]]/1000),"")</f>
        <v/>
      </c>
      <c r="S490" s="167"/>
      <c r="T490" s="167"/>
      <c r="U490" s="151"/>
      <c r="AX490" s="186" t="str">
        <f>IFERROR(TP_DATA[[#This Row],[Top '[m']]]-TP_DATA[[#This Row],[Bottom '[m']]], "")</f>
        <v/>
      </c>
      <c r="AY490" s="469"/>
      <c r="AZ490" s="470"/>
      <c r="BA490" s="192"/>
      <c r="BD490" s="467"/>
      <c r="BE490" s="467"/>
      <c r="BF490" s="468"/>
      <c r="BK490" s="425"/>
      <c r="BM490" s="425"/>
      <c r="CJ490" s="186" t="str">
        <f>IFERROR(TOWER_DATA[[#This Row],[Top '[m']]]-TOWER_DATA[[#This Row],[Bottom '[m']]], "")</f>
        <v/>
      </c>
      <c r="CK490" s="51"/>
      <c r="CL490" s="173" t="str">
        <f>IFERROR(-(TOWER_DATA[[#This Row],[D, bottom '[m']]]-TOWER_DATA[[#This Row],[D, top '[m']]])/(TOWER_DATA[[#This Row],[Bottom '[m']]]-TOWER_DATA[[#This Row],[Top '[m']]]),"")</f>
        <v/>
      </c>
      <c r="CM490" s="123" t="str">
        <f t="shared" si="11"/>
        <v/>
      </c>
      <c r="CN490" s="187" t="str">
        <f>IFERROR((TOWER_DATA[[#This Row],[D, bottom '[m']]]+TOWER_DATA[[#This Row],[D, top '[m']]])/(2*TOWER_DATA[[#This Row],[t '[mm']]]/1000),"")</f>
        <v/>
      </c>
      <c r="DR490" s="167"/>
      <c r="DS490" s="167"/>
      <c r="DT490" s="151"/>
      <c r="DW490" s="94"/>
      <c r="DX490" s="94"/>
    </row>
    <row r="491" spans="11:128" ht="18" customHeight="1">
      <c r="K491" s="51" t="str">
        <f>IFERROR(MP_DATA[[#This Row],[Top '[m']]]-MP_DATA[[#This Row],[Bottom '[m']]], "")</f>
        <v/>
      </c>
      <c r="L491" s="166"/>
      <c r="M491" s="123" t="str">
        <f>IF(7850/1000*(1/3)*PI()*ABS(F491-G491)*((H491/2)^2+(H491/2)*(I491/2)+(I491/2)^2-(H491/2-J491/1000)^2-(H491/2-J491/1000)*(I491/2-J491/1000)-(I491/2-J491/1000)^2)=0,"",7850/1000*(1/3)*PI()*ABS(F491-G491)*((H491/2)^2+(H491/2)*(I491/2)+(I491/2)^2-(H491/2-J491/1000)^2-(H491/2-J491/1000)*(I491/2-J491/1000)-(I491/2-J491/1000)^2))</f>
        <v/>
      </c>
      <c r="N491" s="176" t="str">
        <f>IFERROR((MP_DATA[[#This Row],[D, bottom '[m']]]+MP_DATA[[#This Row],[D, top '[m']]])/(2*MP_DATA[[#This Row],[t '[mm']]]/1000),"")</f>
        <v/>
      </c>
      <c r="S491" s="167"/>
      <c r="T491" s="167"/>
      <c r="U491" s="151"/>
      <c r="AX491" s="186" t="str">
        <f>IFERROR(TP_DATA[[#This Row],[Top '[m']]]-TP_DATA[[#This Row],[Bottom '[m']]], "")</f>
        <v/>
      </c>
      <c r="AY491" s="469"/>
      <c r="AZ491" s="470"/>
      <c r="BA491" s="192"/>
      <c r="BD491" s="467"/>
      <c r="BE491" s="467"/>
      <c r="BF491" s="468"/>
      <c r="BK491" s="425"/>
      <c r="BM491" s="425"/>
      <c r="CJ491" s="186" t="str">
        <f>IFERROR(TOWER_DATA[[#This Row],[Top '[m']]]-TOWER_DATA[[#This Row],[Bottom '[m']]], "")</f>
        <v/>
      </c>
      <c r="CK491" s="51"/>
      <c r="CL491" s="173" t="str">
        <f>IFERROR(-(TOWER_DATA[[#This Row],[D, bottom '[m']]]-TOWER_DATA[[#This Row],[D, top '[m']]])/(TOWER_DATA[[#This Row],[Bottom '[m']]]-TOWER_DATA[[#This Row],[Top '[m']]]),"")</f>
        <v/>
      </c>
      <c r="CM491" s="123" t="str">
        <f t="shared" si="11"/>
        <v/>
      </c>
      <c r="CN491" s="187" t="str">
        <f>IFERROR((TOWER_DATA[[#This Row],[D, bottom '[m']]]+TOWER_DATA[[#This Row],[D, top '[m']]])/(2*TOWER_DATA[[#This Row],[t '[mm']]]/1000),"")</f>
        <v/>
      </c>
      <c r="DR491" s="167"/>
      <c r="DS491" s="167"/>
      <c r="DT491" s="151"/>
      <c r="DW491" s="94"/>
      <c r="DX491" s="94"/>
    </row>
    <row r="492" spans="11:128" ht="18" customHeight="1">
      <c r="K492" s="51" t="str">
        <f>IFERROR(MP_DATA[[#This Row],[Top '[m']]]-MP_DATA[[#This Row],[Bottom '[m']]], "")</f>
        <v/>
      </c>
      <c r="L492" s="166"/>
      <c r="M492" s="123" t="str">
        <f>IF(7850/1000*(1/3)*PI()*ABS(F492-G492)*((H492/2)^2+(H492/2)*(I492/2)+(I492/2)^2-(H492/2-J492/1000)^2-(H492/2-J492/1000)*(I492/2-J492/1000)-(I492/2-J492/1000)^2)=0,"",7850/1000*(1/3)*PI()*ABS(F492-G492)*((H492/2)^2+(H492/2)*(I492/2)+(I492/2)^2-(H492/2-J492/1000)^2-(H492/2-J492/1000)*(I492/2-J492/1000)-(I492/2-J492/1000)^2))</f>
        <v/>
      </c>
      <c r="N492" s="176" t="str">
        <f>IFERROR((MP_DATA[[#This Row],[D, bottom '[m']]]+MP_DATA[[#This Row],[D, top '[m']]])/(2*MP_DATA[[#This Row],[t '[mm']]]/1000),"")</f>
        <v/>
      </c>
      <c r="S492" s="167"/>
      <c r="T492" s="167"/>
      <c r="U492" s="151"/>
      <c r="AX492" s="186" t="str">
        <f>IFERROR(TP_DATA[[#This Row],[Top '[m']]]-TP_DATA[[#This Row],[Bottom '[m']]], "")</f>
        <v/>
      </c>
      <c r="AY492" s="469"/>
      <c r="AZ492" s="470"/>
      <c r="BA492" s="192"/>
      <c r="BD492" s="467"/>
      <c r="BE492" s="467"/>
      <c r="BF492" s="468"/>
      <c r="BK492" s="425"/>
      <c r="BM492" s="425"/>
      <c r="CJ492" s="186" t="str">
        <f>IFERROR(TOWER_DATA[[#This Row],[Top '[m']]]-TOWER_DATA[[#This Row],[Bottom '[m']]], "")</f>
        <v/>
      </c>
      <c r="CK492" s="51"/>
      <c r="CL492" s="173" t="str">
        <f>IFERROR(-(TOWER_DATA[[#This Row],[D, bottom '[m']]]-TOWER_DATA[[#This Row],[D, top '[m']]])/(TOWER_DATA[[#This Row],[Bottom '[m']]]-TOWER_DATA[[#This Row],[Top '[m']]]),"")</f>
        <v/>
      </c>
      <c r="CM492" s="123" t="str">
        <f t="shared" si="11"/>
        <v/>
      </c>
      <c r="CN492" s="187" t="str">
        <f>IFERROR((TOWER_DATA[[#This Row],[D, bottom '[m']]]+TOWER_DATA[[#This Row],[D, top '[m']]])/(2*TOWER_DATA[[#This Row],[t '[mm']]]/1000),"")</f>
        <v/>
      </c>
      <c r="DR492" s="167"/>
      <c r="DS492" s="167"/>
      <c r="DT492" s="151"/>
      <c r="DW492" s="94"/>
      <c r="DX492" s="94"/>
    </row>
    <row r="493" spans="11:128" ht="18" customHeight="1">
      <c r="K493" s="51" t="str">
        <f>IFERROR(MP_DATA[[#This Row],[Top '[m']]]-MP_DATA[[#This Row],[Bottom '[m']]], "")</f>
        <v/>
      </c>
      <c r="L493" s="166"/>
      <c r="M493" s="123" t="str">
        <f>IF(7850/1000*(1/3)*PI()*ABS(F493-G493)*((H493/2)^2+(H493/2)*(I493/2)+(I493/2)^2-(H493/2-J493/1000)^2-(H493/2-J493/1000)*(I493/2-J493/1000)-(I493/2-J493/1000)^2)=0,"",7850/1000*(1/3)*PI()*ABS(F493-G493)*((H493/2)^2+(H493/2)*(I493/2)+(I493/2)^2-(H493/2-J493/1000)^2-(H493/2-J493/1000)*(I493/2-J493/1000)-(I493/2-J493/1000)^2))</f>
        <v/>
      </c>
      <c r="N493" s="176" t="str">
        <f>IFERROR((MP_DATA[[#This Row],[D, bottom '[m']]]+MP_DATA[[#This Row],[D, top '[m']]])/(2*MP_DATA[[#This Row],[t '[mm']]]/1000),"")</f>
        <v/>
      </c>
      <c r="S493" s="167"/>
      <c r="T493" s="167"/>
      <c r="U493" s="151"/>
      <c r="AX493" s="186" t="str">
        <f>IFERROR(TP_DATA[[#This Row],[Top '[m']]]-TP_DATA[[#This Row],[Bottom '[m']]], "")</f>
        <v/>
      </c>
      <c r="AY493" s="469"/>
      <c r="AZ493" s="470"/>
      <c r="BA493" s="192"/>
      <c r="BD493" s="467"/>
      <c r="BE493" s="467"/>
      <c r="BF493" s="468"/>
      <c r="BK493" s="425"/>
      <c r="BM493" s="425"/>
      <c r="CJ493" s="186" t="str">
        <f>IFERROR(TOWER_DATA[[#This Row],[Top '[m']]]-TOWER_DATA[[#This Row],[Bottom '[m']]], "")</f>
        <v/>
      </c>
      <c r="CK493" s="51"/>
      <c r="CL493" s="173" t="str">
        <f>IFERROR(-(TOWER_DATA[[#This Row],[D, bottom '[m']]]-TOWER_DATA[[#This Row],[D, top '[m']]])/(TOWER_DATA[[#This Row],[Bottom '[m']]]-TOWER_DATA[[#This Row],[Top '[m']]]),"")</f>
        <v/>
      </c>
      <c r="CM493" s="123" t="str">
        <f t="shared" si="11"/>
        <v/>
      </c>
      <c r="CN493" s="187" t="str">
        <f>IFERROR((TOWER_DATA[[#This Row],[D, bottom '[m']]]+TOWER_DATA[[#This Row],[D, top '[m']]])/(2*TOWER_DATA[[#This Row],[t '[mm']]]/1000),"")</f>
        <v/>
      </c>
      <c r="DR493" s="167"/>
      <c r="DS493" s="167"/>
      <c r="DT493" s="151"/>
      <c r="DW493" s="94"/>
      <c r="DX493" s="94"/>
    </row>
    <row r="494" spans="11:128" ht="18" customHeight="1">
      <c r="K494" s="51" t="str">
        <f>IFERROR(MP_DATA[[#This Row],[Top '[m']]]-MP_DATA[[#This Row],[Bottom '[m']]], "")</f>
        <v/>
      </c>
      <c r="L494" s="166"/>
      <c r="M494" s="123" t="str">
        <f>IF(7850/1000*(1/3)*PI()*ABS(F494-G494)*((H494/2)^2+(H494/2)*(I494/2)+(I494/2)^2-(H494/2-J494/1000)^2-(H494/2-J494/1000)*(I494/2-J494/1000)-(I494/2-J494/1000)^2)=0,"",7850/1000*(1/3)*PI()*ABS(F494-G494)*((H494/2)^2+(H494/2)*(I494/2)+(I494/2)^2-(H494/2-J494/1000)^2-(H494/2-J494/1000)*(I494/2-J494/1000)-(I494/2-J494/1000)^2))</f>
        <v/>
      </c>
      <c r="N494" s="176" t="str">
        <f>IFERROR((MP_DATA[[#This Row],[D, bottom '[m']]]+MP_DATA[[#This Row],[D, top '[m']]])/(2*MP_DATA[[#This Row],[t '[mm']]]/1000),"")</f>
        <v/>
      </c>
      <c r="S494" s="167"/>
      <c r="T494" s="167"/>
      <c r="U494" s="151"/>
      <c r="AX494" s="186" t="str">
        <f>IFERROR(TP_DATA[[#This Row],[Top '[m']]]-TP_DATA[[#This Row],[Bottom '[m']]], "")</f>
        <v/>
      </c>
      <c r="AY494" s="469"/>
      <c r="AZ494" s="470"/>
      <c r="BA494" s="192"/>
      <c r="BD494" s="467"/>
      <c r="BE494" s="467"/>
      <c r="BF494" s="468"/>
      <c r="BK494" s="425"/>
      <c r="BM494" s="425"/>
      <c r="CJ494" s="186" t="str">
        <f>IFERROR(TOWER_DATA[[#This Row],[Top '[m']]]-TOWER_DATA[[#This Row],[Bottom '[m']]], "")</f>
        <v/>
      </c>
      <c r="CK494" s="51"/>
      <c r="CL494" s="173" t="str">
        <f>IFERROR(-(TOWER_DATA[[#This Row],[D, bottom '[m']]]-TOWER_DATA[[#This Row],[D, top '[m']]])/(TOWER_DATA[[#This Row],[Bottom '[m']]]-TOWER_DATA[[#This Row],[Top '[m']]]),"")</f>
        <v/>
      </c>
      <c r="CM494" s="123" t="str">
        <f t="shared" si="11"/>
        <v/>
      </c>
      <c r="CN494" s="187" t="str">
        <f>IFERROR((TOWER_DATA[[#This Row],[D, bottom '[m']]]+TOWER_DATA[[#This Row],[D, top '[m']]])/(2*TOWER_DATA[[#This Row],[t '[mm']]]/1000),"")</f>
        <v/>
      </c>
      <c r="DR494" s="167"/>
      <c r="DS494" s="167"/>
      <c r="DT494" s="151"/>
      <c r="DW494" s="94"/>
      <c r="DX494" s="94"/>
    </row>
    <row r="495" spans="11:128" ht="18" customHeight="1">
      <c r="K495" s="51" t="str">
        <f>IFERROR(MP_DATA[[#This Row],[Top '[m']]]-MP_DATA[[#This Row],[Bottom '[m']]], "")</f>
        <v/>
      </c>
      <c r="L495" s="166"/>
      <c r="M495" s="123" t="str">
        <f>IF(7850/1000*(1/3)*PI()*ABS(F495-G495)*((H495/2)^2+(H495/2)*(I495/2)+(I495/2)^2-(H495/2-J495/1000)^2-(H495/2-J495/1000)*(I495/2-J495/1000)-(I495/2-J495/1000)^2)=0,"",7850/1000*(1/3)*PI()*ABS(F495-G495)*((H495/2)^2+(H495/2)*(I495/2)+(I495/2)^2-(H495/2-J495/1000)^2-(H495/2-J495/1000)*(I495/2-J495/1000)-(I495/2-J495/1000)^2))</f>
        <v/>
      </c>
      <c r="N495" s="176" t="str">
        <f>IFERROR((MP_DATA[[#This Row],[D, bottom '[m']]]+MP_DATA[[#This Row],[D, top '[m']]])/(2*MP_DATA[[#This Row],[t '[mm']]]/1000),"")</f>
        <v/>
      </c>
      <c r="S495" s="167"/>
      <c r="T495" s="167"/>
      <c r="U495" s="151"/>
      <c r="AX495" s="186" t="str">
        <f>IFERROR(TP_DATA[[#This Row],[Top '[m']]]-TP_DATA[[#This Row],[Bottom '[m']]], "")</f>
        <v/>
      </c>
      <c r="AY495" s="469"/>
      <c r="AZ495" s="470"/>
      <c r="BA495" s="192"/>
      <c r="BD495" s="467"/>
      <c r="BE495" s="467"/>
      <c r="BF495" s="468"/>
      <c r="BK495" s="425"/>
      <c r="BM495" s="425"/>
      <c r="CJ495" s="186" t="str">
        <f>IFERROR(TOWER_DATA[[#This Row],[Top '[m']]]-TOWER_DATA[[#This Row],[Bottom '[m']]], "")</f>
        <v/>
      </c>
      <c r="CK495" s="51"/>
      <c r="CL495" s="173" t="str">
        <f>IFERROR(-(TOWER_DATA[[#This Row],[D, bottom '[m']]]-TOWER_DATA[[#This Row],[D, top '[m']]])/(TOWER_DATA[[#This Row],[Bottom '[m']]]-TOWER_DATA[[#This Row],[Top '[m']]]),"")</f>
        <v/>
      </c>
      <c r="CM495" s="123" t="str">
        <f t="shared" si="11"/>
        <v/>
      </c>
      <c r="CN495" s="187" t="str">
        <f>IFERROR((TOWER_DATA[[#This Row],[D, bottom '[m']]]+TOWER_DATA[[#This Row],[D, top '[m']]])/(2*TOWER_DATA[[#This Row],[t '[mm']]]/1000),"")</f>
        <v/>
      </c>
      <c r="DR495" s="167"/>
      <c r="DS495" s="167"/>
      <c r="DT495" s="151"/>
      <c r="DW495" s="94"/>
      <c r="DX495" s="94"/>
    </row>
    <row r="496" spans="11:128" ht="18" customHeight="1">
      <c r="K496" s="51" t="str">
        <f>IFERROR(MP_DATA[[#This Row],[Top '[m']]]-MP_DATA[[#This Row],[Bottom '[m']]], "")</f>
        <v/>
      </c>
      <c r="L496" s="166"/>
      <c r="M496" s="123" t="str">
        <f>IF(7850/1000*(1/3)*PI()*ABS(F496-G496)*((H496/2)^2+(H496/2)*(I496/2)+(I496/2)^2-(H496/2-J496/1000)^2-(H496/2-J496/1000)*(I496/2-J496/1000)-(I496/2-J496/1000)^2)=0,"",7850/1000*(1/3)*PI()*ABS(F496-G496)*((H496/2)^2+(H496/2)*(I496/2)+(I496/2)^2-(H496/2-J496/1000)^2-(H496/2-J496/1000)*(I496/2-J496/1000)-(I496/2-J496/1000)^2))</f>
        <v/>
      </c>
      <c r="N496" s="176" t="str">
        <f>IFERROR((MP_DATA[[#This Row],[D, bottom '[m']]]+MP_DATA[[#This Row],[D, top '[m']]])/(2*MP_DATA[[#This Row],[t '[mm']]]/1000),"")</f>
        <v/>
      </c>
      <c r="S496" s="167"/>
      <c r="T496" s="167"/>
      <c r="U496" s="151"/>
      <c r="AX496" s="186" t="str">
        <f>IFERROR(TP_DATA[[#This Row],[Top '[m']]]-TP_DATA[[#This Row],[Bottom '[m']]], "")</f>
        <v/>
      </c>
      <c r="AY496" s="469"/>
      <c r="AZ496" s="470"/>
      <c r="BA496" s="192"/>
      <c r="BD496" s="467"/>
      <c r="BE496" s="467"/>
      <c r="BF496" s="468"/>
      <c r="BK496" s="425"/>
      <c r="BM496" s="425"/>
      <c r="CJ496" s="186" t="str">
        <f>IFERROR(TOWER_DATA[[#This Row],[Top '[m']]]-TOWER_DATA[[#This Row],[Bottom '[m']]], "")</f>
        <v/>
      </c>
      <c r="CK496" s="51"/>
      <c r="CL496" s="173" t="str">
        <f>IFERROR(-(TOWER_DATA[[#This Row],[D, bottom '[m']]]-TOWER_DATA[[#This Row],[D, top '[m']]])/(TOWER_DATA[[#This Row],[Bottom '[m']]]-TOWER_DATA[[#This Row],[Top '[m']]]),"")</f>
        <v/>
      </c>
      <c r="CM496" s="123" t="str">
        <f t="shared" si="11"/>
        <v/>
      </c>
      <c r="CN496" s="187" t="str">
        <f>IFERROR((TOWER_DATA[[#This Row],[D, bottom '[m']]]+TOWER_DATA[[#This Row],[D, top '[m']]])/(2*TOWER_DATA[[#This Row],[t '[mm']]]/1000),"")</f>
        <v/>
      </c>
      <c r="DR496" s="167"/>
      <c r="DS496" s="167"/>
      <c r="DT496" s="151"/>
      <c r="DW496" s="94"/>
      <c r="DX496" s="94"/>
    </row>
    <row r="497" spans="11:128" ht="18" customHeight="1">
      <c r="K497" s="51" t="str">
        <f>IFERROR(MP_DATA[[#This Row],[Top '[m']]]-MP_DATA[[#This Row],[Bottom '[m']]], "")</f>
        <v/>
      </c>
      <c r="L497" s="166"/>
      <c r="M497" s="123" t="str">
        <f>IF(7850/1000*(1/3)*PI()*ABS(F497-G497)*((H497/2)^2+(H497/2)*(I497/2)+(I497/2)^2-(H497/2-J497/1000)^2-(H497/2-J497/1000)*(I497/2-J497/1000)-(I497/2-J497/1000)^2)=0,"",7850/1000*(1/3)*PI()*ABS(F497-G497)*((H497/2)^2+(H497/2)*(I497/2)+(I497/2)^2-(H497/2-J497/1000)^2-(H497/2-J497/1000)*(I497/2-J497/1000)-(I497/2-J497/1000)^2))</f>
        <v/>
      </c>
      <c r="N497" s="176" t="str">
        <f>IFERROR((MP_DATA[[#This Row],[D, bottom '[m']]]+MP_DATA[[#This Row],[D, top '[m']]])/(2*MP_DATA[[#This Row],[t '[mm']]]/1000),"")</f>
        <v/>
      </c>
      <c r="S497" s="167"/>
      <c r="T497" s="167"/>
      <c r="U497" s="151"/>
      <c r="AX497" s="186" t="str">
        <f>IFERROR(TP_DATA[[#This Row],[Top '[m']]]-TP_DATA[[#This Row],[Bottom '[m']]], "")</f>
        <v/>
      </c>
      <c r="AY497" s="469"/>
      <c r="AZ497" s="470"/>
      <c r="BA497" s="192"/>
      <c r="BD497" s="467"/>
      <c r="BE497" s="467"/>
      <c r="BF497" s="468"/>
      <c r="BK497" s="425"/>
      <c r="BM497" s="425"/>
      <c r="CJ497" s="186" t="str">
        <f>IFERROR(TOWER_DATA[[#This Row],[Top '[m']]]-TOWER_DATA[[#This Row],[Bottom '[m']]], "")</f>
        <v/>
      </c>
      <c r="CK497" s="51"/>
      <c r="CL497" s="173" t="str">
        <f>IFERROR(-(TOWER_DATA[[#This Row],[D, bottom '[m']]]-TOWER_DATA[[#This Row],[D, top '[m']]])/(TOWER_DATA[[#This Row],[Bottom '[m']]]-TOWER_DATA[[#This Row],[Top '[m']]]),"")</f>
        <v/>
      </c>
      <c r="CM497" s="123" t="str">
        <f t="shared" ref="CM497:CM560" si="12">IF(7850/1000*(1/3)*PI()*ABS(CE497-CF497)*((CG497/2)^2+(CG497/2)*(CH497/2)+(CH497/2)^2-(CG497/2-CI497/1000)^2-(CG497/2-CI497/1000)*(CH497/2-CI497/1000)-(CH497/2-CI497/1000)^2)=0,"",7850/1000*(1/3)*PI()*ABS(CE497-CF497)*((CG497/2)^2+(CG497/2)*(CH497/2)+(CH497/2)^2-(CG497/2-CI497/1000)^2-(CG497/2-CI497/1000)*(CH497/2-CI497/1000)-(CH497/2-CI497/1000)^2))</f>
        <v/>
      </c>
      <c r="CN497" s="187" t="str">
        <f>IFERROR((TOWER_DATA[[#This Row],[D, bottom '[m']]]+TOWER_DATA[[#This Row],[D, top '[m']]])/(2*TOWER_DATA[[#This Row],[t '[mm']]]/1000),"")</f>
        <v/>
      </c>
      <c r="DR497" s="167"/>
      <c r="DS497" s="167"/>
      <c r="DT497" s="151"/>
      <c r="DW497" s="94"/>
      <c r="DX497" s="94"/>
    </row>
    <row r="498" spans="11:128" ht="18" customHeight="1">
      <c r="K498" s="51" t="str">
        <f>IFERROR(MP_DATA[[#This Row],[Top '[m']]]-MP_DATA[[#This Row],[Bottom '[m']]], "")</f>
        <v/>
      </c>
      <c r="L498" s="166"/>
      <c r="M498" s="123" t="str">
        <f>IF(7850/1000*(1/3)*PI()*ABS(F498-G498)*((H498/2)^2+(H498/2)*(I498/2)+(I498/2)^2-(H498/2-J498/1000)^2-(H498/2-J498/1000)*(I498/2-J498/1000)-(I498/2-J498/1000)^2)=0,"",7850/1000*(1/3)*PI()*ABS(F498-G498)*((H498/2)^2+(H498/2)*(I498/2)+(I498/2)^2-(H498/2-J498/1000)^2-(H498/2-J498/1000)*(I498/2-J498/1000)-(I498/2-J498/1000)^2))</f>
        <v/>
      </c>
      <c r="N498" s="176" t="str">
        <f>IFERROR((MP_DATA[[#This Row],[D, bottom '[m']]]+MP_DATA[[#This Row],[D, top '[m']]])/(2*MP_DATA[[#This Row],[t '[mm']]]/1000),"")</f>
        <v/>
      </c>
      <c r="S498" s="167"/>
      <c r="T498" s="167"/>
      <c r="U498" s="151"/>
      <c r="AX498" s="186" t="str">
        <f>IFERROR(TP_DATA[[#This Row],[Top '[m']]]-TP_DATA[[#This Row],[Bottom '[m']]], "")</f>
        <v/>
      </c>
      <c r="AY498" s="469"/>
      <c r="AZ498" s="470"/>
      <c r="BA498" s="192"/>
      <c r="BD498" s="467"/>
      <c r="BE498" s="467"/>
      <c r="BF498" s="468"/>
      <c r="BK498" s="425"/>
      <c r="BM498" s="425"/>
      <c r="CJ498" s="186" t="str">
        <f>IFERROR(TOWER_DATA[[#This Row],[Top '[m']]]-TOWER_DATA[[#This Row],[Bottom '[m']]], "")</f>
        <v/>
      </c>
      <c r="CK498" s="51"/>
      <c r="CL498" s="173" t="str">
        <f>IFERROR(-(TOWER_DATA[[#This Row],[D, bottom '[m']]]-TOWER_DATA[[#This Row],[D, top '[m']]])/(TOWER_DATA[[#This Row],[Bottom '[m']]]-TOWER_DATA[[#This Row],[Top '[m']]]),"")</f>
        <v/>
      </c>
      <c r="CM498" s="123" t="str">
        <f t="shared" si="12"/>
        <v/>
      </c>
      <c r="CN498" s="187" t="str">
        <f>IFERROR((TOWER_DATA[[#This Row],[D, bottom '[m']]]+TOWER_DATA[[#This Row],[D, top '[m']]])/(2*TOWER_DATA[[#This Row],[t '[mm']]]/1000),"")</f>
        <v/>
      </c>
      <c r="DR498" s="167"/>
      <c r="DS498" s="167"/>
      <c r="DT498" s="151"/>
      <c r="DW498" s="94"/>
      <c r="DX498" s="94"/>
    </row>
    <row r="499" spans="11:128" ht="18" customHeight="1">
      <c r="K499" s="51" t="str">
        <f>IFERROR(MP_DATA[[#This Row],[Top '[m']]]-MP_DATA[[#This Row],[Bottom '[m']]], "")</f>
        <v/>
      </c>
      <c r="L499" s="166"/>
      <c r="M499" s="123" t="str">
        <f>IF(7850/1000*(1/3)*PI()*ABS(F499-G499)*((H499/2)^2+(H499/2)*(I499/2)+(I499/2)^2-(H499/2-J499/1000)^2-(H499/2-J499/1000)*(I499/2-J499/1000)-(I499/2-J499/1000)^2)=0,"",7850/1000*(1/3)*PI()*ABS(F499-G499)*((H499/2)^2+(H499/2)*(I499/2)+(I499/2)^2-(H499/2-J499/1000)^2-(H499/2-J499/1000)*(I499/2-J499/1000)-(I499/2-J499/1000)^2))</f>
        <v/>
      </c>
      <c r="N499" s="176" t="str">
        <f>IFERROR((MP_DATA[[#This Row],[D, bottom '[m']]]+MP_DATA[[#This Row],[D, top '[m']]])/(2*MP_DATA[[#This Row],[t '[mm']]]/1000),"")</f>
        <v/>
      </c>
      <c r="S499" s="167"/>
      <c r="T499" s="167"/>
      <c r="U499" s="151"/>
      <c r="AX499" s="186" t="str">
        <f>IFERROR(TP_DATA[[#This Row],[Top '[m']]]-TP_DATA[[#This Row],[Bottom '[m']]], "")</f>
        <v/>
      </c>
      <c r="AY499" s="469"/>
      <c r="AZ499" s="470"/>
      <c r="BA499" s="192"/>
      <c r="BD499" s="467"/>
      <c r="BE499" s="467"/>
      <c r="BF499" s="468"/>
      <c r="BK499" s="425"/>
      <c r="BM499" s="425"/>
      <c r="CJ499" s="186" t="str">
        <f>IFERROR(TOWER_DATA[[#This Row],[Top '[m']]]-TOWER_DATA[[#This Row],[Bottom '[m']]], "")</f>
        <v/>
      </c>
      <c r="CK499" s="51"/>
      <c r="CL499" s="173" t="str">
        <f>IFERROR(-(TOWER_DATA[[#This Row],[D, bottom '[m']]]-TOWER_DATA[[#This Row],[D, top '[m']]])/(TOWER_DATA[[#This Row],[Bottom '[m']]]-TOWER_DATA[[#This Row],[Top '[m']]]),"")</f>
        <v/>
      </c>
      <c r="CM499" s="123" t="str">
        <f t="shared" si="12"/>
        <v/>
      </c>
      <c r="CN499" s="187" t="str">
        <f>IFERROR((TOWER_DATA[[#This Row],[D, bottom '[m']]]+TOWER_DATA[[#This Row],[D, top '[m']]])/(2*TOWER_DATA[[#This Row],[t '[mm']]]/1000),"")</f>
        <v/>
      </c>
      <c r="DR499" s="167"/>
      <c r="DS499" s="167"/>
      <c r="DT499" s="151"/>
      <c r="DW499" s="94"/>
      <c r="DX499" s="94"/>
    </row>
    <row r="500" spans="11:128" ht="18" customHeight="1">
      <c r="K500" s="51" t="str">
        <f>IFERROR(MP_DATA[[#This Row],[Top '[m']]]-MP_DATA[[#This Row],[Bottom '[m']]], "")</f>
        <v/>
      </c>
      <c r="L500" s="166"/>
      <c r="M500" s="123" t="str">
        <f>IF(7850/1000*(1/3)*PI()*ABS(F500-G500)*((H500/2)^2+(H500/2)*(I500/2)+(I500/2)^2-(H500/2-J500/1000)^2-(H500/2-J500/1000)*(I500/2-J500/1000)-(I500/2-J500/1000)^2)=0,"",7850/1000*(1/3)*PI()*ABS(F500-G500)*((H500/2)^2+(H500/2)*(I500/2)+(I500/2)^2-(H500/2-J500/1000)^2-(H500/2-J500/1000)*(I500/2-J500/1000)-(I500/2-J500/1000)^2))</f>
        <v/>
      </c>
      <c r="N500" s="176" t="str">
        <f>IFERROR((MP_DATA[[#This Row],[D, bottom '[m']]]+MP_DATA[[#This Row],[D, top '[m']]])/(2*MP_DATA[[#This Row],[t '[mm']]]/1000),"")</f>
        <v/>
      </c>
      <c r="S500" s="167"/>
      <c r="T500" s="167"/>
      <c r="U500" s="151"/>
      <c r="AX500" s="186" t="str">
        <f>IFERROR(TP_DATA[[#This Row],[Top '[m']]]-TP_DATA[[#This Row],[Bottom '[m']]], "")</f>
        <v/>
      </c>
      <c r="AY500" s="469"/>
      <c r="AZ500" s="470"/>
      <c r="BA500" s="192"/>
      <c r="BD500" s="467"/>
      <c r="BE500" s="467"/>
      <c r="BF500" s="468"/>
      <c r="BK500" s="425"/>
      <c r="BM500" s="425"/>
      <c r="CJ500" s="186" t="str">
        <f>IFERROR(TOWER_DATA[[#This Row],[Top '[m']]]-TOWER_DATA[[#This Row],[Bottom '[m']]], "")</f>
        <v/>
      </c>
      <c r="CK500" s="51"/>
      <c r="CL500" s="173" t="str">
        <f>IFERROR(-(TOWER_DATA[[#This Row],[D, bottom '[m']]]-TOWER_DATA[[#This Row],[D, top '[m']]])/(TOWER_DATA[[#This Row],[Bottom '[m']]]-TOWER_DATA[[#This Row],[Top '[m']]]),"")</f>
        <v/>
      </c>
      <c r="CM500" s="123" t="str">
        <f t="shared" si="12"/>
        <v/>
      </c>
      <c r="CN500" s="187" t="str">
        <f>IFERROR((TOWER_DATA[[#This Row],[D, bottom '[m']]]+TOWER_DATA[[#This Row],[D, top '[m']]])/(2*TOWER_DATA[[#This Row],[t '[mm']]]/1000),"")</f>
        <v/>
      </c>
      <c r="DR500" s="167"/>
      <c r="DS500" s="167"/>
      <c r="DT500" s="151"/>
      <c r="DW500" s="94"/>
      <c r="DX500" s="94"/>
    </row>
    <row r="501" spans="11:128" ht="18" customHeight="1">
      <c r="K501" s="51" t="str">
        <f>IFERROR(MP_DATA[[#This Row],[Top '[m']]]-MP_DATA[[#This Row],[Bottom '[m']]], "")</f>
        <v/>
      </c>
      <c r="L501" s="166"/>
      <c r="M501" s="123" t="str">
        <f>IF(7850/1000*(1/3)*PI()*ABS(F501-G501)*((H501/2)^2+(H501/2)*(I501/2)+(I501/2)^2-(H501/2-J501/1000)^2-(H501/2-J501/1000)*(I501/2-J501/1000)-(I501/2-J501/1000)^2)=0,"",7850/1000*(1/3)*PI()*ABS(F501-G501)*((H501/2)^2+(H501/2)*(I501/2)+(I501/2)^2-(H501/2-J501/1000)^2-(H501/2-J501/1000)*(I501/2-J501/1000)-(I501/2-J501/1000)^2))</f>
        <v/>
      </c>
      <c r="N501" s="176" t="str">
        <f>IFERROR((MP_DATA[[#This Row],[D, bottom '[m']]]+MP_DATA[[#This Row],[D, top '[m']]])/(2*MP_DATA[[#This Row],[t '[mm']]]/1000),"")</f>
        <v/>
      </c>
      <c r="S501" s="167"/>
      <c r="T501" s="167"/>
      <c r="U501" s="151"/>
      <c r="AX501" s="186" t="str">
        <f>IFERROR(TP_DATA[[#This Row],[Top '[m']]]-TP_DATA[[#This Row],[Bottom '[m']]], "")</f>
        <v/>
      </c>
      <c r="AY501" s="469"/>
      <c r="AZ501" s="470"/>
      <c r="BA501" s="192"/>
      <c r="BD501" s="467"/>
      <c r="BE501" s="467"/>
      <c r="BF501" s="468"/>
      <c r="BK501" s="425"/>
      <c r="BM501" s="425"/>
      <c r="CJ501" s="186" t="str">
        <f>IFERROR(TOWER_DATA[[#This Row],[Top '[m']]]-TOWER_DATA[[#This Row],[Bottom '[m']]], "")</f>
        <v/>
      </c>
      <c r="CK501" s="51"/>
      <c r="CL501" s="173" t="str">
        <f>IFERROR(-(TOWER_DATA[[#This Row],[D, bottom '[m']]]-TOWER_DATA[[#This Row],[D, top '[m']]])/(TOWER_DATA[[#This Row],[Bottom '[m']]]-TOWER_DATA[[#This Row],[Top '[m']]]),"")</f>
        <v/>
      </c>
      <c r="CM501" s="123" t="str">
        <f t="shared" si="12"/>
        <v/>
      </c>
      <c r="CN501" s="187" t="str">
        <f>IFERROR((TOWER_DATA[[#This Row],[D, bottom '[m']]]+TOWER_DATA[[#This Row],[D, top '[m']]])/(2*TOWER_DATA[[#This Row],[t '[mm']]]/1000),"")</f>
        <v/>
      </c>
      <c r="DR501" s="167"/>
      <c r="DS501" s="167"/>
      <c r="DT501" s="151"/>
      <c r="DW501" s="94"/>
      <c r="DX501" s="94"/>
    </row>
    <row r="502" spans="11:128" ht="18" customHeight="1">
      <c r="K502" s="51" t="str">
        <f>IFERROR(MP_DATA[[#This Row],[Top '[m']]]-MP_DATA[[#This Row],[Bottom '[m']]], "")</f>
        <v/>
      </c>
      <c r="L502" s="166"/>
      <c r="M502" s="123" t="str">
        <f>IF(7850/1000*(1/3)*PI()*ABS(F502-G502)*((H502/2)^2+(H502/2)*(I502/2)+(I502/2)^2-(H502/2-J502/1000)^2-(H502/2-J502/1000)*(I502/2-J502/1000)-(I502/2-J502/1000)^2)=0,"",7850/1000*(1/3)*PI()*ABS(F502-G502)*((H502/2)^2+(H502/2)*(I502/2)+(I502/2)^2-(H502/2-J502/1000)^2-(H502/2-J502/1000)*(I502/2-J502/1000)-(I502/2-J502/1000)^2))</f>
        <v/>
      </c>
      <c r="N502" s="176" t="str">
        <f>IFERROR((MP_DATA[[#This Row],[D, bottom '[m']]]+MP_DATA[[#This Row],[D, top '[m']]])/(2*MP_DATA[[#This Row],[t '[mm']]]/1000),"")</f>
        <v/>
      </c>
      <c r="S502" s="167"/>
      <c r="T502" s="167"/>
      <c r="U502" s="151"/>
      <c r="AX502" s="186" t="str">
        <f>IFERROR(TP_DATA[[#This Row],[Top '[m']]]-TP_DATA[[#This Row],[Bottom '[m']]], "")</f>
        <v/>
      </c>
      <c r="AY502" s="469"/>
      <c r="AZ502" s="470"/>
      <c r="BA502" s="192"/>
      <c r="BD502" s="467"/>
      <c r="BE502" s="467"/>
      <c r="BF502" s="468"/>
      <c r="BK502" s="425"/>
      <c r="BM502" s="425"/>
      <c r="CJ502" s="186" t="str">
        <f>IFERROR(TOWER_DATA[[#This Row],[Top '[m']]]-TOWER_DATA[[#This Row],[Bottom '[m']]], "")</f>
        <v/>
      </c>
      <c r="CK502" s="51"/>
      <c r="CL502" s="173" t="str">
        <f>IFERROR(-(TOWER_DATA[[#This Row],[D, bottom '[m']]]-TOWER_DATA[[#This Row],[D, top '[m']]])/(TOWER_DATA[[#This Row],[Bottom '[m']]]-TOWER_DATA[[#This Row],[Top '[m']]]),"")</f>
        <v/>
      </c>
      <c r="CM502" s="123" t="str">
        <f t="shared" si="12"/>
        <v/>
      </c>
      <c r="CN502" s="187" t="str">
        <f>IFERROR((TOWER_DATA[[#This Row],[D, bottom '[m']]]+TOWER_DATA[[#This Row],[D, top '[m']]])/(2*TOWER_DATA[[#This Row],[t '[mm']]]/1000),"")</f>
        <v/>
      </c>
      <c r="DR502" s="167"/>
      <c r="DS502" s="167"/>
      <c r="DT502" s="151"/>
      <c r="DW502" s="94"/>
      <c r="DX502" s="94"/>
    </row>
    <row r="503" spans="11:128" ht="18" customHeight="1">
      <c r="K503" s="51" t="str">
        <f>IFERROR(MP_DATA[[#This Row],[Top '[m']]]-MP_DATA[[#This Row],[Bottom '[m']]], "")</f>
        <v/>
      </c>
      <c r="L503" s="166"/>
      <c r="M503" s="123" t="str">
        <f>IF(7850/1000*(1/3)*PI()*ABS(F503-G503)*((H503/2)^2+(H503/2)*(I503/2)+(I503/2)^2-(H503/2-J503/1000)^2-(H503/2-J503/1000)*(I503/2-J503/1000)-(I503/2-J503/1000)^2)=0,"",7850/1000*(1/3)*PI()*ABS(F503-G503)*((H503/2)^2+(H503/2)*(I503/2)+(I503/2)^2-(H503/2-J503/1000)^2-(H503/2-J503/1000)*(I503/2-J503/1000)-(I503/2-J503/1000)^2))</f>
        <v/>
      </c>
      <c r="N503" s="176" t="str">
        <f>IFERROR((MP_DATA[[#This Row],[D, bottom '[m']]]+MP_DATA[[#This Row],[D, top '[m']]])/(2*MP_DATA[[#This Row],[t '[mm']]]/1000),"")</f>
        <v/>
      </c>
      <c r="S503" s="167"/>
      <c r="T503" s="167"/>
      <c r="U503" s="151"/>
      <c r="AX503" s="186" t="str">
        <f>IFERROR(TP_DATA[[#This Row],[Top '[m']]]-TP_DATA[[#This Row],[Bottom '[m']]], "")</f>
        <v/>
      </c>
      <c r="AY503" s="469"/>
      <c r="AZ503" s="470"/>
      <c r="BA503" s="192"/>
      <c r="BD503" s="467"/>
      <c r="BE503" s="467"/>
      <c r="BF503" s="468"/>
      <c r="BK503" s="425"/>
      <c r="BM503" s="425"/>
      <c r="CJ503" s="186" t="str">
        <f>IFERROR(TOWER_DATA[[#This Row],[Top '[m']]]-TOWER_DATA[[#This Row],[Bottom '[m']]], "")</f>
        <v/>
      </c>
      <c r="CK503" s="51"/>
      <c r="CL503" s="173" t="str">
        <f>IFERROR(-(TOWER_DATA[[#This Row],[D, bottom '[m']]]-TOWER_DATA[[#This Row],[D, top '[m']]])/(TOWER_DATA[[#This Row],[Bottom '[m']]]-TOWER_DATA[[#This Row],[Top '[m']]]),"")</f>
        <v/>
      </c>
      <c r="CM503" s="123" t="str">
        <f t="shared" si="12"/>
        <v/>
      </c>
      <c r="CN503" s="187" t="str">
        <f>IFERROR((TOWER_DATA[[#This Row],[D, bottom '[m']]]+TOWER_DATA[[#This Row],[D, top '[m']]])/(2*TOWER_DATA[[#This Row],[t '[mm']]]/1000),"")</f>
        <v/>
      </c>
      <c r="DR503" s="167"/>
      <c r="DS503" s="167"/>
      <c r="DT503" s="151"/>
      <c r="DW503" s="94"/>
      <c r="DX503" s="94"/>
    </row>
    <row r="504" spans="11:128" ht="18" customHeight="1">
      <c r="K504" s="51" t="str">
        <f>IFERROR(MP_DATA[[#This Row],[Top '[m']]]-MP_DATA[[#This Row],[Bottom '[m']]], "")</f>
        <v/>
      </c>
      <c r="L504" s="166"/>
      <c r="M504" s="123" t="str">
        <f>IF(7850/1000*(1/3)*PI()*ABS(F504-G504)*((H504/2)^2+(H504/2)*(I504/2)+(I504/2)^2-(H504/2-J504/1000)^2-(H504/2-J504/1000)*(I504/2-J504/1000)-(I504/2-J504/1000)^2)=0,"",7850/1000*(1/3)*PI()*ABS(F504-G504)*((H504/2)^2+(H504/2)*(I504/2)+(I504/2)^2-(H504/2-J504/1000)^2-(H504/2-J504/1000)*(I504/2-J504/1000)-(I504/2-J504/1000)^2))</f>
        <v/>
      </c>
      <c r="N504" s="176" t="str">
        <f>IFERROR((MP_DATA[[#This Row],[D, bottom '[m']]]+MP_DATA[[#This Row],[D, top '[m']]])/(2*MP_DATA[[#This Row],[t '[mm']]]/1000),"")</f>
        <v/>
      </c>
      <c r="S504" s="167"/>
      <c r="T504" s="167"/>
      <c r="U504" s="151"/>
      <c r="AX504" s="186" t="str">
        <f>IFERROR(TP_DATA[[#This Row],[Top '[m']]]-TP_DATA[[#This Row],[Bottom '[m']]], "")</f>
        <v/>
      </c>
      <c r="AY504" s="469"/>
      <c r="AZ504" s="470"/>
      <c r="BA504" s="192"/>
      <c r="BD504" s="467"/>
      <c r="BE504" s="467"/>
      <c r="BF504" s="468"/>
      <c r="BK504" s="425"/>
      <c r="BM504" s="425"/>
      <c r="CJ504" s="186" t="str">
        <f>IFERROR(TOWER_DATA[[#This Row],[Top '[m']]]-TOWER_DATA[[#This Row],[Bottom '[m']]], "")</f>
        <v/>
      </c>
      <c r="CK504" s="51"/>
      <c r="CL504" s="173" t="str">
        <f>IFERROR(-(TOWER_DATA[[#This Row],[D, bottom '[m']]]-TOWER_DATA[[#This Row],[D, top '[m']]])/(TOWER_DATA[[#This Row],[Bottom '[m']]]-TOWER_DATA[[#This Row],[Top '[m']]]),"")</f>
        <v/>
      </c>
      <c r="CM504" s="123" t="str">
        <f t="shared" si="12"/>
        <v/>
      </c>
      <c r="CN504" s="187" t="str">
        <f>IFERROR((TOWER_DATA[[#This Row],[D, bottom '[m']]]+TOWER_DATA[[#This Row],[D, top '[m']]])/(2*TOWER_DATA[[#This Row],[t '[mm']]]/1000),"")</f>
        <v/>
      </c>
      <c r="DR504" s="167"/>
      <c r="DS504" s="167"/>
      <c r="DT504" s="151"/>
      <c r="DW504" s="94"/>
      <c r="DX504" s="94"/>
    </row>
    <row r="505" spans="11:128" ht="18" customHeight="1">
      <c r="K505" s="51" t="str">
        <f>IFERROR(MP_DATA[[#This Row],[Top '[m']]]-MP_DATA[[#This Row],[Bottom '[m']]], "")</f>
        <v/>
      </c>
      <c r="L505" s="166"/>
      <c r="M505" s="123" t="str">
        <f>IF(7850/1000*(1/3)*PI()*ABS(F505-G505)*((H505/2)^2+(H505/2)*(I505/2)+(I505/2)^2-(H505/2-J505/1000)^2-(H505/2-J505/1000)*(I505/2-J505/1000)-(I505/2-J505/1000)^2)=0,"",7850/1000*(1/3)*PI()*ABS(F505-G505)*((H505/2)^2+(H505/2)*(I505/2)+(I505/2)^2-(H505/2-J505/1000)^2-(H505/2-J505/1000)*(I505/2-J505/1000)-(I505/2-J505/1000)^2))</f>
        <v/>
      </c>
      <c r="N505" s="176" t="str">
        <f>IFERROR((MP_DATA[[#This Row],[D, bottom '[m']]]+MP_DATA[[#This Row],[D, top '[m']]])/(2*MP_DATA[[#This Row],[t '[mm']]]/1000),"")</f>
        <v/>
      </c>
      <c r="S505" s="167"/>
      <c r="T505" s="167"/>
      <c r="U505" s="151"/>
      <c r="AX505" s="186" t="str">
        <f>IFERROR(TP_DATA[[#This Row],[Top '[m']]]-TP_DATA[[#This Row],[Bottom '[m']]], "")</f>
        <v/>
      </c>
      <c r="AY505" s="469"/>
      <c r="AZ505" s="470"/>
      <c r="BA505" s="192"/>
      <c r="BD505" s="467"/>
      <c r="BE505" s="467"/>
      <c r="BF505" s="468"/>
      <c r="BK505" s="425"/>
      <c r="BM505" s="425"/>
      <c r="CJ505" s="186" t="str">
        <f>IFERROR(TOWER_DATA[[#This Row],[Top '[m']]]-TOWER_DATA[[#This Row],[Bottom '[m']]], "")</f>
        <v/>
      </c>
      <c r="CK505" s="51"/>
      <c r="CL505" s="173" t="str">
        <f>IFERROR(-(TOWER_DATA[[#This Row],[D, bottom '[m']]]-TOWER_DATA[[#This Row],[D, top '[m']]])/(TOWER_DATA[[#This Row],[Bottom '[m']]]-TOWER_DATA[[#This Row],[Top '[m']]]),"")</f>
        <v/>
      </c>
      <c r="CM505" s="123" t="str">
        <f t="shared" si="12"/>
        <v/>
      </c>
      <c r="CN505" s="187" t="str">
        <f>IFERROR((TOWER_DATA[[#This Row],[D, bottom '[m']]]+TOWER_DATA[[#This Row],[D, top '[m']]])/(2*TOWER_DATA[[#This Row],[t '[mm']]]/1000),"")</f>
        <v/>
      </c>
      <c r="DR505" s="167"/>
      <c r="DS505" s="167"/>
      <c r="DT505" s="151"/>
      <c r="DW505" s="94"/>
      <c r="DX505" s="94"/>
    </row>
    <row r="506" spans="11:128" ht="18" customHeight="1">
      <c r="K506" s="51" t="str">
        <f>IFERROR(MP_DATA[[#This Row],[Top '[m']]]-MP_DATA[[#This Row],[Bottom '[m']]], "")</f>
        <v/>
      </c>
      <c r="L506" s="166"/>
      <c r="M506" s="123" t="str">
        <f>IF(7850/1000*(1/3)*PI()*ABS(F506-G506)*((H506/2)^2+(H506/2)*(I506/2)+(I506/2)^2-(H506/2-J506/1000)^2-(H506/2-J506/1000)*(I506/2-J506/1000)-(I506/2-J506/1000)^2)=0,"",7850/1000*(1/3)*PI()*ABS(F506-G506)*((H506/2)^2+(H506/2)*(I506/2)+(I506/2)^2-(H506/2-J506/1000)^2-(H506/2-J506/1000)*(I506/2-J506/1000)-(I506/2-J506/1000)^2))</f>
        <v/>
      </c>
      <c r="N506" s="176" t="str">
        <f>IFERROR((MP_DATA[[#This Row],[D, bottom '[m']]]+MP_DATA[[#This Row],[D, top '[m']]])/(2*MP_DATA[[#This Row],[t '[mm']]]/1000),"")</f>
        <v/>
      </c>
      <c r="S506" s="167"/>
      <c r="T506" s="167"/>
      <c r="U506" s="151"/>
      <c r="AX506" s="186" t="str">
        <f>IFERROR(TP_DATA[[#This Row],[Top '[m']]]-TP_DATA[[#This Row],[Bottom '[m']]], "")</f>
        <v/>
      </c>
      <c r="AY506" s="469"/>
      <c r="AZ506" s="470"/>
      <c r="BA506" s="192"/>
      <c r="BD506" s="467"/>
      <c r="BE506" s="467"/>
      <c r="BF506" s="468"/>
      <c r="BK506" s="425"/>
      <c r="BM506" s="425"/>
      <c r="CJ506" s="186" t="str">
        <f>IFERROR(TOWER_DATA[[#This Row],[Top '[m']]]-TOWER_DATA[[#This Row],[Bottom '[m']]], "")</f>
        <v/>
      </c>
      <c r="CK506" s="51"/>
      <c r="CL506" s="173" t="str">
        <f>IFERROR(-(TOWER_DATA[[#This Row],[D, bottom '[m']]]-TOWER_DATA[[#This Row],[D, top '[m']]])/(TOWER_DATA[[#This Row],[Bottom '[m']]]-TOWER_DATA[[#This Row],[Top '[m']]]),"")</f>
        <v/>
      </c>
      <c r="CM506" s="123" t="str">
        <f t="shared" si="12"/>
        <v/>
      </c>
      <c r="CN506" s="187" t="str">
        <f>IFERROR((TOWER_DATA[[#This Row],[D, bottom '[m']]]+TOWER_DATA[[#This Row],[D, top '[m']]])/(2*TOWER_DATA[[#This Row],[t '[mm']]]/1000),"")</f>
        <v/>
      </c>
      <c r="DR506" s="167"/>
      <c r="DS506" s="167"/>
      <c r="DT506" s="151"/>
      <c r="DW506" s="94"/>
      <c r="DX506" s="94"/>
    </row>
    <row r="507" spans="11:128" ht="18" customHeight="1">
      <c r="K507" s="51" t="str">
        <f>IFERROR(MP_DATA[[#This Row],[Top '[m']]]-MP_DATA[[#This Row],[Bottom '[m']]], "")</f>
        <v/>
      </c>
      <c r="L507" s="166"/>
      <c r="M507" s="123" t="str">
        <f>IF(7850/1000*(1/3)*PI()*ABS(F507-G507)*((H507/2)^2+(H507/2)*(I507/2)+(I507/2)^2-(H507/2-J507/1000)^2-(H507/2-J507/1000)*(I507/2-J507/1000)-(I507/2-J507/1000)^2)=0,"",7850/1000*(1/3)*PI()*ABS(F507-G507)*((H507/2)^2+(H507/2)*(I507/2)+(I507/2)^2-(H507/2-J507/1000)^2-(H507/2-J507/1000)*(I507/2-J507/1000)-(I507/2-J507/1000)^2))</f>
        <v/>
      </c>
      <c r="N507" s="176" t="str">
        <f>IFERROR((MP_DATA[[#This Row],[D, bottom '[m']]]+MP_DATA[[#This Row],[D, top '[m']]])/(2*MP_DATA[[#This Row],[t '[mm']]]/1000),"")</f>
        <v/>
      </c>
      <c r="S507" s="167"/>
      <c r="T507" s="167"/>
      <c r="U507" s="151"/>
      <c r="AX507" s="186" t="str">
        <f>IFERROR(TP_DATA[[#This Row],[Top '[m']]]-TP_DATA[[#This Row],[Bottom '[m']]], "")</f>
        <v/>
      </c>
      <c r="AY507" s="469"/>
      <c r="AZ507" s="470"/>
      <c r="BA507" s="192"/>
      <c r="BD507" s="467"/>
      <c r="BE507" s="467"/>
      <c r="BF507" s="468"/>
      <c r="BK507" s="425"/>
      <c r="BM507" s="425"/>
      <c r="CJ507" s="186" t="str">
        <f>IFERROR(TOWER_DATA[[#This Row],[Top '[m']]]-TOWER_DATA[[#This Row],[Bottom '[m']]], "")</f>
        <v/>
      </c>
      <c r="CK507" s="51"/>
      <c r="CL507" s="173" t="str">
        <f>IFERROR(-(TOWER_DATA[[#This Row],[D, bottom '[m']]]-TOWER_DATA[[#This Row],[D, top '[m']]])/(TOWER_DATA[[#This Row],[Bottom '[m']]]-TOWER_DATA[[#This Row],[Top '[m']]]),"")</f>
        <v/>
      </c>
      <c r="CM507" s="123" t="str">
        <f t="shared" si="12"/>
        <v/>
      </c>
      <c r="CN507" s="187" t="str">
        <f>IFERROR((TOWER_DATA[[#This Row],[D, bottom '[m']]]+TOWER_DATA[[#This Row],[D, top '[m']]])/(2*TOWER_DATA[[#This Row],[t '[mm']]]/1000),"")</f>
        <v/>
      </c>
      <c r="DR507" s="167"/>
      <c r="DS507" s="167"/>
      <c r="DT507" s="151"/>
      <c r="DW507" s="94"/>
      <c r="DX507" s="94"/>
    </row>
    <row r="508" spans="11:128" ht="18" customHeight="1">
      <c r="K508" s="51" t="str">
        <f>IFERROR(MP_DATA[[#This Row],[Top '[m']]]-MP_DATA[[#This Row],[Bottom '[m']]], "")</f>
        <v/>
      </c>
      <c r="L508" s="166"/>
      <c r="M508" s="123" t="str">
        <f>IF(7850/1000*(1/3)*PI()*ABS(F508-G508)*((H508/2)^2+(H508/2)*(I508/2)+(I508/2)^2-(H508/2-J508/1000)^2-(H508/2-J508/1000)*(I508/2-J508/1000)-(I508/2-J508/1000)^2)=0,"",7850/1000*(1/3)*PI()*ABS(F508-G508)*((H508/2)^2+(H508/2)*(I508/2)+(I508/2)^2-(H508/2-J508/1000)^2-(H508/2-J508/1000)*(I508/2-J508/1000)-(I508/2-J508/1000)^2))</f>
        <v/>
      </c>
      <c r="N508" s="176" t="str">
        <f>IFERROR((MP_DATA[[#This Row],[D, bottom '[m']]]+MP_DATA[[#This Row],[D, top '[m']]])/(2*MP_DATA[[#This Row],[t '[mm']]]/1000),"")</f>
        <v/>
      </c>
      <c r="S508" s="167"/>
      <c r="T508" s="167"/>
      <c r="U508" s="151"/>
      <c r="AX508" s="186" t="str">
        <f>IFERROR(TP_DATA[[#This Row],[Top '[m']]]-TP_DATA[[#This Row],[Bottom '[m']]], "")</f>
        <v/>
      </c>
      <c r="AY508" s="469"/>
      <c r="AZ508" s="470"/>
      <c r="BA508" s="192"/>
      <c r="BD508" s="467"/>
      <c r="BE508" s="467"/>
      <c r="BF508" s="468"/>
      <c r="BK508" s="425"/>
      <c r="BM508" s="425"/>
      <c r="CJ508" s="186" t="str">
        <f>IFERROR(TOWER_DATA[[#This Row],[Top '[m']]]-TOWER_DATA[[#This Row],[Bottom '[m']]], "")</f>
        <v/>
      </c>
      <c r="CK508" s="51"/>
      <c r="CL508" s="173" t="str">
        <f>IFERROR(-(TOWER_DATA[[#This Row],[D, bottom '[m']]]-TOWER_DATA[[#This Row],[D, top '[m']]])/(TOWER_DATA[[#This Row],[Bottom '[m']]]-TOWER_DATA[[#This Row],[Top '[m']]]),"")</f>
        <v/>
      </c>
      <c r="CM508" s="123" t="str">
        <f t="shared" si="12"/>
        <v/>
      </c>
      <c r="CN508" s="187" t="str">
        <f>IFERROR((TOWER_DATA[[#This Row],[D, bottom '[m']]]+TOWER_DATA[[#This Row],[D, top '[m']]])/(2*TOWER_DATA[[#This Row],[t '[mm']]]/1000),"")</f>
        <v/>
      </c>
      <c r="DR508" s="167"/>
      <c r="DS508" s="167"/>
      <c r="DT508" s="151"/>
      <c r="DW508" s="94"/>
      <c r="DX508" s="94"/>
    </row>
    <row r="509" spans="11:128" ht="18" customHeight="1">
      <c r="K509" s="51" t="str">
        <f>IFERROR(MP_DATA[[#This Row],[Top '[m']]]-MP_DATA[[#This Row],[Bottom '[m']]], "")</f>
        <v/>
      </c>
      <c r="L509" s="166"/>
      <c r="M509" s="123" t="str">
        <f>IF(7850/1000*(1/3)*PI()*ABS(F509-G509)*((H509/2)^2+(H509/2)*(I509/2)+(I509/2)^2-(H509/2-J509/1000)^2-(H509/2-J509/1000)*(I509/2-J509/1000)-(I509/2-J509/1000)^2)=0,"",7850/1000*(1/3)*PI()*ABS(F509-G509)*((H509/2)^2+(H509/2)*(I509/2)+(I509/2)^2-(H509/2-J509/1000)^2-(H509/2-J509/1000)*(I509/2-J509/1000)-(I509/2-J509/1000)^2))</f>
        <v/>
      </c>
      <c r="N509" s="176" t="str">
        <f>IFERROR((MP_DATA[[#This Row],[D, bottom '[m']]]+MP_DATA[[#This Row],[D, top '[m']]])/(2*MP_DATA[[#This Row],[t '[mm']]]/1000),"")</f>
        <v/>
      </c>
      <c r="S509" s="167"/>
      <c r="T509" s="167"/>
      <c r="U509" s="151"/>
      <c r="AX509" s="186" t="str">
        <f>IFERROR(TP_DATA[[#This Row],[Top '[m']]]-TP_DATA[[#This Row],[Bottom '[m']]], "")</f>
        <v/>
      </c>
      <c r="AY509" s="469"/>
      <c r="AZ509" s="470"/>
      <c r="BA509" s="192"/>
      <c r="BD509" s="467"/>
      <c r="BE509" s="467"/>
      <c r="BF509" s="468"/>
      <c r="BK509" s="425"/>
      <c r="BM509" s="425"/>
      <c r="CJ509" s="186" t="str">
        <f>IFERROR(TOWER_DATA[[#This Row],[Top '[m']]]-TOWER_DATA[[#This Row],[Bottom '[m']]], "")</f>
        <v/>
      </c>
      <c r="CK509" s="51"/>
      <c r="CL509" s="173" t="str">
        <f>IFERROR(-(TOWER_DATA[[#This Row],[D, bottom '[m']]]-TOWER_DATA[[#This Row],[D, top '[m']]])/(TOWER_DATA[[#This Row],[Bottom '[m']]]-TOWER_DATA[[#This Row],[Top '[m']]]),"")</f>
        <v/>
      </c>
      <c r="CM509" s="123" t="str">
        <f t="shared" si="12"/>
        <v/>
      </c>
      <c r="CN509" s="187" t="str">
        <f>IFERROR((TOWER_DATA[[#This Row],[D, bottom '[m']]]+TOWER_DATA[[#This Row],[D, top '[m']]])/(2*TOWER_DATA[[#This Row],[t '[mm']]]/1000),"")</f>
        <v/>
      </c>
      <c r="DR509" s="167"/>
      <c r="DS509" s="167"/>
      <c r="DT509" s="151"/>
      <c r="DW509" s="94"/>
      <c r="DX509" s="94"/>
    </row>
    <row r="510" spans="11:128" ht="18" customHeight="1">
      <c r="K510" s="51" t="str">
        <f>IFERROR(MP_DATA[[#This Row],[Top '[m']]]-MP_DATA[[#This Row],[Bottom '[m']]], "")</f>
        <v/>
      </c>
      <c r="L510" s="166"/>
      <c r="M510" s="123" t="str">
        <f>IF(7850/1000*(1/3)*PI()*ABS(F510-G510)*((H510/2)^2+(H510/2)*(I510/2)+(I510/2)^2-(H510/2-J510/1000)^2-(H510/2-J510/1000)*(I510/2-J510/1000)-(I510/2-J510/1000)^2)=0,"",7850/1000*(1/3)*PI()*ABS(F510-G510)*((H510/2)^2+(H510/2)*(I510/2)+(I510/2)^2-(H510/2-J510/1000)^2-(H510/2-J510/1000)*(I510/2-J510/1000)-(I510/2-J510/1000)^2))</f>
        <v/>
      </c>
      <c r="N510" s="176" t="str">
        <f>IFERROR((MP_DATA[[#This Row],[D, bottom '[m']]]+MP_DATA[[#This Row],[D, top '[m']]])/(2*MP_DATA[[#This Row],[t '[mm']]]/1000),"")</f>
        <v/>
      </c>
      <c r="S510" s="167"/>
      <c r="T510" s="167"/>
      <c r="U510" s="151"/>
      <c r="AX510" s="186" t="str">
        <f>IFERROR(TP_DATA[[#This Row],[Top '[m']]]-TP_DATA[[#This Row],[Bottom '[m']]], "")</f>
        <v/>
      </c>
      <c r="AY510" s="469"/>
      <c r="AZ510" s="470"/>
      <c r="BA510" s="192"/>
      <c r="BD510" s="467"/>
      <c r="BE510" s="467"/>
      <c r="BF510" s="468"/>
      <c r="BK510" s="425"/>
      <c r="BM510" s="425"/>
      <c r="CJ510" s="186" t="str">
        <f>IFERROR(TOWER_DATA[[#This Row],[Top '[m']]]-TOWER_DATA[[#This Row],[Bottom '[m']]], "")</f>
        <v/>
      </c>
      <c r="CK510" s="51"/>
      <c r="CL510" s="173" t="str">
        <f>IFERROR(-(TOWER_DATA[[#This Row],[D, bottom '[m']]]-TOWER_DATA[[#This Row],[D, top '[m']]])/(TOWER_DATA[[#This Row],[Bottom '[m']]]-TOWER_DATA[[#This Row],[Top '[m']]]),"")</f>
        <v/>
      </c>
      <c r="CM510" s="123" t="str">
        <f t="shared" si="12"/>
        <v/>
      </c>
      <c r="CN510" s="187" t="str">
        <f>IFERROR((TOWER_DATA[[#This Row],[D, bottom '[m']]]+TOWER_DATA[[#This Row],[D, top '[m']]])/(2*TOWER_DATA[[#This Row],[t '[mm']]]/1000),"")</f>
        <v/>
      </c>
      <c r="DR510" s="167"/>
      <c r="DS510" s="167"/>
      <c r="DT510" s="151"/>
      <c r="DW510" s="94"/>
      <c r="DX510" s="94"/>
    </row>
    <row r="511" spans="11:128" ht="18" customHeight="1">
      <c r="K511" s="51" t="str">
        <f>IFERROR(MP_DATA[[#This Row],[Top '[m']]]-MP_DATA[[#This Row],[Bottom '[m']]], "")</f>
        <v/>
      </c>
      <c r="L511" s="166"/>
      <c r="M511" s="123" t="str">
        <f>IF(7850/1000*(1/3)*PI()*ABS(F511-G511)*((H511/2)^2+(H511/2)*(I511/2)+(I511/2)^2-(H511/2-J511/1000)^2-(H511/2-J511/1000)*(I511/2-J511/1000)-(I511/2-J511/1000)^2)=0,"",7850/1000*(1/3)*PI()*ABS(F511-G511)*((H511/2)^2+(H511/2)*(I511/2)+(I511/2)^2-(H511/2-J511/1000)^2-(H511/2-J511/1000)*(I511/2-J511/1000)-(I511/2-J511/1000)^2))</f>
        <v/>
      </c>
      <c r="N511" s="176" t="str">
        <f>IFERROR((MP_DATA[[#This Row],[D, bottom '[m']]]+MP_DATA[[#This Row],[D, top '[m']]])/(2*MP_DATA[[#This Row],[t '[mm']]]/1000),"")</f>
        <v/>
      </c>
      <c r="S511" s="167"/>
      <c r="T511" s="167"/>
      <c r="U511" s="151"/>
      <c r="AX511" s="186" t="str">
        <f>IFERROR(TP_DATA[[#This Row],[Top '[m']]]-TP_DATA[[#This Row],[Bottom '[m']]], "")</f>
        <v/>
      </c>
      <c r="AY511" s="469"/>
      <c r="AZ511" s="470"/>
      <c r="BA511" s="192"/>
      <c r="BD511" s="467"/>
      <c r="BE511" s="467"/>
      <c r="BF511" s="468"/>
      <c r="BK511" s="425"/>
      <c r="BM511" s="425"/>
      <c r="CJ511" s="186" t="str">
        <f>IFERROR(TOWER_DATA[[#This Row],[Top '[m']]]-TOWER_DATA[[#This Row],[Bottom '[m']]], "")</f>
        <v/>
      </c>
      <c r="CK511" s="51"/>
      <c r="CL511" s="173" t="str">
        <f>IFERROR(-(TOWER_DATA[[#This Row],[D, bottom '[m']]]-TOWER_DATA[[#This Row],[D, top '[m']]])/(TOWER_DATA[[#This Row],[Bottom '[m']]]-TOWER_DATA[[#This Row],[Top '[m']]]),"")</f>
        <v/>
      </c>
      <c r="CM511" s="123" t="str">
        <f t="shared" si="12"/>
        <v/>
      </c>
      <c r="CN511" s="187" t="str">
        <f>IFERROR((TOWER_DATA[[#This Row],[D, bottom '[m']]]+TOWER_DATA[[#This Row],[D, top '[m']]])/(2*TOWER_DATA[[#This Row],[t '[mm']]]/1000),"")</f>
        <v/>
      </c>
      <c r="DR511" s="167"/>
      <c r="DS511" s="167"/>
      <c r="DT511" s="151"/>
      <c r="DW511" s="94"/>
      <c r="DX511" s="94"/>
    </row>
    <row r="512" spans="11:128" ht="18" customHeight="1">
      <c r="K512" s="51" t="str">
        <f>IFERROR(MP_DATA[[#This Row],[Top '[m']]]-MP_DATA[[#This Row],[Bottom '[m']]], "")</f>
        <v/>
      </c>
      <c r="L512" s="166"/>
      <c r="M512" s="123" t="str">
        <f>IF(7850/1000*(1/3)*PI()*ABS(F512-G512)*((H512/2)^2+(H512/2)*(I512/2)+(I512/2)^2-(H512/2-J512/1000)^2-(H512/2-J512/1000)*(I512/2-J512/1000)-(I512/2-J512/1000)^2)=0,"",7850/1000*(1/3)*PI()*ABS(F512-G512)*((H512/2)^2+(H512/2)*(I512/2)+(I512/2)^2-(H512/2-J512/1000)^2-(H512/2-J512/1000)*(I512/2-J512/1000)-(I512/2-J512/1000)^2))</f>
        <v/>
      </c>
      <c r="N512" s="176" t="str">
        <f>IFERROR((MP_DATA[[#This Row],[D, bottom '[m']]]+MP_DATA[[#This Row],[D, top '[m']]])/(2*MP_DATA[[#This Row],[t '[mm']]]/1000),"")</f>
        <v/>
      </c>
      <c r="S512" s="167"/>
      <c r="T512" s="167"/>
      <c r="U512" s="151"/>
      <c r="AX512" s="186" t="str">
        <f>IFERROR(TP_DATA[[#This Row],[Top '[m']]]-TP_DATA[[#This Row],[Bottom '[m']]], "")</f>
        <v/>
      </c>
      <c r="AY512" s="469"/>
      <c r="AZ512" s="470"/>
      <c r="BA512" s="192"/>
      <c r="BD512" s="467"/>
      <c r="BE512" s="467"/>
      <c r="BF512" s="468"/>
      <c r="BK512" s="425"/>
      <c r="BM512" s="425"/>
      <c r="CJ512" s="186" t="str">
        <f>IFERROR(TOWER_DATA[[#This Row],[Top '[m']]]-TOWER_DATA[[#This Row],[Bottom '[m']]], "")</f>
        <v/>
      </c>
      <c r="CK512" s="51"/>
      <c r="CL512" s="173" t="str">
        <f>IFERROR(-(TOWER_DATA[[#This Row],[D, bottom '[m']]]-TOWER_DATA[[#This Row],[D, top '[m']]])/(TOWER_DATA[[#This Row],[Bottom '[m']]]-TOWER_DATA[[#This Row],[Top '[m']]]),"")</f>
        <v/>
      </c>
      <c r="CM512" s="123" t="str">
        <f t="shared" si="12"/>
        <v/>
      </c>
      <c r="CN512" s="187" t="str">
        <f>IFERROR((TOWER_DATA[[#This Row],[D, bottom '[m']]]+TOWER_DATA[[#This Row],[D, top '[m']]])/(2*TOWER_DATA[[#This Row],[t '[mm']]]/1000),"")</f>
        <v/>
      </c>
      <c r="DR512" s="167"/>
      <c r="DS512" s="167"/>
      <c r="DT512" s="151"/>
      <c r="DW512" s="94"/>
      <c r="DX512" s="94"/>
    </row>
    <row r="513" spans="11:128" ht="18" customHeight="1">
      <c r="K513" s="51" t="str">
        <f>IFERROR(MP_DATA[[#This Row],[Top '[m']]]-MP_DATA[[#This Row],[Bottom '[m']]], "")</f>
        <v/>
      </c>
      <c r="L513" s="166"/>
      <c r="M513" s="123" t="str">
        <f>IF(7850/1000*(1/3)*PI()*ABS(F513-G513)*((H513/2)^2+(H513/2)*(I513/2)+(I513/2)^2-(H513/2-J513/1000)^2-(H513/2-J513/1000)*(I513/2-J513/1000)-(I513/2-J513/1000)^2)=0,"",7850/1000*(1/3)*PI()*ABS(F513-G513)*((H513/2)^2+(H513/2)*(I513/2)+(I513/2)^2-(H513/2-J513/1000)^2-(H513/2-J513/1000)*(I513/2-J513/1000)-(I513/2-J513/1000)^2))</f>
        <v/>
      </c>
      <c r="N513" s="176" t="str">
        <f>IFERROR((MP_DATA[[#This Row],[D, bottom '[m']]]+MP_DATA[[#This Row],[D, top '[m']]])/(2*MP_DATA[[#This Row],[t '[mm']]]/1000),"")</f>
        <v/>
      </c>
      <c r="S513" s="167"/>
      <c r="T513" s="167"/>
      <c r="U513" s="151"/>
      <c r="AX513" s="186" t="str">
        <f>IFERROR(TP_DATA[[#This Row],[Top '[m']]]-TP_DATA[[#This Row],[Bottom '[m']]], "")</f>
        <v/>
      </c>
      <c r="AY513" s="469"/>
      <c r="AZ513" s="470"/>
      <c r="BA513" s="192"/>
      <c r="BD513" s="467"/>
      <c r="BE513" s="467"/>
      <c r="BF513" s="468"/>
      <c r="BK513" s="425"/>
      <c r="BM513" s="425"/>
      <c r="CJ513" s="186" t="str">
        <f>IFERROR(TOWER_DATA[[#This Row],[Top '[m']]]-TOWER_DATA[[#This Row],[Bottom '[m']]], "")</f>
        <v/>
      </c>
      <c r="CK513" s="51"/>
      <c r="CL513" s="173" t="str">
        <f>IFERROR(-(TOWER_DATA[[#This Row],[D, bottom '[m']]]-TOWER_DATA[[#This Row],[D, top '[m']]])/(TOWER_DATA[[#This Row],[Bottom '[m']]]-TOWER_DATA[[#This Row],[Top '[m']]]),"")</f>
        <v/>
      </c>
      <c r="CM513" s="123" t="str">
        <f t="shared" si="12"/>
        <v/>
      </c>
      <c r="CN513" s="187" t="str">
        <f>IFERROR((TOWER_DATA[[#This Row],[D, bottom '[m']]]+TOWER_DATA[[#This Row],[D, top '[m']]])/(2*TOWER_DATA[[#This Row],[t '[mm']]]/1000),"")</f>
        <v/>
      </c>
      <c r="DR513" s="167"/>
      <c r="DS513" s="167"/>
      <c r="DT513" s="151"/>
      <c r="DW513" s="94"/>
      <c r="DX513" s="94"/>
    </row>
    <row r="514" spans="11:128" ht="18" customHeight="1">
      <c r="K514" s="51" t="str">
        <f>IFERROR(MP_DATA[[#This Row],[Top '[m']]]-MP_DATA[[#This Row],[Bottom '[m']]], "")</f>
        <v/>
      </c>
      <c r="L514" s="166"/>
      <c r="M514" s="123" t="str">
        <f>IF(7850/1000*(1/3)*PI()*ABS(F514-G514)*((H514/2)^2+(H514/2)*(I514/2)+(I514/2)^2-(H514/2-J514/1000)^2-(H514/2-J514/1000)*(I514/2-J514/1000)-(I514/2-J514/1000)^2)=0,"",7850/1000*(1/3)*PI()*ABS(F514-G514)*((H514/2)^2+(H514/2)*(I514/2)+(I514/2)^2-(H514/2-J514/1000)^2-(H514/2-J514/1000)*(I514/2-J514/1000)-(I514/2-J514/1000)^2))</f>
        <v/>
      </c>
      <c r="N514" s="176" t="str">
        <f>IFERROR((MP_DATA[[#This Row],[D, bottom '[m']]]+MP_DATA[[#This Row],[D, top '[m']]])/(2*MP_DATA[[#This Row],[t '[mm']]]/1000),"")</f>
        <v/>
      </c>
      <c r="S514" s="167"/>
      <c r="T514" s="167"/>
      <c r="U514" s="151"/>
      <c r="AX514" s="186" t="str">
        <f>IFERROR(TP_DATA[[#This Row],[Top '[m']]]-TP_DATA[[#This Row],[Bottom '[m']]], "")</f>
        <v/>
      </c>
      <c r="AY514" s="469"/>
      <c r="AZ514" s="470"/>
      <c r="BA514" s="192"/>
      <c r="BD514" s="467"/>
      <c r="BE514" s="467"/>
      <c r="BF514" s="468"/>
      <c r="BK514" s="425"/>
      <c r="BM514" s="425"/>
      <c r="CJ514" s="186" t="str">
        <f>IFERROR(TOWER_DATA[[#This Row],[Top '[m']]]-TOWER_DATA[[#This Row],[Bottom '[m']]], "")</f>
        <v/>
      </c>
      <c r="CK514" s="51"/>
      <c r="CL514" s="173" t="str">
        <f>IFERROR(-(TOWER_DATA[[#This Row],[D, bottom '[m']]]-TOWER_DATA[[#This Row],[D, top '[m']]])/(TOWER_DATA[[#This Row],[Bottom '[m']]]-TOWER_DATA[[#This Row],[Top '[m']]]),"")</f>
        <v/>
      </c>
      <c r="CM514" s="123" t="str">
        <f t="shared" si="12"/>
        <v/>
      </c>
      <c r="CN514" s="187" t="str">
        <f>IFERROR((TOWER_DATA[[#This Row],[D, bottom '[m']]]+TOWER_DATA[[#This Row],[D, top '[m']]])/(2*TOWER_DATA[[#This Row],[t '[mm']]]/1000),"")</f>
        <v/>
      </c>
      <c r="DR514" s="167"/>
      <c r="DS514" s="167"/>
      <c r="DT514" s="151"/>
      <c r="DW514" s="94"/>
      <c r="DX514" s="94"/>
    </row>
    <row r="515" spans="11:128" ht="18" customHeight="1">
      <c r="K515" s="51" t="str">
        <f>IFERROR(MP_DATA[[#This Row],[Top '[m']]]-MP_DATA[[#This Row],[Bottom '[m']]], "")</f>
        <v/>
      </c>
      <c r="L515" s="166"/>
      <c r="M515" s="123" t="str">
        <f>IF(7850/1000*(1/3)*PI()*ABS(F515-G515)*((H515/2)^2+(H515/2)*(I515/2)+(I515/2)^2-(H515/2-J515/1000)^2-(H515/2-J515/1000)*(I515/2-J515/1000)-(I515/2-J515/1000)^2)=0,"",7850/1000*(1/3)*PI()*ABS(F515-G515)*((H515/2)^2+(H515/2)*(I515/2)+(I515/2)^2-(H515/2-J515/1000)^2-(H515/2-J515/1000)*(I515/2-J515/1000)-(I515/2-J515/1000)^2))</f>
        <v/>
      </c>
      <c r="N515" s="176" t="str">
        <f>IFERROR((MP_DATA[[#This Row],[D, bottom '[m']]]+MP_DATA[[#This Row],[D, top '[m']]])/(2*MP_DATA[[#This Row],[t '[mm']]]/1000),"")</f>
        <v/>
      </c>
      <c r="S515" s="167"/>
      <c r="T515" s="167"/>
      <c r="U515" s="151"/>
      <c r="AX515" s="186" t="str">
        <f>IFERROR(TP_DATA[[#This Row],[Top '[m']]]-TP_DATA[[#This Row],[Bottom '[m']]], "")</f>
        <v/>
      </c>
      <c r="AY515" s="469"/>
      <c r="AZ515" s="470"/>
      <c r="BA515" s="192"/>
      <c r="BD515" s="467"/>
      <c r="BE515" s="467"/>
      <c r="BF515" s="468"/>
      <c r="BK515" s="425"/>
      <c r="BM515" s="425"/>
      <c r="CJ515" s="186" t="str">
        <f>IFERROR(TOWER_DATA[[#This Row],[Top '[m']]]-TOWER_DATA[[#This Row],[Bottom '[m']]], "")</f>
        <v/>
      </c>
      <c r="CK515" s="51"/>
      <c r="CL515" s="173" t="str">
        <f>IFERROR(-(TOWER_DATA[[#This Row],[D, bottom '[m']]]-TOWER_DATA[[#This Row],[D, top '[m']]])/(TOWER_DATA[[#This Row],[Bottom '[m']]]-TOWER_DATA[[#This Row],[Top '[m']]]),"")</f>
        <v/>
      </c>
      <c r="CM515" s="123" t="str">
        <f t="shared" si="12"/>
        <v/>
      </c>
      <c r="CN515" s="187" t="str">
        <f>IFERROR((TOWER_DATA[[#This Row],[D, bottom '[m']]]+TOWER_DATA[[#This Row],[D, top '[m']]])/(2*TOWER_DATA[[#This Row],[t '[mm']]]/1000),"")</f>
        <v/>
      </c>
      <c r="DR515" s="167"/>
      <c r="DS515" s="167"/>
      <c r="DT515" s="151"/>
      <c r="DW515" s="94"/>
      <c r="DX515" s="94"/>
    </row>
    <row r="516" spans="11:128" ht="18" customHeight="1">
      <c r="K516" s="51" t="str">
        <f>IFERROR(MP_DATA[[#This Row],[Top '[m']]]-MP_DATA[[#This Row],[Bottom '[m']]], "")</f>
        <v/>
      </c>
      <c r="L516" s="166"/>
      <c r="M516" s="123" t="str">
        <f>IF(7850/1000*(1/3)*PI()*ABS(F516-G516)*((H516/2)^2+(H516/2)*(I516/2)+(I516/2)^2-(H516/2-J516/1000)^2-(H516/2-J516/1000)*(I516/2-J516/1000)-(I516/2-J516/1000)^2)=0,"",7850/1000*(1/3)*PI()*ABS(F516-G516)*((H516/2)^2+(H516/2)*(I516/2)+(I516/2)^2-(H516/2-J516/1000)^2-(H516/2-J516/1000)*(I516/2-J516/1000)-(I516/2-J516/1000)^2))</f>
        <v/>
      </c>
      <c r="N516" s="176" t="str">
        <f>IFERROR((MP_DATA[[#This Row],[D, bottom '[m']]]+MP_DATA[[#This Row],[D, top '[m']]])/(2*MP_DATA[[#This Row],[t '[mm']]]/1000),"")</f>
        <v/>
      </c>
      <c r="S516" s="167"/>
      <c r="T516" s="167"/>
      <c r="U516" s="151"/>
      <c r="AX516" s="186" t="str">
        <f>IFERROR(TP_DATA[[#This Row],[Top '[m']]]-TP_DATA[[#This Row],[Bottom '[m']]], "")</f>
        <v/>
      </c>
      <c r="AY516" s="469"/>
      <c r="AZ516" s="470"/>
      <c r="BA516" s="192"/>
      <c r="BD516" s="467"/>
      <c r="BE516" s="467"/>
      <c r="BF516" s="468"/>
      <c r="BK516" s="425"/>
      <c r="BM516" s="425"/>
      <c r="CJ516" s="186" t="str">
        <f>IFERROR(TOWER_DATA[[#This Row],[Top '[m']]]-TOWER_DATA[[#This Row],[Bottom '[m']]], "")</f>
        <v/>
      </c>
      <c r="CK516" s="51"/>
      <c r="CL516" s="173" t="str">
        <f>IFERROR(-(TOWER_DATA[[#This Row],[D, bottom '[m']]]-TOWER_DATA[[#This Row],[D, top '[m']]])/(TOWER_DATA[[#This Row],[Bottom '[m']]]-TOWER_DATA[[#This Row],[Top '[m']]]),"")</f>
        <v/>
      </c>
      <c r="CM516" s="123" t="str">
        <f t="shared" si="12"/>
        <v/>
      </c>
      <c r="CN516" s="187" t="str">
        <f>IFERROR((TOWER_DATA[[#This Row],[D, bottom '[m']]]+TOWER_DATA[[#This Row],[D, top '[m']]])/(2*TOWER_DATA[[#This Row],[t '[mm']]]/1000),"")</f>
        <v/>
      </c>
      <c r="DR516" s="167"/>
      <c r="DS516" s="167"/>
      <c r="DT516" s="151"/>
      <c r="DW516" s="94"/>
      <c r="DX516" s="94"/>
    </row>
    <row r="517" spans="11:128" ht="18" customHeight="1">
      <c r="K517" s="51" t="str">
        <f>IFERROR(MP_DATA[[#This Row],[Top '[m']]]-MP_DATA[[#This Row],[Bottom '[m']]], "")</f>
        <v/>
      </c>
      <c r="L517" s="166"/>
      <c r="M517" s="123" t="str">
        <f>IF(7850/1000*(1/3)*PI()*ABS(F517-G517)*((H517/2)^2+(H517/2)*(I517/2)+(I517/2)^2-(H517/2-J517/1000)^2-(H517/2-J517/1000)*(I517/2-J517/1000)-(I517/2-J517/1000)^2)=0,"",7850/1000*(1/3)*PI()*ABS(F517-G517)*((H517/2)^2+(H517/2)*(I517/2)+(I517/2)^2-(H517/2-J517/1000)^2-(H517/2-J517/1000)*(I517/2-J517/1000)-(I517/2-J517/1000)^2))</f>
        <v/>
      </c>
      <c r="N517" s="176" t="str">
        <f>IFERROR((MP_DATA[[#This Row],[D, bottom '[m']]]+MP_DATA[[#This Row],[D, top '[m']]])/(2*MP_DATA[[#This Row],[t '[mm']]]/1000),"")</f>
        <v/>
      </c>
      <c r="S517" s="167"/>
      <c r="T517" s="167"/>
      <c r="U517" s="151"/>
      <c r="AX517" s="186" t="str">
        <f>IFERROR(TP_DATA[[#This Row],[Top '[m']]]-TP_DATA[[#This Row],[Bottom '[m']]], "")</f>
        <v/>
      </c>
      <c r="AY517" s="469"/>
      <c r="AZ517" s="470"/>
      <c r="BA517" s="192"/>
      <c r="BD517" s="467"/>
      <c r="BE517" s="467"/>
      <c r="BF517" s="468"/>
      <c r="BK517" s="425"/>
      <c r="BM517" s="425"/>
      <c r="CJ517" s="186" t="str">
        <f>IFERROR(TOWER_DATA[[#This Row],[Top '[m']]]-TOWER_DATA[[#This Row],[Bottom '[m']]], "")</f>
        <v/>
      </c>
      <c r="CK517" s="51"/>
      <c r="CL517" s="173" t="str">
        <f>IFERROR(-(TOWER_DATA[[#This Row],[D, bottom '[m']]]-TOWER_DATA[[#This Row],[D, top '[m']]])/(TOWER_DATA[[#This Row],[Bottom '[m']]]-TOWER_DATA[[#This Row],[Top '[m']]]),"")</f>
        <v/>
      </c>
      <c r="CM517" s="123" t="str">
        <f t="shared" si="12"/>
        <v/>
      </c>
      <c r="CN517" s="187" t="str">
        <f>IFERROR((TOWER_DATA[[#This Row],[D, bottom '[m']]]+TOWER_DATA[[#This Row],[D, top '[m']]])/(2*TOWER_DATA[[#This Row],[t '[mm']]]/1000),"")</f>
        <v/>
      </c>
      <c r="DR517" s="167"/>
      <c r="DS517" s="167"/>
      <c r="DT517" s="151"/>
      <c r="DW517" s="94"/>
      <c r="DX517" s="94"/>
    </row>
    <row r="518" spans="11:128" ht="18" customHeight="1">
      <c r="K518" s="51" t="str">
        <f>IFERROR(MP_DATA[[#This Row],[Top '[m']]]-MP_DATA[[#This Row],[Bottom '[m']]], "")</f>
        <v/>
      </c>
      <c r="L518" s="166"/>
      <c r="M518" s="123" t="str">
        <f>IF(7850/1000*(1/3)*PI()*ABS(F518-G518)*((H518/2)^2+(H518/2)*(I518/2)+(I518/2)^2-(H518/2-J518/1000)^2-(H518/2-J518/1000)*(I518/2-J518/1000)-(I518/2-J518/1000)^2)=0,"",7850/1000*(1/3)*PI()*ABS(F518-G518)*((H518/2)^2+(H518/2)*(I518/2)+(I518/2)^2-(H518/2-J518/1000)^2-(H518/2-J518/1000)*(I518/2-J518/1000)-(I518/2-J518/1000)^2))</f>
        <v/>
      </c>
      <c r="N518" s="176" t="str">
        <f>IFERROR((MP_DATA[[#This Row],[D, bottom '[m']]]+MP_DATA[[#This Row],[D, top '[m']]])/(2*MP_DATA[[#This Row],[t '[mm']]]/1000),"")</f>
        <v/>
      </c>
      <c r="S518" s="167"/>
      <c r="T518" s="167"/>
      <c r="U518" s="151"/>
      <c r="AX518" s="186" t="str">
        <f>IFERROR(TP_DATA[[#This Row],[Top '[m']]]-TP_DATA[[#This Row],[Bottom '[m']]], "")</f>
        <v/>
      </c>
      <c r="AY518" s="469"/>
      <c r="AZ518" s="470"/>
      <c r="BA518" s="192"/>
      <c r="BD518" s="467"/>
      <c r="BE518" s="467"/>
      <c r="BF518" s="468"/>
      <c r="BK518" s="425"/>
      <c r="BM518" s="425"/>
      <c r="CJ518" s="186" t="str">
        <f>IFERROR(TOWER_DATA[[#This Row],[Top '[m']]]-TOWER_DATA[[#This Row],[Bottom '[m']]], "")</f>
        <v/>
      </c>
      <c r="CK518" s="51"/>
      <c r="CL518" s="173" t="str">
        <f>IFERROR(-(TOWER_DATA[[#This Row],[D, bottom '[m']]]-TOWER_DATA[[#This Row],[D, top '[m']]])/(TOWER_DATA[[#This Row],[Bottom '[m']]]-TOWER_DATA[[#This Row],[Top '[m']]]),"")</f>
        <v/>
      </c>
      <c r="CM518" s="123" t="str">
        <f t="shared" si="12"/>
        <v/>
      </c>
      <c r="CN518" s="187" t="str">
        <f>IFERROR((TOWER_DATA[[#This Row],[D, bottom '[m']]]+TOWER_DATA[[#This Row],[D, top '[m']]])/(2*TOWER_DATA[[#This Row],[t '[mm']]]/1000),"")</f>
        <v/>
      </c>
      <c r="DR518" s="167"/>
      <c r="DS518" s="167"/>
      <c r="DT518" s="151"/>
      <c r="DW518" s="94"/>
      <c r="DX518" s="94"/>
    </row>
    <row r="519" spans="11:128" ht="18" customHeight="1">
      <c r="K519" s="51" t="str">
        <f>IFERROR(MP_DATA[[#This Row],[Top '[m']]]-MP_DATA[[#This Row],[Bottom '[m']]], "")</f>
        <v/>
      </c>
      <c r="L519" s="166"/>
      <c r="M519" s="123" t="str">
        <f>IF(7850/1000*(1/3)*PI()*ABS(F519-G519)*((H519/2)^2+(H519/2)*(I519/2)+(I519/2)^2-(H519/2-J519/1000)^2-(H519/2-J519/1000)*(I519/2-J519/1000)-(I519/2-J519/1000)^2)=0,"",7850/1000*(1/3)*PI()*ABS(F519-G519)*((H519/2)^2+(H519/2)*(I519/2)+(I519/2)^2-(H519/2-J519/1000)^2-(H519/2-J519/1000)*(I519/2-J519/1000)-(I519/2-J519/1000)^2))</f>
        <v/>
      </c>
      <c r="N519" s="176" t="str">
        <f>IFERROR((MP_DATA[[#This Row],[D, bottom '[m']]]+MP_DATA[[#This Row],[D, top '[m']]])/(2*MP_DATA[[#This Row],[t '[mm']]]/1000),"")</f>
        <v/>
      </c>
      <c r="S519" s="167"/>
      <c r="T519" s="167"/>
      <c r="U519" s="151"/>
      <c r="AX519" s="186" t="str">
        <f>IFERROR(TP_DATA[[#This Row],[Top '[m']]]-TP_DATA[[#This Row],[Bottom '[m']]], "")</f>
        <v/>
      </c>
      <c r="AY519" s="469"/>
      <c r="AZ519" s="470"/>
      <c r="BA519" s="192"/>
      <c r="BD519" s="467"/>
      <c r="BE519" s="467"/>
      <c r="BF519" s="468"/>
      <c r="BK519" s="425"/>
      <c r="BM519" s="425"/>
      <c r="CJ519" s="186" t="str">
        <f>IFERROR(TOWER_DATA[[#This Row],[Top '[m']]]-TOWER_DATA[[#This Row],[Bottom '[m']]], "")</f>
        <v/>
      </c>
      <c r="CK519" s="51"/>
      <c r="CL519" s="173" t="str">
        <f>IFERROR(-(TOWER_DATA[[#This Row],[D, bottom '[m']]]-TOWER_DATA[[#This Row],[D, top '[m']]])/(TOWER_DATA[[#This Row],[Bottom '[m']]]-TOWER_DATA[[#This Row],[Top '[m']]]),"")</f>
        <v/>
      </c>
      <c r="CM519" s="123" t="str">
        <f t="shared" si="12"/>
        <v/>
      </c>
      <c r="CN519" s="187" t="str">
        <f>IFERROR((TOWER_DATA[[#This Row],[D, bottom '[m']]]+TOWER_DATA[[#This Row],[D, top '[m']]])/(2*TOWER_DATA[[#This Row],[t '[mm']]]/1000),"")</f>
        <v/>
      </c>
      <c r="DR519" s="167"/>
      <c r="DS519" s="167"/>
      <c r="DT519" s="151"/>
      <c r="DW519" s="94"/>
      <c r="DX519" s="94"/>
    </row>
    <row r="520" spans="11:128" ht="18" customHeight="1">
      <c r="K520" s="51" t="str">
        <f>IFERROR(MP_DATA[[#This Row],[Top '[m']]]-MP_DATA[[#This Row],[Bottom '[m']]], "")</f>
        <v/>
      </c>
      <c r="L520" s="166"/>
      <c r="M520" s="123" t="str">
        <f>IF(7850/1000*(1/3)*PI()*ABS(F520-G520)*((H520/2)^2+(H520/2)*(I520/2)+(I520/2)^2-(H520/2-J520/1000)^2-(H520/2-J520/1000)*(I520/2-J520/1000)-(I520/2-J520/1000)^2)=0,"",7850/1000*(1/3)*PI()*ABS(F520-G520)*((H520/2)^2+(H520/2)*(I520/2)+(I520/2)^2-(H520/2-J520/1000)^2-(H520/2-J520/1000)*(I520/2-J520/1000)-(I520/2-J520/1000)^2))</f>
        <v/>
      </c>
      <c r="N520" s="176" t="str">
        <f>IFERROR((MP_DATA[[#This Row],[D, bottom '[m']]]+MP_DATA[[#This Row],[D, top '[m']]])/(2*MP_DATA[[#This Row],[t '[mm']]]/1000),"")</f>
        <v/>
      </c>
      <c r="S520" s="167"/>
      <c r="T520" s="167"/>
      <c r="U520" s="151"/>
      <c r="AX520" s="186" t="str">
        <f>IFERROR(TP_DATA[[#This Row],[Top '[m']]]-TP_DATA[[#This Row],[Bottom '[m']]], "")</f>
        <v/>
      </c>
      <c r="AY520" s="469"/>
      <c r="AZ520" s="470"/>
      <c r="BA520" s="192"/>
      <c r="BD520" s="467"/>
      <c r="BE520" s="467"/>
      <c r="BF520" s="468"/>
      <c r="BK520" s="425"/>
      <c r="BM520" s="425"/>
      <c r="CJ520" s="186" t="str">
        <f>IFERROR(TOWER_DATA[[#This Row],[Top '[m']]]-TOWER_DATA[[#This Row],[Bottom '[m']]], "")</f>
        <v/>
      </c>
      <c r="CK520" s="51"/>
      <c r="CL520" s="173" t="str">
        <f>IFERROR(-(TOWER_DATA[[#This Row],[D, bottom '[m']]]-TOWER_DATA[[#This Row],[D, top '[m']]])/(TOWER_DATA[[#This Row],[Bottom '[m']]]-TOWER_DATA[[#This Row],[Top '[m']]]),"")</f>
        <v/>
      </c>
      <c r="CM520" s="123" t="str">
        <f t="shared" si="12"/>
        <v/>
      </c>
      <c r="CN520" s="187" t="str">
        <f>IFERROR((TOWER_DATA[[#This Row],[D, bottom '[m']]]+TOWER_DATA[[#This Row],[D, top '[m']]])/(2*TOWER_DATA[[#This Row],[t '[mm']]]/1000),"")</f>
        <v/>
      </c>
      <c r="DR520" s="167"/>
      <c r="DS520" s="167"/>
      <c r="DT520" s="151"/>
      <c r="DW520" s="94"/>
      <c r="DX520" s="94"/>
    </row>
    <row r="521" spans="11:128" ht="18" customHeight="1">
      <c r="K521" s="51" t="str">
        <f>IFERROR(MP_DATA[[#This Row],[Top '[m']]]-MP_DATA[[#This Row],[Bottom '[m']]], "")</f>
        <v/>
      </c>
      <c r="L521" s="166"/>
      <c r="M521" s="123" t="str">
        <f>IF(7850/1000*(1/3)*PI()*ABS(F521-G521)*((H521/2)^2+(H521/2)*(I521/2)+(I521/2)^2-(H521/2-J521/1000)^2-(H521/2-J521/1000)*(I521/2-J521/1000)-(I521/2-J521/1000)^2)=0,"",7850/1000*(1/3)*PI()*ABS(F521-G521)*((H521/2)^2+(H521/2)*(I521/2)+(I521/2)^2-(H521/2-J521/1000)^2-(H521/2-J521/1000)*(I521/2-J521/1000)-(I521/2-J521/1000)^2))</f>
        <v/>
      </c>
      <c r="N521" s="176" t="str">
        <f>IFERROR((MP_DATA[[#This Row],[D, bottom '[m']]]+MP_DATA[[#This Row],[D, top '[m']]])/(2*MP_DATA[[#This Row],[t '[mm']]]/1000),"")</f>
        <v/>
      </c>
      <c r="S521" s="167"/>
      <c r="T521" s="167"/>
      <c r="U521" s="151"/>
      <c r="AX521" s="186" t="str">
        <f>IFERROR(TP_DATA[[#This Row],[Top '[m']]]-TP_DATA[[#This Row],[Bottom '[m']]], "")</f>
        <v/>
      </c>
      <c r="AY521" s="469"/>
      <c r="AZ521" s="470"/>
      <c r="BA521" s="192"/>
      <c r="BD521" s="467"/>
      <c r="BE521" s="467"/>
      <c r="BF521" s="468"/>
      <c r="BK521" s="425"/>
      <c r="BM521" s="425"/>
      <c r="CJ521" s="186" t="str">
        <f>IFERROR(TOWER_DATA[[#This Row],[Top '[m']]]-TOWER_DATA[[#This Row],[Bottom '[m']]], "")</f>
        <v/>
      </c>
      <c r="CK521" s="51"/>
      <c r="CL521" s="173" t="str">
        <f>IFERROR(-(TOWER_DATA[[#This Row],[D, bottom '[m']]]-TOWER_DATA[[#This Row],[D, top '[m']]])/(TOWER_DATA[[#This Row],[Bottom '[m']]]-TOWER_DATA[[#This Row],[Top '[m']]]),"")</f>
        <v/>
      </c>
      <c r="CM521" s="123" t="str">
        <f t="shared" si="12"/>
        <v/>
      </c>
      <c r="CN521" s="187" t="str">
        <f>IFERROR((TOWER_DATA[[#This Row],[D, bottom '[m']]]+TOWER_DATA[[#This Row],[D, top '[m']]])/(2*TOWER_DATA[[#This Row],[t '[mm']]]/1000),"")</f>
        <v/>
      </c>
      <c r="DR521" s="167"/>
      <c r="DS521" s="167"/>
      <c r="DT521" s="151"/>
      <c r="DW521" s="94"/>
      <c r="DX521" s="94"/>
    </row>
    <row r="522" spans="11:128" ht="18" customHeight="1">
      <c r="K522" s="51" t="str">
        <f>IFERROR(MP_DATA[[#This Row],[Top '[m']]]-MP_DATA[[#This Row],[Bottom '[m']]], "")</f>
        <v/>
      </c>
      <c r="L522" s="166"/>
      <c r="M522" s="123" t="str">
        <f>IF(7850/1000*(1/3)*PI()*ABS(F522-G522)*((H522/2)^2+(H522/2)*(I522/2)+(I522/2)^2-(H522/2-J522/1000)^2-(H522/2-J522/1000)*(I522/2-J522/1000)-(I522/2-J522/1000)^2)=0,"",7850/1000*(1/3)*PI()*ABS(F522-G522)*((H522/2)^2+(H522/2)*(I522/2)+(I522/2)^2-(H522/2-J522/1000)^2-(H522/2-J522/1000)*(I522/2-J522/1000)-(I522/2-J522/1000)^2))</f>
        <v/>
      </c>
      <c r="N522" s="176" t="str">
        <f>IFERROR((MP_DATA[[#This Row],[D, bottom '[m']]]+MP_DATA[[#This Row],[D, top '[m']]])/(2*MP_DATA[[#This Row],[t '[mm']]]/1000),"")</f>
        <v/>
      </c>
      <c r="S522" s="167"/>
      <c r="T522" s="167"/>
      <c r="U522" s="151"/>
      <c r="AX522" s="186" t="str">
        <f>IFERROR(TP_DATA[[#This Row],[Top '[m']]]-TP_DATA[[#This Row],[Bottom '[m']]], "")</f>
        <v/>
      </c>
      <c r="AY522" s="469"/>
      <c r="AZ522" s="470"/>
      <c r="BA522" s="192"/>
      <c r="BD522" s="467"/>
      <c r="BE522" s="467"/>
      <c r="BF522" s="468"/>
      <c r="BK522" s="425"/>
      <c r="BM522" s="425"/>
      <c r="CJ522" s="186" t="str">
        <f>IFERROR(TOWER_DATA[[#This Row],[Top '[m']]]-TOWER_DATA[[#This Row],[Bottom '[m']]], "")</f>
        <v/>
      </c>
      <c r="CK522" s="51"/>
      <c r="CL522" s="173" t="str">
        <f>IFERROR(-(TOWER_DATA[[#This Row],[D, bottom '[m']]]-TOWER_DATA[[#This Row],[D, top '[m']]])/(TOWER_DATA[[#This Row],[Bottom '[m']]]-TOWER_DATA[[#This Row],[Top '[m']]]),"")</f>
        <v/>
      </c>
      <c r="CM522" s="123" t="str">
        <f t="shared" si="12"/>
        <v/>
      </c>
      <c r="CN522" s="187" t="str">
        <f>IFERROR((TOWER_DATA[[#This Row],[D, bottom '[m']]]+TOWER_DATA[[#This Row],[D, top '[m']]])/(2*TOWER_DATA[[#This Row],[t '[mm']]]/1000),"")</f>
        <v/>
      </c>
      <c r="DR522" s="167"/>
      <c r="DS522" s="167"/>
      <c r="DT522" s="151"/>
      <c r="DW522" s="94"/>
      <c r="DX522" s="94"/>
    </row>
    <row r="523" spans="11:128" ht="18" customHeight="1">
      <c r="K523" s="51" t="str">
        <f>IFERROR(MP_DATA[[#This Row],[Top '[m']]]-MP_DATA[[#This Row],[Bottom '[m']]], "")</f>
        <v/>
      </c>
      <c r="L523" s="166"/>
      <c r="M523" s="123" t="str">
        <f>IF(7850/1000*(1/3)*PI()*ABS(F523-G523)*((H523/2)^2+(H523/2)*(I523/2)+(I523/2)^2-(H523/2-J523/1000)^2-(H523/2-J523/1000)*(I523/2-J523/1000)-(I523/2-J523/1000)^2)=0,"",7850/1000*(1/3)*PI()*ABS(F523-G523)*((H523/2)^2+(H523/2)*(I523/2)+(I523/2)^2-(H523/2-J523/1000)^2-(H523/2-J523/1000)*(I523/2-J523/1000)-(I523/2-J523/1000)^2))</f>
        <v/>
      </c>
      <c r="N523" s="176" t="str">
        <f>IFERROR((MP_DATA[[#This Row],[D, bottom '[m']]]+MP_DATA[[#This Row],[D, top '[m']]])/(2*MP_DATA[[#This Row],[t '[mm']]]/1000),"")</f>
        <v/>
      </c>
      <c r="S523" s="167"/>
      <c r="T523" s="167"/>
      <c r="U523" s="151"/>
      <c r="AX523" s="186" t="str">
        <f>IFERROR(TP_DATA[[#This Row],[Top '[m']]]-TP_DATA[[#This Row],[Bottom '[m']]], "")</f>
        <v/>
      </c>
      <c r="AY523" s="469"/>
      <c r="AZ523" s="470"/>
      <c r="BA523" s="192"/>
      <c r="BD523" s="467"/>
      <c r="BE523" s="467"/>
      <c r="BF523" s="468"/>
      <c r="BK523" s="425"/>
      <c r="BM523" s="425"/>
      <c r="CJ523" s="186" t="str">
        <f>IFERROR(TOWER_DATA[[#This Row],[Top '[m']]]-TOWER_DATA[[#This Row],[Bottom '[m']]], "")</f>
        <v/>
      </c>
      <c r="CK523" s="51"/>
      <c r="CL523" s="173" t="str">
        <f>IFERROR(-(TOWER_DATA[[#This Row],[D, bottom '[m']]]-TOWER_DATA[[#This Row],[D, top '[m']]])/(TOWER_DATA[[#This Row],[Bottom '[m']]]-TOWER_DATA[[#This Row],[Top '[m']]]),"")</f>
        <v/>
      </c>
      <c r="CM523" s="123" t="str">
        <f t="shared" si="12"/>
        <v/>
      </c>
      <c r="CN523" s="187" t="str">
        <f>IFERROR((TOWER_DATA[[#This Row],[D, bottom '[m']]]+TOWER_DATA[[#This Row],[D, top '[m']]])/(2*TOWER_DATA[[#This Row],[t '[mm']]]/1000),"")</f>
        <v/>
      </c>
      <c r="DR523" s="167"/>
      <c r="DS523" s="167"/>
      <c r="DT523" s="151"/>
      <c r="DW523" s="94"/>
      <c r="DX523" s="94"/>
    </row>
    <row r="524" spans="11:128" ht="18" customHeight="1">
      <c r="K524" s="51" t="str">
        <f>IFERROR(MP_DATA[[#This Row],[Top '[m']]]-MP_DATA[[#This Row],[Bottom '[m']]], "")</f>
        <v/>
      </c>
      <c r="L524" s="166"/>
      <c r="M524" s="123" t="str">
        <f>IF(7850/1000*(1/3)*PI()*ABS(F524-G524)*((H524/2)^2+(H524/2)*(I524/2)+(I524/2)^2-(H524/2-J524/1000)^2-(H524/2-J524/1000)*(I524/2-J524/1000)-(I524/2-J524/1000)^2)=0,"",7850/1000*(1/3)*PI()*ABS(F524-G524)*((H524/2)^2+(H524/2)*(I524/2)+(I524/2)^2-(H524/2-J524/1000)^2-(H524/2-J524/1000)*(I524/2-J524/1000)-(I524/2-J524/1000)^2))</f>
        <v/>
      </c>
      <c r="N524" s="176" t="str">
        <f>IFERROR((MP_DATA[[#This Row],[D, bottom '[m']]]+MP_DATA[[#This Row],[D, top '[m']]])/(2*MP_DATA[[#This Row],[t '[mm']]]/1000),"")</f>
        <v/>
      </c>
      <c r="S524" s="167"/>
      <c r="T524" s="167"/>
      <c r="U524" s="151"/>
      <c r="AX524" s="186" t="str">
        <f>IFERROR(TP_DATA[[#This Row],[Top '[m']]]-TP_DATA[[#This Row],[Bottom '[m']]], "")</f>
        <v/>
      </c>
      <c r="AY524" s="469"/>
      <c r="AZ524" s="470"/>
      <c r="BA524" s="192"/>
      <c r="BD524" s="467"/>
      <c r="BE524" s="467"/>
      <c r="BF524" s="468"/>
      <c r="BK524" s="425"/>
      <c r="BM524" s="425"/>
      <c r="CJ524" s="186" t="str">
        <f>IFERROR(TOWER_DATA[[#This Row],[Top '[m']]]-TOWER_DATA[[#This Row],[Bottom '[m']]], "")</f>
        <v/>
      </c>
      <c r="CK524" s="51"/>
      <c r="CL524" s="173" t="str">
        <f>IFERROR(-(TOWER_DATA[[#This Row],[D, bottom '[m']]]-TOWER_DATA[[#This Row],[D, top '[m']]])/(TOWER_DATA[[#This Row],[Bottom '[m']]]-TOWER_DATA[[#This Row],[Top '[m']]]),"")</f>
        <v/>
      </c>
      <c r="CM524" s="123" t="str">
        <f t="shared" si="12"/>
        <v/>
      </c>
      <c r="CN524" s="187" t="str">
        <f>IFERROR((TOWER_DATA[[#This Row],[D, bottom '[m']]]+TOWER_DATA[[#This Row],[D, top '[m']]])/(2*TOWER_DATA[[#This Row],[t '[mm']]]/1000),"")</f>
        <v/>
      </c>
      <c r="DR524" s="167"/>
      <c r="DS524" s="167"/>
      <c r="DT524" s="151"/>
      <c r="DW524" s="94"/>
      <c r="DX524" s="94"/>
    </row>
    <row r="525" spans="11:128" ht="18" customHeight="1">
      <c r="K525" s="51" t="str">
        <f>IFERROR(MP_DATA[[#This Row],[Top '[m']]]-MP_DATA[[#This Row],[Bottom '[m']]], "")</f>
        <v/>
      </c>
      <c r="L525" s="166"/>
      <c r="M525" s="123" t="str">
        <f>IF(7850/1000*(1/3)*PI()*ABS(F525-G525)*((H525/2)^2+(H525/2)*(I525/2)+(I525/2)^2-(H525/2-J525/1000)^2-(H525/2-J525/1000)*(I525/2-J525/1000)-(I525/2-J525/1000)^2)=0,"",7850/1000*(1/3)*PI()*ABS(F525-G525)*((H525/2)^2+(H525/2)*(I525/2)+(I525/2)^2-(H525/2-J525/1000)^2-(H525/2-J525/1000)*(I525/2-J525/1000)-(I525/2-J525/1000)^2))</f>
        <v/>
      </c>
      <c r="N525" s="176" t="str">
        <f>IFERROR((MP_DATA[[#This Row],[D, bottom '[m']]]+MP_DATA[[#This Row],[D, top '[m']]])/(2*MP_DATA[[#This Row],[t '[mm']]]/1000),"")</f>
        <v/>
      </c>
      <c r="S525" s="167"/>
      <c r="T525" s="167"/>
      <c r="U525" s="151"/>
      <c r="AX525" s="186" t="str">
        <f>IFERROR(TP_DATA[[#This Row],[Top '[m']]]-TP_DATA[[#This Row],[Bottom '[m']]], "")</f>
        <v/>
      </c>
      <c r="AY525" s="469"/>
      <c r="AZ525" s="470"/>
      <c r="BA525" s="192"/>
      <c r="BD525" s="467"/>
      <c r="BE525" s="467"/>
      <c r="BF525" s="468"/>
      <c r="BK525" s="425"/>
      <c r="BM525" s="425"/>
      <c r="CJ525" s="186" t="str">
        <f>IFERROR(TOWER_DATA[[#This Row],[Top '[m']]]-TOWER_DATA[[#This Row],[Bottom '[m']]], "")</f>
        <v/>
      </c>
      <c r="CK525" s="51"/>
      <c r="CL525" s="173" t="str">
        <f>IFERROR(-(TOWER_DATA[[#This Row],[D, bottom '[m']]]-TOWER_DATA[[#This Row],[D, top '[m']]])/(TOWER_DATA[[#This Row],[Bottom '[m']]]-TOWER_DATA[[#This Row],[Top '[m']]]),"")</f>
        <v/>
      </c>
      <c r="CM525" s="123" t="str">
        <f t="shared" si="12"/>
        <v/>
      </c>
      <c r="CN525" s="187" t="str">
        <f>IFERROR((TOWER_DATA[[#This Row],[D, bottom '[m']]]+TOWER_DATA[[#This Row],[D, top '[m']]])/(2*TOWER_DATA[[#This Row],[t '[mm']]]/1000),"")</f>
        <v/>
      </c>
      <c r="DR525" s="167"/>
      <c r="DS525" s="167"/>
      <c r="DT525" s="151"/>
      <c r="DW525" s="94"/>
      <c r="DX525" s="94"/>
    </row>
    <row r="526" spans="11:128" ht="18" customHeight="1">
      <c r="K526" s="51" t="str">
        <f>IFERROR(MP_DATA[[#This Row],[Top '[m']]]-MP_DATA[[#This Row],[Bottom '[m']]], "")</f>
        <v/>
      </c>
      <c r="L526" s="166"/>
      <c r="M526" s="123" t="str">
        <f>IF(7850/1000*(1/3)*PI()*ABS(F526-G526)*((H526/2)^2+(H526/2)*(I526/2)+(I526/2)^2-(H526/2-J526/1000)^2-(H526/2-J526/1000)*(I526/2-J526/1000)-(I526/2-J526/1000)^2)=0,"",7850/1000*(1/3)*PI()*ABS(F526-G526)*((H526/2)^2+(H526/2)*(I526/2)+(I526/2)^2-(H526/2-J526/1000)^2-(H526/2-J526/1000)*(I526/2-J526/1000)-(I526/2-J526/1000)^2))</f>
        <v/>
      </c>
      <c r="N526" s="176" t="str">
        <f>IFERROR((MP_DATA[[#This Row],[D, bottom '[m']]]+MP_DATA[[#This Row],[D, top '[m']]])/(2*MP_DATA[[#This Row],[t '[mm']]]/1000),"")</f>
        <v/>
      </c>
      <c r="S526" s="167"/>
      <c r="T526" s="167"/>
      <c r="U526" s="151"/>
      <c r="AX526" s="186" t="str">
        <f>IFERROR(TP_DATA[[#This Row],[Top '[m']]]-TP_DATA[[#This Row],[Bottom '[m']]], "")</f>
        <v/>
      </c>
      <c r="AY526" s="469"/>
      <c r="AZ526" s="470"/>
      <c r="BA526" s="192"/>
      <c r="BD526" s="467"/>
      <c r="BE526" s="467"/>
      <c r="BF526" s="468"/>
      <c r="BK526" s="425"/>
      <c r="BM526" s="425"/>
      <c r="CJ526" s="186" t="str">
        <f>IFERROR(TOWER_DATA[[#This Row],[Top '[m']]]-TOWER_DATA[[#This Row],[Bottom '[m']]], "")</f>
        <v/>
      </c>
      <c r="CK526" s="51"/>
      <c r="CL526" s="173" t="str">
        <f>IFERROR(-(TOWER_DATA[[#This Row],[D, bottom '[m']]]-TOWER_DATA[[#This Row],[D, top '[m']]])/(TOWER_DATA[[#This Row],[Bottom '[m']]]-TOWER_DATA[[#This Row],[Top '[m']]]),"")</f>
        <v/>
      </c>
      <c r="CM526" s="123" t="str">
        <f t="shared" si="12"/>
        <v/>
      </c>
      <c r="CN526" s="187" t="str">
        <f>IFERROR((TOWER_DATA[[#This Row],[D, bottom '[m']]]+TOWER_DATA[[#This Row],[D, top '[m']]])/(2*TOWER_DATA[[#This Row],[t '[mm']]]/1000),"")</f>
        <v/>
      </c>
      <c r="DR526" s="167"/>
      <c r="DS526" s="167"/>
      <c r="DT526" s="151"/>
      <c r="DW526" s="94"/>
      <c r="DX526" s="94"/>
    </row>
    <row r="527" spans="11:128" ht="18" customHeight="1">
      <c r="K527" s="51" t="str">
        <f>IFERROR(MP_DATA[[#This Row],[Top '[m']]]-MP_DATA[[#This Row],[Bottom '[m']]], "")</f>
        <v/>
      </c>
      <c r="L527" s="166"/>
      <c r="M527" s="123" t="str">
        <f>IF(7850/1000*(1/3)*PI()*ABS(F527-G527)*((H527/2)^2+(H527/2)*(I527/2)+(I527/2)^2-(H527/2-J527/1000)^2-(H527/2-J527/1000)*(I527/2-J527/1000)-(I527/2-J527/1000)^2)=0,"",7850/1000*(1/3)*PI()*ABS(F527-G527)*((H527/2)^2+(H527/2)*(I527/2)+(I527/2)^2-(H527/2-J527/1000)^2-(H527/2-J527/1000)*(I527/2-J527/1000)-(I527/2-J527/1000)^2))</f>
        <v/>
      </c>
      <c r="N527" s="176" t="str">
        <f>IFERROR((MP_DATA[[#This Row],[D, bottom '[m']]]+MP_DATA[[#This Row],[D, top '[m']]])/(2*MP_DATA[[#This Row],[t '[mm']]]/1000),"")</f>
        <v/>
      </c>
      <c r="S527" s="167"/>
      <c r="T527" s="167"/>
      <c r="U527" s="151"/>
      <c r="AX527" s="186" t="str">
        <f>IFERROR(TP_DATA[[#This Row],[Top '[m']]]-TP_DATA[[#This Row],[Bottom '[m']]], "")</f>
        <v/>
      </c>
      <c r="AY527" s="469"/>
      <c r="AZ527" s="470"/>
      <c r="BA527" s="192"/>
      <c r="BD527" s="467"/>
      <c r="BE527" s="467"/>
      <c r="BF527" s="468"/>
      <c r="BK527" s="425"/>
      <c r="BM527" s="425"/>
      <c r="CJ527" s="186" t="str">
        <f>IFERROR(TOWER_DATA[[#This Row],[Top '[m']]]-TOWER_DATA[[#This Row],[Bottom '[m']]], "")</f>
        <v/>
      </c>
      <c r="CK527" s="51"/>
      <c r="CL527" s="173" t="str">
        <f>IFERROR(-(TOWER_DATA[[#This Row],[D, bottom '[m']]]-TOWER_DATA[[#This Row],[D, top '[m']]])/(TOWER_DATA[[#This Row],[Bottom '[m']]]-TOWER_DATA[[#This Row],[Top '[m']]]),"")</f>
        <v/>
      </c>
      <c r="CM527" s="123" t="str">
        <f t="shared" si="12"/>
        <v/>
      </c>
      <c r="CN527" s="187" t="str">
        <f>IFERROR((TOWER_DATA[[#This Row],[D, bottom '[m']]]+TOWER_DATA[[#This Row],[D, top '[m']]])/(2*TOWER_DATA[[#This Row],[t '[mm']]]/1000),"")</f>
        <v/>
      </c>
      <c r="DR527" s="167"/>
      <c r="DS527" s="167"/>
      <c r="DT527" s="151"/>
      <c r="DW527" s="94"/>
      <c r="DX527" s="94"/>
    </row>
    <row r="528" spans="11:128" ht="18" customHeight="1">
      <c r="K528" s="51" t="str">
        <f>IFERROR(MP_DATA[[#This Row],[Top '[m']]]-MP_DATA[[#This Row],[Bottom '[m']]], "")</f>
        <v/>
      </c>
      <c r="L528" s="166"/>
      <c r="M528" s="123" t="str">
        <f>IF(7850/1000*(1/3)*PI()*ABS(F528-G528)*((H528/2)^2+(H528/2)*(I528/2)+(I528/2)^2-(H528/2-J528/1000)^2-(H528/2-J528/1000)*(I528/2-J528/1000)-(I528/2-J528/1000)^2)=0,"",7850/1000*(1/3)*PI()*ABS(F528-G528)*((H528/2)^2+(H528/2)*(I528/2)+(I528/2)^2-(H528/2-J528/1000)^2-(H528/2-J528/1000)*(I528/2-J528/1000)-(I528/2-J528/1000)^2))</f>
        <v/>
      </c>
      <c r="N528" s="176" t="str">
        <f>IFERROR((MP_DATA[[#This Row],[D, bottom '[m']]]+MP_DATA[[#This Row],[D, top '[m']]])/(2*MP_DATA[[#This Row],[t '[mm']]]/1000),"")</f>
        <v/>
      </c>
      <c r="S528" s="167"/>
      <c r="T528" s="167"/>
      <c r="U528" s="151"/>
      <c r="AX528" s="186" t="str">
        <f>IFERROR(TP_DATA[[#This Row],[Top '[m']]]-TP_DATA[[#This Row],[Bottom '[m']]], "")</f>
        <v/>
      </c>
      <c r="AY528" s="469"/>
      <c r="AZ528" s="470"/>
      <c r="BA528" s="192"/>
      <c r="BD528" s="467"/>
      <c r="BE528" s="467"/>
      <c r="BF528" s="468"/>
      <c r="BK528" s="425"/>
      <c r="BM528" s="425"/>
      <c r="CJ528" s="186" t="str">
        <f>IFERROR(TOWER_DATA[[#This Row],[Top '[m']]]-TOWER_DATA[[#This Row],[Bottom '[m']]], "")</f>
        <v/>
      </c>
      <c r="CK528" s="51"/>
      <c r="CL528" s="173" t="str">
        <f>IFERROR(-(TOWER_DATA[[#This Row],[D, bottom '[m']]]-TOWER_DATA[[#This Row],[D, top '[m']]])/(TOWER_DATA[[#This Row],[Bottom '[m']]]-TOWER_DATA[[#This Row],[Top '[m']]]),"")</f>
        <v/>
      </c>
      <c r="CM528" s="123" t="str">
        <f t="shared" si="12"/>
        <v/>
      </c>
      <c r="CN528" s="187" t="str">
        <f>IFERROR((TOWER_DATA[[#This Row],[D, bottom '[m']]]+TOWER_DATA[[#This Row],[D, top '[m']]])/(2*TOWER_DATA[[#This Row],[t '[mm']]]/1000),"")</f>
        <v/>
      </c>
      <c r="DR528" s="167"/>
      <c r="DS528" s="167"/>
      <c r="DT528" s="151"/>
      <c r="DW528" s="94"/>
      <c r="DX528" s="94"/>
    </row>
    <row r="529" spans="11:128" ht="18" customHeight="1">
      <c r="K529" s="51" t="str">
        <f>IFERROR(MP_DATA[[#This Row],[Top '[m']]]-MP_DATA[[#This Row],[Bottom '[m']]], "")</f>
        <v/>
      </c>
      <c r="L529" s="166"/>
      <c r="M529" s="123" t="str">
        <f>IF(7850/1000*(1/3)*PI()*ABS(F529-G529)*((H529/2)^2+(H529/2)*(I529/2)+(I529/2)^2-(H529/2-J529/1000)^2-(H529/2-J529/1000)*(I529/2-J529/1000)-(I529/2-J529/1000)^2)=0,"",7850/1000*(1/3)*PI()*ABS(F529-G529)*((H529/2)^2+(H529/2)*(I529/2)+(I529/2)^2-(H529/2-J529/1000)^2-(H529/2-J529/1000)*(I529/2-J529/1000)-(I529/2-J529/1000)^2))</f>
        <v/>
      </c>
      <c r="N529" s="176" t="str">
        <f>IFERROR((MP_DATA[[#This Row],[D, bottom '[m']]]+MP_DATA[[#This Row],[D, top '[m']]])/(2*MP_DATA[[#This Row],[t '[mm']]]/1000),"")</f>
        <v/>
      </c>
      <c r="S529" s="167"/>
      <c r="T529" s="167"/>
      <c r="U529" s="151"/>
      <c r="AX529" s="186" t="str">
        <f>IFERROR(TP_DATA[[#This Row],[Top '[m']]]-TP_DATA[[#This Row],[Bottom '[m']]], "")</f>
        <v/>
      </c>
      <c r="AY529" s="469"/>
      <c r="AZ529" s="470"/>
      <c r="BA529" s="192"/>
      <c r="BD529" s="467"/>
      <c r="BE529" s="467"/>
      <c r="BF529" s="468"/>
      <c r="BK529" s="425"/>
      <c r="BM529" s="425"/>
      <c r="CJ529" s="186" t="str">
        <f>IFERROR(TOWER_DATA[[#This Row],[Top '[m']]]-TOWER_DATA[[#This Row],[Bottom '[m']]], "")</f>
        <v/>
      </c>
      <c r="CK529" s="51"/>
      <c r="CL529" s="173" t="str">
        <f>IFERROR(-(TOWER_DATA[[#This Row],[D, bottom '[m']]]-TOWER_DATA[[#This Row],[D, top '[m']]])/(TOWER_DATA[[#This Row],[Bottom '[m']]]-TOWER_DATA[[#This Row],[Top '[m']]]),"")</f>
        <v/>
      </c>
      <c r="CM529" s="123" t="str">
        <f t="shared" si="12"/>
        <v/>
      </c>
      <c r="CN529" s="187" t="str">
        <f>IFERROR((TOWER_DATA[[#This Row],[D, bottom '[m']]]+TOWER_DATA[[#This Row],[D, top '[m']]])/(2*TOWER_DATA[[#This Row],[t '[mm']]]/1000),"")</f>
        <v/>
      </c>
      <c r="DR529" s="167"/>
      <c r="DS529" s="167"/>
      <c r="DT529" s="151"/>
      <c r="DW529" s="94"/>
      <c r="DX529" s="94"/>
    </row>
    <row r="530" spans="11:128" ht="18" customHeight="1">
      <c r="K530" s="51" t="str">
        <f>IFERROR(MP_DATA[[#This Row],[Top '[m']]]-MP_DATA[[#This Row],[Bottom '[m']]], "")</f>
        <v/>
      </c>
      <c r="L530" s="166"/>
      <c r="M530" s="123" t="str">
        <f>IF(7850/1000*(1/3)*PI()*ABS(F530-G530)*((H530/2)^2+(H530/2)*(I530/2)+(I530/2)^2-(H530/2-J530/1000)^2-(H530/2-J530/1000)*(I530/2-J530/1000)-(I530/2-J530/1000)^2)=0,"",7850/1000*(1/3)*PI()*ABS(F530-G530)*((H530/2)^2+(H530/2)*(I530/2)+(I530/2)^2-(H530/2-J530/1000)^2-(H530/2-J530/1000)*(I530/2-J530/1000)-(I530/2-J530/1000)^2))</f>
        <v/>
      </c>
      <c r="N530" s="176" t="str">
        <f>IFERROR((MP_DATA[[#This Row],[D, bottom '[m']]]+MP_DATA[[#This Row],[D, top '[m']]])/(2*MP_DATA[[#This Row],[t '[mm']]]/1000),"")</f>
        <v/>
      </c>
      <c r="S530" s="167"/>
      <c r="T530" s="167"/>
      <c r="U530" s="151"/>
      <c r="AX530" s="186" t="str">
        <f>IFERROR(TP_DATA[[#This Row],[Top '[m']]]-TP_DATA[[#This Row],[Bottom '[m']]], "")</f>
        <v/>
      </c>
      <c r="AY530" s="469"/>
      <c r="AZ530" s="470"/>
      <c r="BA530" s="192"/>
      <c r="BD530" s="467"/>
      <c r="BE530" s="467"/>
      <c r="BF530" s="468"/>
      <c r="BK530" s="425"/>
      <c r="BM530" s="425"/>
      <c r="CJ530" s="186" t="str">
        <f>IFERROR(TOWER_DATA[[#This Row],[Top '[m']]]-TOWER_DATA[[#This Row],[Bottom '[m']]], "")</f>
        <v/>
      </c>
      <c r="CK530" s="51"/>
      <c r="CL530" s="173" t="str">
        <f>IFERROR(-(TOWER_DATA[[#This Row],[D, bottom '[m']]]-TOWER_DATA[[#This Row],[D, top '[m']]])/(TOWER_DATA[[#This Row],[Bottom '[m']]]-TOWER_DATA[[#This Row],[Top '[m']]]),"")</f>
        <v/>
      </c>
      <c r="CM530" s="123" t="str">
        <f t="shared" si="12"/>
        <v/>
      </c>
      <c r="CN530" s="187" t="str">
        <f>IFERROR((TOWER_DATA[[#This Row],[D, bottom '[m']]]+TOWER_DATA[[#This Row],[D, top '[m']]])/(2*TOWER_DATA[[#This Row],[t '[mm']]]/1000),"")</f>
        <v/>
      </c>
      <c r="DR530" s="167"/>
      <c r="DS530" s="167"/>
      <c r="DT530" s="151"/>
      <c r="DW530" s="94"/>
      <c r="DX530" s="94"/>
    </row>
    <row r="531" spans="11:128" ht="18" customHeight="1">
      <c r="K531" s="51" t="str">
        <f>IFERROR(MP_DATA[[#This Row],[Top '[m']]]-MP_DATA[[#This Row],[Bottom '[m']]], "")</f>
        <v/>
      </c>
      <c r="L531" s="166"/>
      <c r="M531" s="123" t="str">
        <f>IF(7850/1000*(1/3)*PI()*ABS(F531-G531)*((H531/2)^2+(H531/2)*(I531/2)+(I531/2)^2-(H531/2-J531/1000)^2-(H531/2-J531/1000)*(I531/2-J531/1000)-(I531/2-J531/1000)^2)=0,"",7850/1000*(1/3)*PI()*ABS(F531-G531)*((H531/2)^2+(H531/2)*(I531/2)+(I531/2)^2-(H531/2-J531/1000)^2-(H531/2-J531/1000)*(I531/2-J531/1000)-(I531/2-J531/1000)^2))</f>
        <v/>
      </c>
      <c r="N531" s="176" t="str">
        <f>IFERROR((MP_DATA[[#This Row],[D, bottom '[m']]]+MP_DATA[[#This Row],[D, top '[m']]])/(2*MP_DATA[[#This Row],[t '[mm']]]/1000),"")</f>
        <v/>
      </c>
      <c r="S531" s="167"/>
      <c r="T531" s="167"/>
      <c r="U531" s="151"/>
      <c r="AX531" s="186" t="str">
        <f>IFERROR(TP_DATA[[#This Row],[Top '[m']]]-TP_DATA[[#This Row],[Bottom '[m']]], "")</f>
        <v/>
      </c>
      <c r="AY531" s="469"/>
      <c r="AZ531" s="470"/>
      <c r="BA531" s="192"/>
      <c r="BD531" s="467"/>
      <c r="BE531" s="467"/>
      <c r="BF531" s="468"/>
      <c r="BK531" s="425"/>
      <c r="BM531" s="425"/>
      <c r="CJ531" s="186" t="str">
        <f>IFERROR(TOWER_DATA[[#This Row],[Top '[m']]]-TOWER_DATA[[#This Row],[Bottom '[m']]], "")</f>
        <v/>
      </c>
      <c r="CK531" s="51"/>
      <c r="CL531" s="173" t="str">
        <f>IFERROR(-(TOWER_DATA[[#This Row],[D, bottom '[m']]]-TOWER_DATA[[#This Row],[D, top '[m']]])/(TOWER_DATA[[#This Row],[Bottom '[m']]]-TOWER_DATA[[#This Row],[Top '[m']]]),"")</f>
        <v/>
      </c>
      <c r="CM531" s="123" t="str">
        <f t="shared" si="12"/>
        <v/>
      </c>
      <c r="CN531" s="187" t="str">
        <f>IFERROR((TOWER_DATA[[#This Row],[D, bottom '[m']]]+TOWER_DATA[[#This Row],[D, top '[m']]])/(2*TOWER_DATA[[#This Row],[t '[mm']]]/1000),"")</f>
        <v/>
      </c>
      <c r="DR531" s="167"/>
      <c r="DS531" s="167"/>
      <c r="DT531" s="151"/>
      <c r="DW531" s="94"/>
      <c r="DX531" s="94"/>
    </row>
    <row r="532" spans="11:128" ht="18" customHeight="1">
      <c r="K532" s="51" t="str">
        <f>IFERROR(MP_DATA[[#This Row],[Top '[m']]]-MP_DATA[[#This Row],[Bottom '[m']]], "")</f>
        <v/>
      </c>
      <c r="L532" s="166"/>
      <c r="M532" s="123" t="str">
        <f>IF(7850/1000*(1/3)*PI()*ABS(F532-G532)*((H532/2)^2+(H532/2)*(I532/2)+(I532/2)^2-(H532/2-J532/1000)^2-(H532/2-J532/1000)*(I532/2-J532/1000)-(I532/2-J532/1000)^2)=0,"",7850/1000*(1/3)*PI()*ABS(F532-G532)*((H532/2)^2+(H532/2)*(I532/2)+(I532/2)^2-(H532/2-J532/1000)^2-(H532/2-J532/1000)*(I532/2-J532/1000)-(I532/2-J532/1000)^2))</f>
        <v/>
      </c>
      <c r="N532" s="176" t="str">
        <f>IFERROR((MP_DATA[[#This Row],[D, bottom '[m']]]+MP_DATA[[#This Row],[D, top '[m']]])/(2*MP_DATA[[#This Row],[t '[mm']]]/1000),"")</f>
        <v/>
      </c>
      <c r="S532" s="167"/>
      <c r="T532" s="167"/>
      <c r="U532" s="151"/>
      <c r="AX532" s="186" t="str">
        <f>IFERROR(TP_DATA[[#This Row],[Top '[m']]]-TP_DATA[[#This Row],[Bottom '[m']]], "")</f>
        <v/>
      </c>
      <c r="AY532" s="469"/>
      <c r="AZ532" s="470"/>
      <c r="BA532" s="192"/>
      <c r="BD532" s="467"/>
      <c r="BE532" s="467"/>
      <c r="BF532" s="468"/>
      <c r="BK532" s="425"/>
      <c r="BM532" s="425"/>
      <c r="CJ532" s="186" t="str">
        <f>IFERROR(TOWER_DATA[[#This Row],[Top '[m']]]-TOWER_DATA[[#This Row],[Bottom '[m']]], "")</f>
        <v/>
      </c>
      <c r="CK532" s="51"/>
      <c r="CL532" s="173" t="str">
        <f>IFERROR(-(TOWER_DATA[[#This Row],[D, bottom '[m']]]-TOWER_DATA[[#This Row],[D, top '[m']]])/(TOWER_DATA[[#This Row],[Bottom '[m']]]-TOWER_DATA[[#This Row],[Top '[m']]]),"")</f>
        <v/>
      </c>
      <c r="CM532" s="123" t="str">
        <f t="shared" si="12"/>
        <v/>
      </c>
      <c r="CN532" s="187" t="str">
        <f>IFERROR((TOWER_DATA[[#This Row],[D, bottom '[m']]]+TOWER_DATA[[#This Row],[D, top '[m']]])/(2*TOWER_DATA[[#This Row],[t '[mm']]]/1000),"")</f>
        <v/>
      </c>
      <c r="DR532" s="167"/>
      <c r="DS532" s="167"/>
      <c r="DT532" s="151"/>
      <c r="DW532" s="94"/>
      <c r="DX532" s="94"/>
    </row>
    <row r="533" spans="11:128" ht="18" customHeight="1">
      <c r="K533" s="51" t="str">
        <f>IFERROR(MP_DATA[[#This Row],[Top '[m']]]-MP_DATA[[#This Row],[Bottom '[m']]], "")</f>
        <v/>
      </c>
      <c r="L533" s="166"/>
      <c r="M533" s="123" t="str">
        <f>IF(7850/1000*(1/3)*PI()*ABS(F533-G533)*((H533/2)^2+(H533/2)*(I533/2)+(I533/2)^2-(H533/2-J533/1000)^2-(H533/2-J533/1000)*(I533/2-J533/1000)-(I533/2-J533/1000)^2)=0,"",7850/1000*(1/3)*PI()*ABS(F533-G533)*((H533/2)^2+(H533/2)*(I533/2)+(I533/2)^2-(H533/2-J533/1000)^2-(H533/2-J533/1000)*(I533/2-J533/1000)-(I533/2-J533/1000)^2))</f>
        <v/>
      </c>
      <c r="N533" s="176" t="str">
        <f>IFERROR((MP_DATA[[#This Row],[D, bottom '[m']]]+MP_DATA[[#This Row],[D, top '[m']]])/(2*MP_DATA[[#This Row],[t '[mm']]]/1000),"")</f>
        <v/>
      </c>
      <c r="S533" s="167"/>
      <c r="T533" s="167"/>
      <c r="U533" s="151"/>
      <c r="AX533" s="186" t="str">
        <f>IFERROR(TP_DATA[[#This Row],[Top '[m']]]-TP_DATA[[#This Row],[Bottom '[m']]], "")</f>
        <v/>
      </c>
      <c r="AY533" s="469"/>
      <c r="AZ533" s="470"/>
      <c r="BA533" s="192"/>
      <c r="BD533" s="467"/>
      <c r="BE533" s="467"/>
      <c r="BF533" s="468"/>
      <c r="BK533" s="425"/>
      <c r="BM533" s="425"/>
      <c r="CJ533" s="186" t="str">
        <f>IFERROR(TOWER_DATA[[#This Row],[Top '[m']]]-TOWER_DATA[[#This Row],[Bottom '[m']]], "")</f>
        <v/>
      </c>
      <c r="CK533" s="51"/>
      <c r="CL533" s="173" t="str">
        <f>IFERROR(-(TOWER_DATA[[#This Row],[D, bottom '[m']]]-TOWER_DATA[[#This Row],[D, top '[m']]])/(TOWER_DATA[[#This Row],[Bottom '[m']]]-TOWER_DATA[[#This Row],[Top '[m']]]),"")</f>
        <v/>
      </c>
      <c r="CM533" s="123" t="str">
        <f t="shared" si="12"/>
        <v/>
      </c>
      <c r="CN533" s="187" t="str">
        <f>IFERROR((TOWER_DATA[[#This Row],[D, bottom '[m']]]+TOWER_DATA[[#This Row],[D, top '[m']]])/(2*TOWER_DATA[[#This Row],[t '[mm']]]/1000),"")</f>
        <v/>
      </c>
      <c r="DR533" s="167"/>
      <c r="DS533" s="167"/>
      <c r="DT533" s="151"/>
      <c r="DW533" s="94"/>
      <c r="DX533" s="94"/>
    </row>
    <row r="534" spans="11:128" ht="18" customHeight="1">
      <c r="K534" s="51" t="str">
        <f>IFERROR(MP_DATA[[#This Row],[Top '[m']]]-MP_DATA[[#This Row],[Bottom '[m']]], "")</f>
        <v/>
      </c>
      <c r="L534" s="166"/>
      <c r="M534" s="123" t="str">
        <f>IF(7850/1000*(1/3)*PI()*ABS(F534-G534)*((H534/2)^2+(H534/2)*(I534/2)+(I534/2)^2-(H534/2-J534/1000)^2-(H534/2-J534/1000)*(I534/2-J534/1000)-(I534/2-J534/1000)^2)=0,"",7850/1000*(1/3)*PI()*ABS(F534-G534)*((H534/2)^2+(H534/2)*(I534/2)+(I534/2)^2-(H534/2-J534/1000)^2-(H534/2-J534/1000)*(I534/2-J534/1000)-(I534/2-J534/1000)^2))</f>
        <v/>
      </c>
      <c r="N534" s="176" t="str">
        <f>IFERROR((MP_DATA[[#This Row],[D, bottom '[m']]]+MP_DATA[[#This Row],[D, top '[m']]])/(2*MP_DATA[[#This Row],[t '[mm']]]/1000),"")</f>
        <v/>
      </c>
      <c r="S534" s="167"/>
      <c r="T534" s="167"/>
      <c r="U534" s="151"/>
      <c r="AX534" s="186" t="str">
        <f>IFERROR(TP_DATA[[#This Row],[Top '[m']]]-TP_DATA[[#This Row],[Bottom '[m']]], "")</f>
        <v/>
      </c>
      <c r="AY534" s="469"/>
      <c r="AZ534" s="470"/>
      <c r="BA534" s="192"/>
      <c r="BD534" s="467"/>
      <c r="BE534" s="467"/>
      <c r="BF534" s="468"/>
      <c r="BK534" s="425"/>
      <c r="BM534" s="425"/>
      <c r="CJ534" s="186" t="str">
        <f>IFERROR(TOWER_DATA[[#This Row],[Top '[m']]]-TOWER_DATA[[#This Row],[Bottom '[m']]], "")</f>
        <v/>
      </c>
      <c r="CK534" s="51"/>
      <c r="CL534" s="173" t="str">
        <f>IFERROR(-(TOWER_DATA[[#This Row],[D, bottom '[m']]]-TOWER_DATA[[#This Row],[D, top '[m']]])/(TOWER_DATA[[#This Row],[Bottom '[m']]]-TOWER_DATA[[#This Row],[Top '[m']]]),"")</f>
        <v/>
      </c>
      <c r="CM534" s="123" t="str">
        <f t="shared" si="12"/>
        <v/>
      </c>
      <c r="CN534" s="187" t="str">
        <f>IFERROR((TOWER_DATA[[#This Row],[D, bottom '[m']]]+TOWER_DATA[[#This Row],[D, top '[m']]])/(2*TOWER_DATA[[#This Row],[t '[mm']]]/1000),"")</f>
        <v/>
      </c>
      <c r="DR534" s="167"/>
      <c r="DS534" s="167"/>
      <c r="DT534" s="151"/>
      <c r="DW534" s="94"/>
      <c r="DX534" s="94"/>
    </row>
    <row r="535" spans="11:128" ht="18" customHeight="1">
      <c r="K535" s="51" t="str">
        <f>IFERROR(MP_DATA[[#This Row],[Top '[m']]]-MP_DATA[[#This Row],[Bottom '[m']]], "")</f>
        <v/>
      </c>
      <c r="L535" s="166"/>
      <c r="M535" s="123" t="str">
        <f>IF(7850/1000*(1/3)*PI()*ABS(F535-G535)*((H535/2)^2+(H535/2)*(I535/2)+(I535/2)^2-(H535/2-J535/1000)^2-(H535/2-J535/1000)*(I535/2-J535/1000)-(I535/2-J535/1000)^2)=0,"",7850/1000*(1/3)*PI()*ABS(F535-G535)*((H535/2)^2+(H535/2)*(I535/2)+(I535/2)^2-(H535/2-J535/1000)^2-(H535/2-J535/1000)*(I535/2-J535/1000)-(I535/2-J535/1000)^2))</f>
        <v/>
      </c>
      <c r="N535" s="176" t="str">
        <f>IFERROR((MP_DATA[[#This Row],[D, bottom '[m']]]+MP_DATA[[#This Row],[D, top '[m']]])/(2*MP_DATA[[#This Row],[t '[mm']]]/1000),"")</f>
        <v/>
      </c>
      <c r="S535" s="167"/>
      <c r="T535" s="167"/>
      <c r="U535" s="151"/>
      <c r="AX535" s="186" t="str">
        <f>IFERROR(TP_DATA[[#This Row],[Top '[m']]]-TP_DATA[[#This Row],[Bottom '[m']]], "")</f>
        <v/>
      </c>
      <c r="AY535" s="469"/>
      <c r="AZ535" s="470"/>
      <c r="BA535" s="192"/>
      <c r="BD535" s="467"/>
      <c r="BE535" s="467"/>
      <c r="BF535" s="468"/>
      <c r="BK535" s="425"/>
      <c r="BM535" s="425"/>
      <c r="CJ535" s="186" t="str">
        <f>IFERROR(TOWER_DATA[[#This Row],[Top '[m']]]-TOWER_DATA[[#This Row],[Bottom '[m']]], "")</f>
        <v/>
      </c>
      <c r="CK535" s="51"/>
      <c r="CL535" s="173" t="str">
        <f>IFERROR(-(TOWER_DATA[[#This Row],[D, bottom '[m']]]-TOWER_DATA[[#This Row],[D, top '[m']]])/(TOWER_DATA[[#This Row],[Bottom '[m']]]-TOWER_DATA[[#This Row],[Top '[m']]]),"")</f>
        <v/>
      </c>
      <c r="CM535" s="123" t="str">
        <f t="shared" si="12"/>
        <v/>
      </c>
      <c r="CN535" s="187" t="str">
        <f>IFERROR((TOWER_DATA[[#This Row],[D, bottom '[m']]]+TOWER_DATA[[#This Row],[D, top '[m']]])/(2*TOWER_DATA[[#This Row],[t '[mm']]]/1000),"")</f>
        <v/>
      </c>
      <c r="DR535" s="167"/>
      <c r="DS535" s="167"/>
      <c r="DT535" s="151"/>
      <c r="DW535" s="94"/>
      <c r="DX535" s="94"/>
    </row>
    <row r="536" spans="11:128" ht="18" customHeight="1">
      <c r="K536" s="51" t="str">
        <f>IFERROR(MP_DATA[[#This Row],[Top '[m']]]-MP_DATA[[#This Row],[Bottom '[m']]], "")</f>
        <v/>
      </c>
      <c r="L536" s="166"/>
      <c r="M536" s="123" t="str">
        <f>IF(7850/1000*(1/3)*PI()*ABS(F536-G536)*((H536/2)^2+(H536/2)*(I536/2)+(I536/2)^2-(H536/2-J536/1000)^2-(H536/2-J536/1000)*(I536/2-J536/1000)-(I536/2-J536/1000)^2)=0,"",7850/1000*(1/3)*PI()*ABS(F536-G536)*((H536/2)^2+(H536/2)*(I536/2)+(I536/2)^2-(H536/2-J536/1000)^2-(H536/2-J536/1000)*(I536/2-J536/1000)-(I536/2-J536/1000)^2))</f>
        <v/>
      </c>
      <c r="N536" s="176" t="str">
        <f>IFERROR((MP_DATA[[#This Row],[D, bottom '[m']]]+MP_DATA[[#This Row],[D, top '[m']]])/(2*MP_DATA[[#This Row],[t '[mm']]]/1000),"")</f>
        <v/>
      </c>
      <c r="S536" s="167"/>
      <c r="T536" s="167"/>
      <c r="U536" s="151"/>
      <c r="AX536" s="186" t="str">
        <f>IFERROR(TP_DATA[[#This Row],[Top '[m']]]-TP_DATA[[#This Row],[Bottom '[m']]], "")</f>
        <v/>
      </c>
      <c r="AY536" s="469"/>
      <c r="AZ536" s="470"/>
      <c r="BA536" s="192"/>
      <c r="BD536" s="467"/>
      <c r="BE536" s="467"/>
      <c r="BF536" s="468"/>
      <c r="BK536" s="425"/>
      <c r="BM536" s="425"/>
      <c r="CJ536" s="186" t="str">
        <f>IFERROR(TOWER_DATA[[#This Row],[Top '[m']]]-TOWER_DATA[[#This Row],[Bottom '[m']]], "")</f>
        <v/>
      </c>
      <c r="CK536" s="51"/>
      <c r="CL536" s="173" t="str">
        <f>IFERROR(-(TOWER_DATA[[#This Row],[D, bottom '[m']]]-TOWER_DATA[[#This Row],[D, top '[m']]])/(TOWER_DATA[[#This Row],[Bottom '[m']]]-TOWER_DATA[[#This Row],[Top '[m']]]),"")</f>
        <v/>
      </c>
      <c r="CM536" s="123" t="str">
        <f t="shared" si="12"/>
        <v/>
      </c>
      <c r="CN536" s="187" t="str">
        <f>IFERROR((TOWER_DATA[[#This Row],[D, bottom '[m']]]+TOWER_DATA[[#This Row],[D, top '[m']]])/(2*TOWER_DATA[[#This Row],[t '[mm']]]/1000),"")</f>
        <v/>
      </c>
      <c r="DR536" s="167"/>
      <c r="DS536" s="167"/>
      <c r="DT536" s="151"/>
      <c r="DW536" s="94"/>
      <c r="DX536" s="94"/>
    </row>
    <row r="537" spans="11:128" ht="18" customHeight="1">
      <c r="K537" s="51" t="str">
        <f>IFERROR(MP_DATA[[#This Row],[Top '[m']]]-MP_DATA[[#This Row],[Bottom '[m']]], "")</f>
        <v/>
      </c>
      <c r="L537" s="166"/>
      <c r="M537" s="123" t="str">
        <f>IF(7850/1000*(1/3)*PI()*ABS(F537-G537)*((H537/2)^2+(H537/2)*(I537/2)+(I537/2)^2-(H537/2-J537/1000)^2-(H537/2-J537/1000)*(I537/2-J537/1000)-(I537/2-J537/1000)^2)=0,"",7850/1000*(1/3)*PI()*ABS(F537-G537)*((H537/2)^2+(H537/2)*(I537/2)+(I537/2)^2-(H537/2-J537/1000)^2-(H537/2-J537/1000)*(I537/2-J537/1000)-(I537/2-J537/1000)^2))</f>
        <v/>
      </c>
      <c r="N537" s="176" t="str">
        <f>IFERROR((MP_DATA[[#This Row],[D, bottom '[m']]]+MP_DATA[[#This Row],[D, top '[m']]])/(2*MP_DATA[[#This Row],[t '[mm']]]/1000),"")</f>
        <v/>
      </c>
      <c r="S537" s="167"/>
      <c r="T537" s="167"/>
      <c r="U537" s="151"/>
      <c r="AX537" s="186" t="str">
        <f>IFERROR(TP_DATA[[#This Row],[Top '[m']]]-TP_DATA[[#This Row],[Bottom '[m']]], "")</f>
        <v/>
      </c>
      <c r="AY537" s="469"/>
      <c r="AZ537" s="470"/>
      <c r="BA537" s="192"/>
      <c r="BD537" s="467"/>
      <c r="BE537" s="467"/>
      <c r="BF537" s="468"/>
      <c r="BK537" s="425"/>
      <c r="BM537" s="425"/>
      <c r="CJ537" s="186" t="str">
        <f>IFERROR(TOWER_DATA[[#This Row],[Top '[m']]]-TOWER_DATA[[#This Row],[Bottom '[m']]], "")</f>
        <v/>
      </c>
      <c r="CK537" s="51"/>
      <c r="CL537" s="173" t="str">
        <f>IFERROR(-(TOWER_DATA[[#This Row],[D, bottom '[m']]]-TOWER_DATA[[#This Row],[D, top '[m']]])/(TOWER_DATA[[#This Row],[Bottom '[m']]]-TOWER_DATA[[#This Row],[Top '[m']]]),"")</f>
        <v/>
      </c>
      <c r="CM537" s="123" t="str">
        <f t="shared" si="12"/>
        <v/>
      </c>
      <c r="CN537" s="187" t="str">
        <f>IFERROR((TOWER_DATA[[#This Row],[D, bottom '[m']]]+TOWER_DATA[[#This Row],[D, top '[m']]])/(2*TOWER_DATA[[#This Row],[t '[mm']]]/1000),"")</f>
        <v/>
      </c>
      <c r="DR537" s="167"/>
      <c r="DS537" s="167"/>
      <c r="DT537" s="151"/>
      <c r="DW537" s="94"/>
      <c r="DX537" s="94"/>
    </row>
    <row r="538" spans="11:128" ht="18" customHeight="1">
      <c r="K538" s="51" t="str">
        <f>IFERROR(MP_DATA[[#This Row],[Top '[m']]]-MP_DATA[[#This Row],[Bottom '[m']]], "")</f>
        <v/>
      </c>
      <c r="L538" s="166"/>
      <c r="M538" s="123" t="str">
        <f>IF(7850/1000*(1/3)*PI()*ABS(F538-G538)*((H538/2)^2+(H538/2)*(I538/2)+(I538/2)^2-(H538/2-J538/1000)^2-(H538/2-J538/1000)*(I538/2-J538/1000)-(I538/2-J538/1000)^2)=0,"",7850/1000*(1/3)*PI()*ABS(F538-G538)*((H538/2)^2+(H538/2)*(I538/2)+(I538/2)^2-(H538/2-J538/1000)^2-(H538/2-J538/1000)*(I538/2-J538/1000)-(I538/2-J538/1000)^2))</f>
        <v/>
      </c>
      <c r="N538" s="176" t="str">
        <f>IFERROR((MP_DATA[[#This Row],[D, bottom '[m']]]+MP_DATA[[#This Row],[D, top '[m']]])/(2*MP_DATA[[#This Row],[t '[mm']]]/1000),"")</f>
        <v/>
      </c>
      <c r="S538" s="167"/>
      <c r="T538" s="167"/>
      <c r="U538" s="151"/>
      <c r="AX538" s="186" t="str">
        <f>IFERROR(TP_DATA[[#This Row],[Top '[m']]]-TP_DATA[[#This Row],[Bottom '[m']]], "")</f>
        <v/>
      </c>
      <c r="AY538" s="469"/>
      <c r="AZ538" s="470"/>
      <c r="BA538" s="192"/>
      <c r="BD538" s="467"/>
      <c r="BE538" s="467"/>
      <c r="BF538" s="468"/>
      <c r="BK538" s="425"/>
      <c r="BM538" s="425"/>
      <c r="CJ538" s="186" t="str">
        <f>IFERROR(TOWER_DATA[[#This Row],[Top '[m']]]-TOWER_DATA[[#This Row],[Bottom '[m']]], "")</f>
        <v/>
      </c>
      <c r="CK538" s="51"/>
      <c r="CL538" s="173" t="str">
        <f>IFERROR(-(TOWER_DATA[[#This Row],[D, bottom '[m']]]-TOWER_DATA[[#This Row],[D, top '[m']]])/(TOWER_DATA[[#This Row],[Bottom '[m']]]-TOWER_DATA[[#This Row],[Top '[m']]]),"")</f>
        <v/>
      </c>
      <c r="CM538" s="123" t="str">
        <f t="shared" si="12"/>
        <v/>
      </c>
      <c r="CN538" s="187" t="str">
        <f>IFERROR((TOWER_DATA[[#This Row],[D, bottom '[m']]]+TOWER_DATA[[#This Row],[D, top '[m']]])/(2*TOWER_DATA[[#This Row],[t '[mm']]]/1000),"")</f>
        <v/>
      </c>
      <c r="DR538" s="167"/>
      <c r="DS538" s="167"/>
      <c r="DT538" s="151"/>
      <c r="DW538" s="94"/>
      <c r="DX538" s="94"/>
    </row>
    <row r="539" spans="11:128" ht="18" customHeight="1">
      <c r="K539" s="51" t="str">
        <f>IFERROR(MP_DATA[[#This Row],[Top '[m']]]-MP_DATA[[#This Row],[Bottom '[m']]], "")</f>
        <v/>
      </c>
      <c r="L539" s="166"/>
      <c r="M539" s="123" t="str">
        <f>IF(7850/1000*(1/3)*PI()*ABS(F539-G539)*((H539/2)^2+(H539/2)*(I539/2)+(I539/2)^2-(H539/2-J539/1000)^2-(H539/2-J539/1000)*(I539/2-J539/1000)-(I539/2-J539/1000)^2)=0,"",7850/1000*(1/3)*PI()*ABS(F539-G539)*((H539/2)^2+(H539/2)*(I539/2)+(I539/2)^2-(H539/2-J539/1000)^2-(H539/2-J539/1000)*(I539/2-J539/1000)-(I539/2-J539/1000)^2))</f>
        <v/>
      </c>
      <c r="N539" s="176" t="str">
        <f>IFERROR((MP_DATA[[#This Row],[D, bottom '[m']]]+MP_DATA[[#This Row],[D, top '[m']]])/(2*MP_DATA[[#This Row],[t '[mm']]]/1000),"")</f>
        <v/>
      </c>
      <c r="S539" s="167"/>
      <c r="T539" s="167"/>
      <c r="U539" s="151"/>
      <c r="AX539" s="186" t="str">
        <f>IFERROR(TP_DATA[[#This Row],[Top '[m']]]-TP_DATA[[#This Row],[Bottom '[m']]], "")</f>
        <v/>
      </c>
      <c r="AY539" s="469"/>
      <c r="AZ539" s="470"/>
      <c r="BA539" s="192"/>
      <c r="BD539" s="467"/>
      <c r="BE539" s="467"/>
      <c r="BF539" s="468"/>
      <c r="BK539" s="425"/>
      <c r="BM539" s="425"/>
      <c r="CJ539" s="186" t="str">
        <f>IFERROR(TOWER_DATA[[#This Row],[Top '[m']]]-TOWER_DATA[[#This Row],[Bottom '[m']]], "")</f>
        <v/>
      </c>
      <c r="CK539" s="51"/>
      <c r="CL539" s="173" t="str">
        <f>IFERROR(-(TOWER_DATA[[#This Row],[D, bottom '[m']]]-TOWER_DATA[[#This Row],[D, top '[m']]])/(TOWER_DATA[[#This Row],[Bottom '[m']]]-TOWER_DATA[[#This Row],[Top '[m']]]),"")</f>
        <v/>
      </c>
      <c r="CM539" s="123" t="str">
        <f t="shared" si="12"/>
        <v/>
      </c>
      <c r="CN539" s="187" t="str">
        <f>IFERROR((TOWER_DATA[[#This Row],[D, bottom '[m']]]+TOWER_DATA[[#This Row],[D, top '[m']]])/(2*TOWER_DATA[[#This Row],[t '[mm']]]/1000),"")</f>
        <v/>
      </c>
      <c r="DR539" s="167"/>
      <c r="DS539" s="167"/>
      <c r="DT539" s="151"/>
      <c r="DW539" s="94"/>
      <c r="DX539" s="94"/>
    </row>
    <row r="540" spans="11:128" ht="18" customHeight="1">
      <c r="K540" s="51" t="str">
        <f>IFERROR(MP_DATA[[#This Row],[Top '[m']]]-MP_DATA[[#This Row],[Bottom '[m']]], "")</f>
        <v/>
      </c>
      <c r="L540" s="166"/>
      <c r="M540" s="123" t="str">
        <f>IF(7850/1000*(1/3)*PI()*ABS(F540-G540)*((H540/2)^2+(H540/2)*(I540/2)+(I540/2)^2-(H540/2-J540/1000)^2-(H540/2-J540/1000)*(I540/2-J540/1000)-(I540/2-J540/1000)^2)=0,"",7850/1000*(1/3)*PI()*ABS(F540-G540)*((H540/2)^2+(H540/2)*(I540/2)+(I540/2)^2-(H540/2-J540/1000)^2-(H540/2-J540/1000)*(I540/2-J540/1000)-(I540/2-J540/1000)^2))</f>
        <v/>
      </c>
      <c r="N540" s="176" t="str">
        <f>IFERROR((MP_DATA[[#This Row],[D, bottom '[m']]]+MP_DATA[[#This Row],[D, top '[m']]])/(2*MP_DATA[[#This Row],[t '[mm']]]/1000),"")</f>
        <v/>
      </c>
      <c r="S540" s="167"/>
      <c r="T540" s="167"/>
      <c r="U540" s="151"/>
      <c r="AX540" s="186" t="str">
        <f>IFERROR(TP_DATA[[#This Row],[Top '[m']]]-TP_DATA[[#This Row],[Bottom '[m']]], "")</f>
        <v/>
      </c>
      <c r="AY540" s="469"/>
      <c r="AZ540" s="470"/>
      <c r="BA540" s="192"/>
      <c r="BD540" s="467"/>
      <c r="BE540" s="467"/>
      <c r="BF540" s="468"/>
      <c r="BK540" s="425"/>
      <c r="BM540" s="425"/>
      <c r="CJ540" s="186" t="str">
        <f>IFERROR(TOWER_DATA[[#This Row],[Top '[m']]]-TOWER_DATA[[#This Row],[Bottom '[m']]], "")</f>
        <v/>
      </c>
      <c r="CK540" s="51"/>
      <c r="CL540" s="173" t="str">
        <f>IFERROR(-(TOWER_DATA[[#This Row],[D, bottom '[m']]]-TOWER_DATA[[#This Row],[D, top '[m']]])/(TOWER_DATA[[#This Row],[Bottom '[m']]]-TOWER_DATA[[#This Row],[Top '[m']]]),"")</f>
        <v/>
      </c>
      <c r="CM540" s="123" t="str">
        <f t="shared" si="12"/>
        <v/>
      </c>
      <c r="CN540" s="187" t="str">
        <f>IFERROR((TOWER_DATA[[#This Row],[D, bottom '[m']]]+TOWER_DATA[[#This Row],[D, top '[m']]])/(2*TOWER_DATA[[#This Row],[t '[mm']]]/1000),"")</f>
        <v/>
      </c>
      <c r="DR540" s="167"/>
      <c r="DS540" s="167"/>
      <c r="DT540" s="151"/>
      <c r="DW540" s="94"/>
      <c r="DX540" s="94"/>
    </row>
    <row r="541" spans="11:128" ht="18" customHeight="1">
      <c r="K541" s="51" t="str">
        <f>IFERROR(MP_DATA[[#This Row],[Top '[m']]]-MP_DATA[[#This Row],[Bottom '[m']]], "")</f>
        <v/>
      </c>
      <c r="L541" s="166"/>
      <c r="M541" s="123" t="str">
        <f>IF(7850/1000*(1/3)*PI()*ABS(F541-G541)*((H541/2)^2+(H541/2)*(I541/2)+(I541/2)^2-(H541/2-J541/1000)^2-(H541/2-J541/1000)*(I541/2-J541/1000)-(I541/2-J541/1000)^2)=0,"",7850/1000*(1/3)*PI()*ABS(F541-G541)*((H541/2)^2+(H541/2)*(I541/2)+(I541/2)^2-(H541/2-J541/1000)^2-(H541/2-J541/1000)*(I541/2-J541/1000)-(I541/2-J541/1000)^2))</f>
        <v/>
      </c>
      <c r="N541" s="176" t="str">
        <f>IFERROR((MP_DATA[[#This Row],[D, bottom '[m']]]+MP_DATA[[#This Row],[D, top '[m']]])/(2*MP_DATA[[#This Row],[t '[mm']]]/1000),"")</f>
        <v/>
      </c>
      <c r="S541" s="167"/>
      <c r="T541" s="167"/>
      <c r="U541" s="151"/>
      <c r="AX541" s="186" t="str">
        <f>IFERROR(TP_DATA[[#This Row],[Top '[m']]]-TP_DATA[[#This Row],[Bottom '[m']]], "")</f>
        <v/>
      </c>
      <c r="AY541" s="469"/>
      <c r="AZ541" s="470"/>
      <c r="BA541" s="192"/>
      <c r="BD541" s="467"/>
      <c r="BE541" s="467"/>
      <c r="BF541" s="468"/>
      <c r="BK541" s="425"/>
      <c r="BM541" s="425"/>
      <c r="CJ541" s="186" t="str">
        <f>IFERROR(TOWER_DATA[[#This Row],[Top '[m']]]-TOWER_DATA[[#This Row],[Bottom '[m']]], "")</f>
        <v/>
      </c>
      <c r="CK541" s="51"/>
      <c r="CL541" s="173" t="str">
        <f>IFERROR(-(TOWER_DATA[[#This Row],[D, bottom '[m']]]-TOWER_DATA[[#This Row],[D, top '[m']]])/(TOWER_DATA[[#This Row],[Bottom '[m']]]-TOWER_DATA[[#This Row],[Top '[m']]]),"")</f>
        <v/>
      </c>
      <c r="CM541" s="123" t="str">
        <f t="shared" si="12"/>
        <v/>
      </c>
      <c r="CN541" s="187" t="str">
        <f>IFERROR((TOWER_DATA[[#This Row],[D, bottom '[m']]]+TOWER_DATA[[#This Row],[D, top '[m']]])/(2*TOWER_DATA[[#This Row],[t '[mm']]]/1000),"")</f>
        <v/>
      </c>
      <c r="DR541" s="167"/>
      <c r="DS541" s="167"/>
      <c r="DT541" s="151"/>
      <c r="DW541" s="94"/>
      <c r="DX541" s="94"/>
    </row>
    <row r="542" spans="11:128" ht="18" customHeight="1">
      <c r="K542" s="51" t="str">
        <f>IFERROR(MP_DATA[[#This Row],[Top '[m']]]-MP_DATA[[#This Row],[Bottom '[m']]], "")</f>
        <v/>
      </c>
      <c r="L542" s="166"/>
      <c r="M542" s="123" t="str">
        <f>IF(7850/1000*(1/3)*PI()*ABS(F542-G542)*((H542/2)^2+(H542/2)*(I542/2)+(I542/2)^2-(H542/2-J542/1000)^2-(H542/2-J542/1000)*(I542/2-J542/1000)-(I542/2-J542/1000)^2)=0,"",7850/1000*(1/3)*PI()*ABS(F542-G542)*((H542/2)^2+(H542/2)*(I542/2)+(I542/2)^2-(H542/2-J542/1000)^2-(H542/2-J542/1000)*(I542/2-J542/1000)-(I542/2-J542/1000)^2))</f>
        <v/>
      </c>
      <c r="N542" s="176" t="str">
        <f>IFERROR((MP_DATA[[#This Row],[D, bottom '[m']]]+MP_DATA[[#This Row],[D, top '[m']]])/(2*MP_DATA[[#This Row],[t '[mm']]]/1000),"")</f>
        <v/>
      </c>
      <c r="S542" s="167"/>
      <c r="T542" s="167"/>
      <c r="U542" s="151"/>
      <c r="AX542" s="186" t="str">
        <f>IFERROR(TP_DATA[[#This Row],[Top '[m']]]-TP_DATA[[#This Row],[Bottom '[m']]], "")</f>
        <v/>
      </c>
      <c r="AY542" s="469"/>
      <c r="AZ542" s="470"/>
      <c r="BA542" s="192"/>
      <c r="BD542" s="467"/>
      <c r="BE542" s="467"/>
      <c r="BF542" s="468"/>
      <c r="BK542" s="425"/>
      <c r="BM542" s="425"/>
      <c r="CJ542" s="186" t="str">
        <f>IFERROR(TOWER_DATA[[#This Row],[Top '[m']]]-TOWER_DATA[[#This Row],[Bottom '[m']]], "")</f>
        <v/>
      </c>
      <c r="CK542" s="51"/>
      <c r="CL542" s="173" t="str">
        <f>IFERROR(-(TOWER_DATA[[#This Row],[D, bottom '[m']]]-TOWER_DATA[[#This Row],[D, top '[m']]])/(TOWER_DATA[[#This Row],[Bottom '[m']]]-TOWER_DATA[[#This Row],[Top '[m']]]),"")</f>
        <v/>
      </c>
      <c r="CM542" s="123" t="str">
        <f t="shared" si="12"/>
        <v/>
      </c>
      <c r="CN542" s="187" t="str">
        <f>IFERROR((TOWER_DATA[[#This Row],[D, bottom '[m']]]+TOWER_DATA[[#This Row],[D, top '[m']]])/(2*TOWER_DATA[[#This Row],[t '[mm']]]/1000),"")</f>
        <v/>
      </c>
      <c r="DR542" s="167"/>
      <c r="DS542" s="167"/>
      <c r="DT542" s="151"/>
      <c r="DW542" s="94"/>
      <c r="DX542" s="94"/>
    </row>
    <row r="543" spans="11:128" ht="18" customHeight="1">
      <c r="K543" s="51" t="str">
        <f>IFERROR(MP_DATA[[#This Row],[Top '[m']]]-MP_DATA[[#This Row],[Bottom '[m']]], "")</f>
        <v/>
      </c>
      <c r="L543" s="166"/>
      <c r="M543" s="123" t="str">
        <f>IF(7850/1000*(1/3)*PI()*ABS(F543-G543)*((H543/2)^2+(H543/2)*(I543/2)+(I543/2)^2-(H543/2-J543/1000)^2-(H543/2-J543/1000)*(I543/2-J543/1000)-(I543/2-J543/1000)^2)=0,"",7850/1000*(1/3)*PI()*ABS(F543-G543)*((H543/2)^2+(H543/2)*(I543/2)+(I543/2)^2-(H543/2-J543/1000)^2-(H543/2-J543/1000)*(I543/2-J543/1000)-(I543/2-J543/1000)^2))</f>
        <v/>
      </c>
      <c r="N543" s="176" t="str">
        <f>IFERROR((MP_DATA[[#This Row],[D, bottom '[m']]]+MP_DATA[[#This Row],[D, top '[m']]])/(2*MP_DATA[[#This Row],[t '[mm']]]/1000),"")</f>
        <v/>
      </c>
      <c r="S543" s="167"/>
      <c r="T543" s="167"/>
      <c r="U543" s="151"/>
      <c r="AX543" s="186" t="str">
        <f>IFERROR(TP_DATA[[#This Row],[Top '[m']]]-TP_DATA[[#This Row],[Bottom '[m']]], "")</f>
        <v/>
      </c>
      <c r="AY543" s="469"/>
      <c r="AZ543" s="470"/>
      <c r="BA543" s="192"/>
      <c r="BD543" s="467"/>
      <c r="BE543" s="467"/>
      <c r="BF543" s="468"/>
      <c r="BK543" s="425"/>
      <c r="BM543" s="425"/>
      <c r="CJ543" s="186" t="str">
        <f>IFERROR(TOWER_DATA[[#This Row],[Top '[m']]]-TOWER_DATA[[#This Row],[Bottom '[m']]], "")</f>
        <v/>
      </c>
      <c r="CK543" s="51"/>
      <c r="CL543" s="173" t="str">
        <f>IFERROR(-(TOWER_DATA[[#This Row],[D, bottom '[m']]]-TOWER_DATA[[#This Row],[D, top '[m']]])/(TOWER_DATA[[#This Row],[Bottom '[m']]]-TOWER_DATA[[#This Row],[Top '[m']]]),"")</f>
        <v/>
      </c>
      <c r="CM543" s="123" t="str">
        <f t="shared" si="12"/>
        <v/>
      </c>
      <c r="CN543" s="187" t="str">
        <f>IFERROR((TOWER_DATA[[#This Row],[D, bottom '[m']]]+TOWER_DATA[[#This Row],[D, top '[m']]])/(2*TOWER_DATA[[#This Row],[t '[mm']]]/1000),"")</f>
        <v/>
      </c>
      <c r="DR543" s="167"/>
      <c r="DS543" s="167"/>
      <c r="DT543" s="151"/>
      <c r="DW543" s="94"/>
      <c r="DX543" s="94"/>
    </row>
    <row r="544" spans="11:128" ht="18" customHeight="1">
      <c r="K544" s="51" t="str">
        <f>IFERROR(MP_DATA[[#This Row],[Top '[m']]]-MP_DATA[[#This Row],[Bottom '[m']]], "")</f>
        <v/>
      </c>
      <c r="L544" s="166"/>
      <c r="M544" s="123" t="str">
        <f>IF(7850/1000*(1/3)*PI()*ABS(F544-G544)*((H544/2)^2+(H544/2)*(I544/2)+(I544/2)^2-(H544/2-J544/1000)^2-(H544/2-J544/1000)*(I544/2-J544/1000)-(I544/2-J544/1000)^2)=0,"",7850/1000*(1/3)*PI()*ABS(F544-G544)*((H544/2)^2+(H544/2)*(I544/2)+(I544/2)^2-(H544/2-J544/1000)^2-(H544/2-J544/1000)*(I544/2-J544/1000)-(I544/2-J544/1000)^2))</f>
        <v/>
      </c>
      <c r="N544" s="176" t="str">
        <f>IFERROR((MP_DATA[[#This Row],[D, bottom '[m']]]+MP_DATA[[#This Row],[D, top '[m']]])/(2*MP_DATA[[#This Row],[t '[mm']]]/1000),"")</f>
        <v/>
      </c>
      <c r="S544" s="167"/>
      <c r="T544" s="167"/>
      <c r="U544" s="151"/>
      <c r="AX544" s="186" t="str">
        <f>IFERROR(TP_DATA[[#This Row],[Top '[m']]]-TP_DATA[[#This Row],[Bottom '[m']]], "")</f>
        <v/>
      </c>
      <c r="AY544" s="469"/>
      <c r="AZ544" s="470"/>
      <c r="BA544" s="192"/>
      <c r="BD544" s="467"/>
      <c r="BE544" s="467"/>
      <c r="BF544" s="468"/>
      <c r="BK544" s="425"/>
      <c r="BM544" s="425"/>
      <c r="CJ544" s="186" t="str">
        <f>IFERROR(TOWER_DATA[[#This Row],[Top '[m']]]-TOWER_DATA[[#This Row],[Bottom '[m']]], "")</f>
        <v/>
      </c>
      <c r="CK544" s="51"/>
      <c r="CL544" s="173" t="str">
        <f>IFERROR(-(TOWER_DATA[[#This Row],[D, bottom '[m']]]-TOWER_DATA[[#This Row],[D, top '[m']]])/(TOWER_DATA[[#This Row],[Bottom '[m']]]-TOWER_DATA[[#This Row],[Top '[m']]]),"")</f>
        <v/>
      </c>
      <c r="CM544" s="123" t="str">
        <f t="shared" si="12"/>
        <v/>
      </c>
      <c r="CN544" s="187" t="str">
        <f>IFERROR((TOWER_DATA[[#This Row],[D, bottom '[m']]]+TOWER_DATA[[#This Row],[D, top '[m']]])/(2*TOWER_DATA[[#This Row],[t '[mm']]]/1000),"")</f>
        <v/>
      </c>
      <c r="DR544" s="167"/>
      <c r="DS544" s="167"/>
      <c r="DT544" s="151"/>
      <c r="DW544" s="94"/>
      <c r="DX544" s="94"/>
    </row>
    <row r="545" spans="11:128" ht="18" customHeight="1">
      <c r="K545" s="51" t="str">
        <f>IFERROR(MP_DATA[[#This Row],[Top '[m']]]-MP_DATA[[#This Row],[Bottom '[m']]], "")</f>
        <v/>
      </c>
      <c r="L545" s="166"/>
      <c r="M545" s="123" t="str">
        <f>IF(7850/1000*(1/3)*PI()*ABS(F545-G545)*((H545/2)^2+(H545/2)*(I545/2)+(I545/2)^2-(H545/2-J545/1000)^2-(H545/2-J545/1000)*(I545/2-J545/1000)-(I545/2-J545/1000)^2)=0,"",7850/1000*(1/3)*PI()*ABS(F545-G545)*((H545/2)^2+(H545/2)*(I545/2)+(I545/2)^2-(H545/2-J545/1000)^2-(H545/2-J545/1000)*(I545/2-J545/1000)-(I545/2-J545/1000)^2))</f>
        <v/>
      </c>
      <c r="N545" s="176" t="str">
        <f>IFERROR((MP_DATA[[#This Row],[D, bottom '[m']]]+MP_DATA[[#This Row],[D, top '[m']]])/(2*MP_DATA[[#This Row],[t '[mm']]]/1000),"")</f>
        <v/>
      </c>
      <c r="S545" s="167"/>
      <c r="T545" s="167"/>
      <c r="U545" s="151"/>
      <c r="AX545" s="186" t="str">
        <f>IFERROR(TP_DATA[[#This Row],[Top '[m']]]-TP_DATA[[#This Row],[Bottom '[m']]], "")</f>
        <v/>
      </c>
      <c r="AY545" s="469"/>
      <c r="AZ545" s="470"/>
      <c r="BA545" s="192"/>
      <c r="BD545" s="467"/>
      <c r="BE545" s="467"/>
      <c r="BF545" s="468"/>
      <c r="BK545" s="425"/>
      <c r="BM545" s="425"/>
      <c r="CJ545" s="186" t="str">
        <f>IFERROR(TOWER_DATA[[#This Row],[Top '[m']]]-TOWER_DATA[[#This Row],[Bottom '[m']]], "")</f>
        <v/>
      </c>
      <c r="CK545" s="51"/>
      <c r="CL545" s="173" t="str">
        <f>IFERROR(-(TOWER_DATA[[#This Row],[D, bottom '[m']]]-TOWER_DATA[[#This Row],[D, top '[m']]])/(TOWER_DATA[[#This Row],[Bottom '[m']]]-TOWER_DATA[[#This Row],[Top '[m']]]),"")</f>
        <v/>
      </c>
      <c r="CM545" s="123" t="str">
        <f t="shared" si="12"/>
        <v/>
      </c>
      <c r="CN545" s="187" t="str">
        <f>IFERROR((TOWER_DATA[[#This Row],[D, bottom '[m']]]+TOWER_DATA[[#This Row],[D, top '[m']]])/(2*TOWER_DATA[[#This Row],[t '[mm']]]/1000),"")</f>
        <v/>
      </c>
      <c r="DR545" s="167"/>
      <c r="DS545" s="167"/>
      <c r="DT545" s="151"/>
      <c r="DW545" s="94"/>
      <c r="DX545" s="94"/>
    </row>
    <row r="546" spans="11:128" ht="18" customHeight="1">
      <c r="K546" s="51" t="str">
        <f>IFERROR(MP_DATA[[#This Row],[Top '[m']]]-MP_DATA[[#This Row],[Bottom '[m']]], "")</f>
        <v/>
      </c>
      <c r="L546" s="166"/>
      <c r="M546" s="123" t="str">
        <f>IF(7850/1000*(1/3)*PI()*ABS(F546-G546)*((H546/2)^2+(H546/2)*(I546/2)+(I546/2)^2-(H546/2-J546/1000)^2-(H546/2-J546/1000)*(I546/2-J546/1000)-(I546/2-J546/1000)^2)=0,"",7850/1000*(1/3)*PI()*ABS(F546-G546)*((H546/2)^2+(H546/2)*(I546/2)+(I546/2)^2-(H546/2-J546/1000)^2-(H546/2-J546/1000)*(I546/2-J546/1000)-(I546/2-J546/1000)^2))</f>
        <v/>
      </c>
      <c r="N546" s="176" t="str">
        <f>IFERROR((MP_DATA[[#This Row],[D, bottom '[m']]]+MP_DATA[[#This Row],[D, top '[m']]])/(2*MP_DATA[[#This Row],[t '[mm']]]/1000),"")</f>
        <v/>
      </c>
      <c r="S546" s="167"/>
      <c r="T546" s="167"/>
      <c r="U546" s="151"/>
      <c r="AX546" s="186" t="str">
        <f>IFERROR(TP_DATA[[#This Row],[Top '[m']]]-TP_DATA[[#This Row],[Bottom '[m']]], "")</f>
        <v/>
      </c>
      <c r="AY546" s="469"/>
      <c r="AZ546" s="470"/>
      <c r="BA546" s="192"/>
      <c r="BD546" s="467"/>
      <c r="BE546" s="467"/>
      <c r="BF546" s="468"/>
      <c r="BK546" s="425"/>
      <c r="BM546" s="425"/>
      <c r="CJ546" s="186" t="str">
        <f>IFERROR(TOWER_DATA[[#This Row],[Top '[m']]]-TOWER_DATA[[#This Row],[Bottom '[m']]], "")</f>
        <v/>
      </c>
      <c r="CK546" s="51"/>
      <c r="CL546" s="173" t="str">
        <f>IFERROR(-(TOWER_DATA[[#This Row],[D, bottom '[m']]]-TOWER_DATA[[#This Row],[D, top '[m']]])/(TOWER_DATA[[#This Row],[Bottom '[m']]]-TOWER_DATA[[#This Row],[Top '[m']]]),"")</f>
        <v/>
      </c>
      <c r="CM546" s="123" t="str">
        <f t="shared" si="12"/>
        <v/>
      </c>
      <c r="CN546" s="187" t="str">
        <f>IFERROR((TOWER_DATA[[#This Row],[D, bottom '[m']]]+TOWER_DATA[[#This Row],[D, top '[m']]])/(2*TOWER_DATA[[#This Row],[t '[mm']]]/1000),"")</f>
        <v/>
      </c>
      <c r="DR546" s="167"/>
      <c r="DS546" s="167"/>
      <c r="DT546" s="151"/>
      <c r="DW546" s="94"/>
      <c r="DX546" s="94"/>
    </row>
    <row r="547" spans="11:128" ht="18" customHeight="1">
      <c r="K547" s="51" t="str">
        <f>IFERROR(MP_DATA[[#This Row],[Top '[m']]]-MP_DATA[[#This Row],[Bottom '[m']]], "")</f>
        <v/>
      </c>
      <c r="L547" s="166"/>
      <c r="M547" s="123" t="str">
        <f>IF(7850/1000*(1/3)*PI()*ABS(F547-G547)*((H547/2)^2+(H547/2)*(I547/2)+(I547/2)^2-(H547/2-J547/1000)^2-(H547/2-J547/1000)*(I547/2-J547/1000)-(I547/2-J547/1000)^2)=0,"",7850/1000*(1/3)*PI()*ABS(F547-G547)*((H547/2)^2+(H547/2)*(I547/2)+(I547/2)^2-(H547/2-J547/1000)^2-(H547/2-J547/1000)*(I547/2-J547/1000)-(I547/2-J547/1000)^2))</f>
        <v/>
      </c>
      <c r="N547" s="176" t="str">
        <f>IFERROR((MP_DATA[[#This Row],[D, bottom '[m']]]+MP_DATA[[#This Row],[D, top '[m']]])/(2*MP_DATA[[#This Row],[t '[mm']]]/1000),"")</f>
        <v/>
      </c>
      <c r="S547" s="167"/>
      <c r="T547" s="167"/>
      <c r="U547" s="151"/>
      <c r="AX547" s="186" t="str">
        <f>IFERROR(TP_DATA[[#This Row],[Top '[m']]]-TP_DATA[[#This Row],[Bottom '[m']]], "")</f>
        <v/>
      </c>
      <c r="AY547" s="469"/>
      <c r="AZ547" s="470"/>
      <c r="BA547" s="192"/>
      <c r="BD547" s="467"/>
      <c r="BE547" s="467"/>
      <c r="BF547" s="468"/>
      <c r="BK547" s="425"/>
      <c r="BM547" s="425"/>
      <c r="CJ547" s="186" t="str">
        <f>IFERROR(TOWER_DATA[[#This Row],[Top '[m']]]-TOWER_DATA[[#This Row],[Bottom '[m']]], "")</f>
        <v/>
      </c>
      <c r="CK547" s="51"/>
      <c r="CL547" s="173" t="str">
        <f>IFERROR(-(TOWER_DATA[[#This Row],[D, bottom '[m']]]-TOWER_DATA[[#This Row],[D, top '[m']]])/(TOWER_DATA[[#This Row],[Bottom '[m']]]-TOWER_DATA[[#This Row],[Top '[m']]]),"")</f>
        <v/>
      </c>
      <c r="CM547" s="123" t="str">
        <f t="shared" si="12"/>
        <v/>
      </c>
      <c r="CN547" s="187" t="str">
        <f>IFERROR((TOWER_DATA[[#This Row],[D, bottom '[m']]]+TOWER_DATA[[#This Row],[D, top '[m']]])/(2*TOWER_DATA[[#This Row],[t '[mm']]]/1000),"")</f>
        <v/>
      </c>
      <c r="DR547" s="167"/>
      <c r="DS547" s="167"/>
      <c r="DT547" s="151"/>
      <c r="DW547" s="94"/>
      <c r="DX547" s="94"/>
    </row>
    <row r="548" spans="11:128" ht="18" customHeight="1">
      <c r="K548" s="51" t="str">
        <f>IFERROR(MP_DATA[[#This Row],[Top '[m']]]-MP_DATA[[#This Row],[Bottom '[m']]], "")</f>
        <v/>
      </c>
      <c r="L548" s="166"/>
      <c r="M548" s="123" t="str">
        <f>IF(7850/1000*(1/3)*PI()*ABS(F548-G548)*((H548/2)^2+(H548/2)*(I548/2)+(I548/2)^2-(H548/2-J548/1000)^2-(H548/2-J548/1000)*(I548/2-J548/1000)-(I548/2-J548/1000)^2)=0,"",7850/1000*(1/3)*PI()*ABS(F548-G548)*((H548/2)^2+(H548/2)*(I548/2)+(I548/2)^2-(H548/2-J548/1000)^2-(H548/2-J548/1000)*(I548/2-J548/1000)-(I548/2-J548/1000)^2))</f>
        <v/>
      </c>
      <c r="N548" s="176" t="str">
        <f>IFERROR((MP_DATA[[#This Row],[D, bottom '[m']]]+MP_DATA[[#This Row],[D, top '[m']]])/(2*MP_DATA[[#This Row],[t '[mm']]]/1000),"")</f>
        <v/>
      </c>
      <c r="S548" s="167"/>
      <c r="T548" s="167"/>
      <c r="U548" s="151"/>
      <c r="AX548" s="186" t="str">
        <f>IFERROR(TP_DATA[[#This Row],[Top '[m']]]-TP_DATA[[#This Row],[Bottom '[m']]], "")</f>
        <v/>
      </c>
      <c r="AY548" s="469"/>
      <c r="AZ548" s="470"/>
      <c r="BA548" s="192"/>
      <c r="BD548" s="467"/>
      <c r="BE548" s="467"/>
      <c r="BF548" s="468"/>
      <c r="BK548" s="425"/>
      <c r="BM548" s="425"/>
      <c r="CJ548" s="186" t="str">
        <f>IFERROR(TOWER_DATA[[#This Row],[Top '[m']]]-TOWER_DATA[[#This Row],[Bottom '[m']]], "")</f>
        <v/>
      </c>
      <c r="CK548" s="51"/>
      <c r="CL548" s="173" t="str">
        <f>IFERROR(-(TOWER_DATA[[#This Row],[D, bottom '[m']]]-TOWER_DATA[[#This Row],[D, top '[m']]])/(TOWER_DATA[[#This Row],[Bottom '[m']]]-TOWER_DATA[[#This Row],[Top '[m']]]),"")</f>
        <v/>
      </c>
      <c r="CM548" s="123" t="str">
        <f t="shared" si="12"/>
        <v/>
      </c>
      <c r="CN548" s="187" t="str">
        <f>IFERROR((TOWER_DATA[[#This Row],[D, bottom '[m']]]+TOWER_DATA[[#This Row],[D, top '[m']]])/(2*TOWER_DATA[[#This Row],[t '[mm']]]/1000),"")</f>
        <v/>
      </c>
      <c r="DR548" s="167"/>
      <c r="DS548" s="167"/>
      <c r="DT548" s="151"/>
      <c r="DW548" s="94"/>
      <c r="DX548" s="94"/>
    </row>
    <row r="549" spans="11:128" ht="18" customHeight="1">
      <c r="K549" s="51" t="str">
        <f>IFERROR(MP_DATA[[#This Row],[Top '[m']]]-MP_DATA[[#This Row],[Bottom '[m']]], "")</f>
        <v/>
      </c>
      <c r="L549" s="166"/>
      <c r="M549" s="123" t="str">
        <f>IF(7850/1000*(1/3)*PI()*ABS(F549-G549)*((H549/2)^2+(H549/2)*(I549/2)+(I549/2)^2-(H549/2-J549/1000)^2-(H549/2-J549/1000)*(I549/2-J549/1000)-(I549/2-J549/1000)^2)=0,"",7850/1000*(1/3)*PI()*ABS(F549-G549)*((H549/2)^2+(H549/2)*(I549/2)+(I549/2)^2-(H549/2-J549/1000)^2-(H549/2-J549/1000)*(I549/2-J549/1000)-(I549/2-J549/1000)^2))</f>
        <v/>
      </c>
      <c r="N549" s="176" t="str">
        <f>IFERROR((MP_DATA[[#This Row],[D, bottom '[m']]]+MP_DATA[[#This Row],[D, top '[m']]])/(2*MP_DATA[[#This Row],[t '[mm']]]/1000),"")</f>
        <v/>
      </c>
      <c r="S549" s="167"/>
      <c r="T549" s="167"/>
      <c r="U549" s="151"/>
      <c r="AX549" s="186" t="str">
        <f>IFERROR(TP_DATA[[#This Row],[Top '[m']]]-TP_DATA[[#This Row],[Bottom '[m']]], "")</f>
        <v/>
      </c>
      <c r="AY549" s="469"/>
      <c r="AZ549" s="470"/>
      <c r="BA549" s="192"/>
      <c r="BD549" s="467"/>
      <c r="BE549" s="467"/>
      <c r="BF549" s="468"/>
      <c r="BK549" s="425"/>
      <c r="BM549" s="425"/>
      <c r="CJ549" s="186" t="str">
        <f>IFERROR(TOWER_DATA[[#This Row],[Top '[m']]]-TOWER_DATA[[#This Row],[Bottom '[m']]], "")</f>
        <v/>
      </c>
      <c r="CK549" s="51"/>
      <c r="CL549" s="173" t="str">
        <f>IFERROR(-(TOWER_DATA[[#This Row],[D, bottom '[m']]]-TOWER_DATA[[#This Row],[D, top '[m']]])/(TOWER_DATA[[#This Row],[Bottom '[m']]]-TOWER_DATA[[#This Row],[Top '[m']]]),"")</f>
        <v/>
      </c>
      <c r="CM549" s="123" t="str">
        <f t="shared" si="12"/>
        <v/>
      </c>
      <c r="CN549" s="187" t="str">
        <f>IFERROR((TOWER_DATA[[#This Row],[D, bottom '[m']]]+TOWER_DATA[[#This Row],[D, top '[m']]])/(2*TOWER_DATA[[#This Row],[t '[mm']]]/1000),"")</f>
        <v/>
      </c>
      <c r="DR549" s="167"/>
      <c r="DS549" s="167"/>
      <c r="DT549" s="151"/>
      <c r="DW549" s="94"/>
      <c r="DX549" s="94"/>
    </row>
    <row r="550" spans="11:128" ht="18" customHeight="1">
      <c r="K550" s="51" t="str">
        <f>IFERROR(MP_DATA[[#This Row],[Top '[m']]]-MP_DATA[[#This Row],[Bottom '[m']]], "")</f>
        <v/>
      </c>
      <c r="L550" s="166"/>
      <c r="M550" s="123" t="str">
        <f>IF(7850/1000*(1/3)*PI()*ABS(F550-G550)*((H550/2)^2+(H550/2)*(I550/2)+(I550/2)^2-(H550/2-J550/1000)^2-(H550/2-J550/1000)*(I550/2-J550/1000)-(I550/2-J550/1000)^2)=0,"",7850/1000*(1/3)*PI()*ABS(F550-G550)*((H550/2)^2+(H550/2)*(I550/2)+(I550/2)^2-(H550/2-J550/1000)^2-(H550/2-J550/1000)*(I550/2-J550/1000)-(I550/2-J550/1000)^2))</f>
        <v/>
      </c>
      <c r="N550" s="176" t="str">
        <f>IFERROR((MP_DATA[[#This Row],[D, bottom '[m']]]+MP_DATA[[#This Row],[D, top '[m']]])/(2*MP_DATA[[#This Row],[t '[mm']]]/1000),"")</f>
        <v/>
      </c>
      <c r="S550" s="167"/>
      <c r="T550" s="167"/>
      <c r="U550" s="151"/>
      <c r="AX550" s="186" t="str">
        <f>IFERROR(TP_DATA[[#This Row],[Top '[m']]]-TP_DATA[[#This Row],[Bottom '[m']]], "")</f>
        <v/>
      </c>
      <c r="AY550" s="469"/>
      <c r="AZ550" s="470"/>
      <c r="BA550" s="192"/>
      <c r="BD550" s="467"/>
      <c r="BE550" s="467"/>
      <c r="BF550" s="468"/>
      <c r="BK550" s="425"/>
      <c r="BM550" s="425"/>
      <c r="CJ550" s="186" t="str">
        <f>IFERROR(TOWER_DATA[[#This Row],[Top '[m']]]-TOWER_DATA[[#This Row],[Bottom '[m']]], "")</f>
        <v/>
      </c>
      <c r="CK550" s="51"/>
      <c r="CL550" s="173" t="str">
        <f>IFERROR(-(TOWER_DATA[[#This Row],[D, bottom '[m']]]-TOWER_DATA[[#This Row],[D, top '[m']]])/(TOWER_DATA[[#This Row],[Bottom '[m']]]-TOWER_DATA[[#This Row],[Top '[m']]]),"")</f>
        <v/>
      </c>
      <c r="CM550" s="123" t="str">
        <f t="shared" si="12"/>
        <v/>
      </c>
      <c r="CN550" s="187" t="str">
        <f>IFERROR((TOWER_DATA[[#This Row],[D, bottom '[m']]]+TOWER_DATA[[#This Row],[D, top '[m']]])/(2*TOWER_DATA[[#This Row],[t '[mm']]]/1000),"")</f>
        <v/>
      </c>
      <c r="DR550" s="167"/>
      <c r="DS550" s="167"/>
      <c r="DT550" s="151"/>
      <c r="DW550" s="94"/>
      <c r="DX550" s="94"/>
    </row>
    <row r="551" spans="11:128" ht="18" customHeight="1">
      <c r="K551" s="51" t="str">
        <f>IFERROR(MP_DATA[[#This Row],[Top '[m']]]-MP_DATA[[#This Row],[Bottom '[m']]], "")</f>
        <v/>
      </c>
      <c r="L551" s="166"/>
      <c r="M551" s="123" t="str">
        <f>IF(7850/1000*(1/3)*PI()*ABS(F551-G551)*((H551/2)^2+(H551/2)*(I551/2)+(I551/2)^2-(H551/2-J551/1000)^2-(H551/2-J551/1000)*(I551/2-J551/1000)-(I551/2-J551/1000)^2)=0,"",7850/1000*(1/3)*PI()*ABS(F551-G551)*((H551/2)^2+(H551/2)*(I551/2)+(I551/2)^2-(H551/2-J551/1000)^2-(H551/2-J551/1000)*(I551/2-J551/1000)-(I551/2-J551/1000)^2))</f>
        <v/>
      </c>
      <c r="N551" s="176" t="str">
        <f>IFERROR((MP_DATA[[#This Row],[D, bottom '[m']]]+MP_DATA[[#This Row],[D, top '[m']]])/(2*MP_DATA[[#This Row],[t '[mm']]]/1000),"")</f>
        <v/>
      </c>
      <c r="S551" s="167"/>
      <c r="T551" s="167"/>
      <c r="U551" s="151"/>
      <c r="AX551" s="186" t="str">
        <f>IFERROR(TP_DATA[[#This Row],[Top '[m']]]-TP_DATA[[#This Row],[Bottom '[m']]], "")</f>
        <v/>
      </c>
      <c r="AY551" s="469"/>
      <c r="AZ551" s="470"/>
      <c r="BA551" s="192"/>
      <c r="BD551" s="467"/>
      <c r="BE551" s="467"/>
      <c r="BF551" s="468"/>
      <c r="BK551" s="425"/>
      <c r="BM551" s="425"/>
      <c r="CJ551" s="186" t="str">
        <f>IFERROR(TOWER_DATA[[#This Row],[Top '[m']]]-TOWER_DATA[[#This Row],[Bottom '[m']]], "")</f>
        <v/>
      </c>
      <c r="CK551" s="51"/>
      <c r="CL551" s="173" t="str">
        <f>IFERROR(-(TOWER_DATA[[#This Row],[D, bottom '[m']]]-TOWER_DATA[[#This Row],[D, top '[m']]])/(TOWER_DATA[[#This Row],[Bottom '[m']]]-TOWER_DATA[[#This Row],[Top '[m']]]),"")</f>
        <v/>
      </c>
      <c r="CM551" s="123" t="str">
        <f t="shared" si="12"/>
        <v/>
      </c>
      <c r="CN551" s="187" t="str">
        <f>IFERROR((TOWER_DATA[[#This Row],[D, bottom '[m']]]+TOWER_DATA[[#This Row],[D, top '[m']]])/(2*TOWER_DATA[[#This Row],[t '[mm']]]/1000),"")</f>
        <v/>
      </c>
      <c r="DR551" s="167"/>
      <c r="DS551" s="167"/>
      <c r="DT551" s="151"/>
      <c r="DW551" s="94"/>
      <c r="DX551" s="94"/>
    </row>
    <row r="552" spans="11:128" ht="18" customHeight="1">
      <c r="K552" s="51" t="str">
        <f>IFERROR(MP_DATA[[#This Row],[Top '[m']]]-MP_DATA[[#This Row],[Bottom '[m']]], "")</f>
        <v/>
      </c>
      <c r="L552" s="166"/>
      <c r="M552" s="123" t="str">
        <f>IF(7850/1000*(1/3)*PI()*ABS(F552-G552)*((H552/2)^2+(H552/2)*(I552/2)+(I552/2)^2-(H552/2-J552/1000)^2-(H552/2-J552/1000)*(I552/2-J552/1000)-(I552/2-J552/1000)^2)=0,"",7850/1000*(1/3)*PI()*ABS(F552-G552)*((H552/2)^2+(H552/2)*(I552/2)+(I552/2)^2-(H552/2-J552/1000)^2-(H552/2-J552/1000)*(I552/2-J552/1000)-(I552/2-J552/1000)^2))</f>
        <v/>
      </c>
      <c r="N552" s="176" t="str">
        <f>IFERROR((MP_DATA[[#This Row],[D, bottom '[m']]]+MP_DATA[[#This Row],[D, top '[m']]])/(2*MP_DATA[[#This Row],[t '[mm']]]/1000),"")</f>
        <v/>
      </c>
      <c r="S552" s="167"/>
      <c r="T552" s="167"/>
      <c r="U552" s="151"/>
      <c r="AX552" s="186" t="str">
        <f>IFERROR(TP_DATA[[#This Row],[Top '[m']]]-TP_DATA[[#This Row],[Bottom '[m']]], "")</f>
        <v/>
      </c>
      <c r="AY552" s="469"/>
      <c r="AZ552" s="470"/>
      <c r="BA552" s="192"/>
      <c r="BD552" s="467"/>
      <c r="BE552" s="467"/>
      <c r="BF552" s="468"/>
      <c r="BK552" s="425"/>
      <c r="BM552" s="425"/>
      <c r="CJ552" s="186" t="str">
        <f>IFERROR(TOWER_DATA[[#This Row],[Top '[m']]]-TOWER_DATA[[#This Row],[Bottom '[m']]], "")</f>
        <v/>
      </c>
      <c r="CK552" s="51"/>
      <c r="CL552" s="173" t="str">
        <f>IFERROR(-(TOWER_DATA[[#This Row],[D, bottom '[m']]]-TOWER_DATA[[#This Row],[D, top '[m']]])/(TOWER_DATA[[#This Row],[Bottom '[m']]]-TOWER_DATA[[#This Row],[Top '[m']]]),"")</f>
        <v/>
      </c>
      <c r="CM552" s="123" t="str">
        <f t="shared" si="12"/>
        <v/>
      </c>
      <c r="CN552" s="187" t="str">
        <f>IFERROR((TOWER_DATA[[#This Row],[D, bottom '[m']]]+TOWER_DATA[[#This Row],[D, top '[m']]])/(2*TOWER_DATA[[#This Row],[t '[mm']]]/1000),"")</f>
        <v/>
      </c>
      <c r="DR552" s="167"/>
      <c r="DS552" s="167"/>
      <c r="DT552" s="151"/>
      <c r="DW552" s="94"/>
      <c r="DX552" s="94"/>
    </row>
    <row r="553" spans="11:128" ht="18" customHeight="1">
      <c r="K553" s="51" t="str">
        <f>IFERROR(MP_DATA[[#This Row],[Top '[m']]]-MP_DATA[[#This Row],[Bottom '[m']]], "")</f>
        <v/>
      </c>
      <c r="L553" s="166"/>
      <c r="M553" s="123" t="str">
        <f>IF(7850/1000*(1/3)*PI()*ABS(F553-G553)*((H553/2)^2+(H553/2)*(I553/2)+(I553/2)^2-(H553/2-J553/1000)^2-(H553/2-J553/1000)*(I553/2-J553/1000)-(I553/2-J553/1000)^2)=0,"",7850/1000*(1/3)*PI()*ABS(F553-G553)*((H553/2)^2+(H553/2)*(I553/2)+(I553/2)^2-(H553/2-J553/1000)^2-(H553/2-J553/1000)*(I553/2-J553/1000)-(I553/2-J553/1000)^2))</f>
        <v/>
      </c>
      <c r="N553" s="176" t="str">
        <f>IFERROR((MP_DATA[[#This Row],[D, bottom '[m']]]+MP_DATA[[#This Row],[D, top '[m']]])/(2*MP_DATA[[#This Row],[t '[mm']]]/1000),"")</f>
        <v/>
      </c>
      <c r="S553" s="167"/>
      <c r="T553" s="167"/>
      <c r="U553" s="151"/>
      <c r="AX553" s="186" t="str">
        <f>IFERROR(TP_DATA[[#This Row],[Top '[m']]]-TP_DATA[[#This Row],[Bottom '[m']]], "")</f>
        <v/>
      </c>
      <c r="AY553" s="469"/>
      <c r="AZ553" s="470"/>
      <c r="BA553" s="192"/>
      <c r="BD553" s="467"/>
      <c r="BE553" s="467"/>
      <c r="BF553" s="468"/>
      <c r="BK553" s="425"/>
      <c r="BM553" s="425"/>
      <c r="CJ553" s="186" t="str">
        <f>IFERROR(TOWER_DATA[[#This Row],[Top '[m']]]-TOWER_DATA[[#This Row],[Bottom '[m']]], "")</f>
        <v/>
      </c>
      <c r="CK553" s="51"/>
      <c r="CL553" s="173" t="str">
        <f>IFERROR(-(TOWER_DATA[[#This Row],[D, bottom '[m']]]-TOWER_DATA[[#This Row],[D, top '[m']]])/(TOWER_DATA[[#This Row],[Bottom '[m']]]-TOWER_DATA[[#This Row],[Top '[m']]]),"")</f>
        <v/>
      </c>
      <c r="CM553" s="123" t="str">
        <f t="shared" si="12"/>
        <v/>
      </c>
      <c r="CN553" s="187" t="str">
        <f>IFERROR((TOWER_DATA[[#This Row],[D, bottom '[m']]]+TOWER_DATA[[#This Row],[D, top '[m']]])/(2*TOWER_DATA[[#This Row],[t '[mm']]]/1000),"")</f>
        <v/>
      </c>
      <c r="DR553" s="167"/>
      <c r="DS553" s="167"/>
      <c r="DT553" s="151"/>
      <c r="DW553" s="94"/>
      <c r="DX553" s="94"/>
    </row>
    <row r="554" spans="11:128" ht="18" customHeight="1">
      <c r="K554" s="51" t="str">
        <f>IFERROR(MP_DATA[[#This Row],[Top '[m']]]-MP_DATA[[#This Row],[Bottom '[m']]], "")</f>
        <v/>
      </c>
      <c r="L554" s="166"/>
      <c r="M554" s="123" t="str">
        <f>IF(7850/1000*(1/3)*PI()*ABS(F554-G554)*((H554/2)^2+(H554/2)*(I554/2)+(I554/2)^2-(H554/2-J554/1000)^2-(H554/2-J554/1000)*(I554/2-J554/1000)-(I554/2-J554/1000)^2)=0,"",7850/1000*(1/3)*PI()*ABS(F554-G554)*((H554/2)^2+(H554/2)*(I554/2)+(I554/2)^2-(H554/2-J554/1000)^2-(H554/2-J554/1000)*(I554/2-J554/1000)-(I554/2-J554/1000)^2))</f>
        <v/>
      </c>
      <c r="N554" s="176" t="str">
        <f>IFERROR((MP_DATA[[#This Row],[D, bottom '[m']]]+MP_DATA[[#This Row],[D, top '[m']]])/(2*MP_DATA[[#This Row],[t '[mm']]]/1000),"")</f>
        <v/>
      </c>
      <c r="S554" s="167"/>
      <c r="T554" s="167"/>
      <c r="U554" s="151"/>
      <c r="AX554" s="186" t="str">
        <f>IFERROR(TP_DATA[[#This Row],[Top '[m']]]-TP_DATA[[#This Row],[Bottom '[m']]], "")</f>
        <v/>
      </c>
      <c r="AY554" s="469"/>
      <c r="AZ554" s="470"/>
      <c r="BA554" s="192"/>
      <c r="BD554" s="467"/>
      <c r="BE554" s="467"/>
      <c r="BF554" s="468"/>
      <c r="BK554" s="425"/>
      <c r="BM554" s="425"/>
      <c r="CJ554" s="186" t="str">
        <f>IFERROR(TOWER_DATA[[#This Row],[Top '[m']]]-TOWER_DATA[[#This Row],[Bottom '[m']]], "")</f>
        <v/>
      </c>
      <c r="CK554" s="51"/>
      <c r="CL554" s="173" t="str">
        <f>IFERROR(-(TOWER_DATA[[#This Row],[D, bottom '[m']]]-TOWER_DATA[[#This Row],[D, top '[m']]])/(TOWER_DATA[[#This Row],[Bottom '[m']]]-TOWER_DATA[[#This Row],[Top '[m']]]),"")</f>
        <v/>
      </c>
      <c r="CM554" s="123" t="str">
        <f t="shared" si="12"/>
        <v/>
      </c>
      <c r="CN554" s="187" t="str">
        <f>IFERROR((TOWER_DATA[[#This Row],[D, bottom '[m']]]+TOWER_DATA[[#This Row],[D, top '[m']]])/(2*TOWER_DATA[[#This Row],[t '[mm']]]/1000),"")</f>
        <v/>
      </c>
      <c r="DR554" s="167"/>
      <c r="DS554" s="167"/>
      <c r="DT554" s="151"/>
      <c r="DW554" s="94"/>
      <c r="DX554" s="94"/>
    </row>
    <row r="555" spans="11:128" ht="18" customHeight="1">
      <c r="K555" s="51" t="str">
        <f>IFERROR(MP_DATA[[#This Row],[Top '[m']]]-MP_DATA[[#This Row],[Bottom '[m']]], "")</f>
        <v/>
      </c>
      <c r="L555" s="166"/>
      <c r="M555" s="123" t="str">
        <f>IF(7850/1000*(1/3)*PI()*ABS(F555-G555)*((H555/2)^2+(H555/2)*(I555/2)+(I555/2)^2-(H555/2-J555/1000)^2-(H555/2-J555/1000)*(I555/2-J555/1000)-(I555/2-J555/1000)^2)=0,"",7850/1000*(1/3)*PI()*ABS(F555-G555)*((H555/2)^2+(H555/2)*(I555/2)+(I555/2)^2-(H555/2-J555/1000)^2-(H555/2-J555/1000)*(I555/2-J555/1000)-(I555/2-J555/1000)^2))</f>
        <v/>
      </c>
      <c r="N555" s="176" t="str">
        <f>IFERROR((MP_DATA[[#This Row],[D, bottom '[m']]]+MP_DATA[[#This Row],[D, top '[m']]])/(2*MP_DATA[[#This Row],[t '[mm']]]/1000),"")</f>
        <v/>
      </c>
      <c r="S555" s="167"/>
      <c r="T555" s="167"/>
      <c r="U555" s="151"/>
      <c r="AX555" s="186" t="str">
        <f>IFERROR(TP_DATA[[#This Row],[Top '[m']]]-TP_DATA[[#This Row],[Bottom '[m']]], "")</f>
        <v/>
      </c>
      <c r="AY555" s="469"/>
      <c r="AZ555" s="470"/>
      <c r="BA555" s="192"/>
      <c r="BD555" s="467"/>
      <c r="BE555" s="467"/>
      <c r="BF555" s="468"/>
      <c r="BK555" s="425"/>
      <c r="BM555" s="425"/>
      <c r="CJ555" s="186" t="str">
        <f>IFERROR(TOWER_DATA[[#This Row],[Top '[m']]]-TOWER_DATA[[#This Row],[Bottom '[m']]], "")</f>
        <v/>
      </c>
      <c r="CK555" s="51"/>
      <c r="CL555" s="173" t="str">
        <f>IFERROR(-(TOWER_DATA[[#This Row],[D, bottom '[m']]]-TOWER_DATA[[#This Row],[D, top '[m']]])/(TOWER_DATA[[#This Row],[Bottom '[m']]]-TOWER_DATA[[#This Row],[Top '[m']]]),"")</f>
        <v/>
      </c>
      <c r="CM555" s="123" t="str">
        <f t="shared" si="12"/>
        <v/>
      </c>
      <c r="CN555" s="187" t="str">
        <f>IFERROR((TOWER_DATA[[#This Row],[D, bottom '[m']]]+TOWER_DATA[[#This Row],[D, top '[m']]])/(2*TOWER_DATA[[#This Row],[t '[mm']]]/1000),"")</f>
        <v/>
      </c>
      <c r="DR555" s="167"/>
      <c r="DS555" s="167"/>
      <c r="DT555" s="151"/>
      <c r="DW555" s="94"/>
      <c r="DX555" s="94"/>
    </row>
    <row r="556" spans="11:128" ht="18" customHeight="1">
      <c r="K556" s="51" t="str">
        <f>IFERROR(MP_DATA[[#This Row],[Top '[m']]]-MP_DATA[[#This Row],[Bottom '[m']]], "")</f>
        <v/>
      </c>
      <c r="L556" s="166"/>
      <c r="M556" s="123" t="str">
        <f>IF(7850/1000*(1/3)*PI()*ABS(F556-G556)*((H556/2)^2+(H556/2)*(I556/2)+(I556/2)^2-(H556/2-J556/1000)^2-(H556/2-J556/1000)*(I556/2-J556/1000)-(I556/2-J556/1000)^2)=0,"",7850/1000*(1/3)*PI()*ABS(F556-G556)*((H556/2)^2+(H556/2)*(I556/2)+(I556/2)^2-(H556/2-J556/1000)^2-(H556/2-J556/1000)*(I556/2-J556/1000)-(I556/2-J556/1000)^2))</f>
        <v/>
      </c>
      <c r="N556" s="176" t="str">
        <f>IFERROR((MP_DATA[[#This Row],[D, bottom '[m']]]+MP_DATA[[#This Row],[D, top '[m']]])/(2*MP_DATA[[#This Row],[t '[mm']]]/1000),"")</f>
        <v/>
      </c>
      <c r="S556" s="167"/>
      <c r="T556" s="167"/>
      <c r="U556" s="151"/>
      <c r="AX556" s="186" t="str">
        <f>IFERROR(TP_DATA[[#This Row],[Top '[m']]]-TP_DATA[[#This Row],[Bottom '[m']]], "")</f>
        <v/>
      </c>
      <c r="AY556" s="469"/>
      <c r="AZ556" s="470"/>
      <c r="BA556" s="192"/>
      <c r="BD556" s="467"/>
      <c r="BE556" s="467"/>
      <c r="BF556" s="468"/>
      <c r="BK556" s="425"/>
      <c r="BM556" s="425"/>
      <c r="CJ556" s="186" t="str">
        <f>IFERROR(TOWER_DATA[[#This Row],[Top '[m']]]-TOWER_DATA[[#This Row],[Bottom '[m']]], "")</f>
        <v/>
      </c>
      <c r="CK556" s="51"/>
      <c r="CL556" s="173" t="str">
        <f>IFERROR(-(TOWER_DATA[[#This Row],[D, bottom '[m']]]-TOWER_DATA[[#This Row],[D, top '[m']]])/(TOWER_DATA[[#This Row],[Bottom '[m']]]-TOWER_DATA[[#This Row],[Top '[m']]]),"")</f>
        <v/>
      </c>
      <c r="CM556" s="123" t="str">
        <f t="shared" si="12"/>
        <v/>
      </c>
      <c r="CN556" s="187" t="str">
        <f>IFERROR((TOWER_DATA[[#This Row],[D, bottom '[m']]]+TOWER_DATA[[#This Row],[D, top '[m']]])/(2*TOWER_DATA[[#This Row],[t '[mm']]]/1000),"")</f>
        <v/>
      </c>
      <c r="DR556" s="167"/>
      <c r="DS556" s="167"/>
      <c r="DT556" s="151"/>
      <c r="DW556" s="94"/>
      <c r="DX556" s="94"/>
    </row>
    <row r="557" spans="11:128" ht="18" customHeight="1">
      <c r="K557" s="51" t="str">
        <f>IFERROR(MP_DATA[[#This Row],[Top '[m']]]-MP_DATA[[#This Row],[Bottom '[m']]], "")</f>
        <v/>
      </c>
      <c r="L557" s="166"/>
      <c r="M557" s="123" t="str">
        <f>IF(7850/1000*(1/3)*PI()*ABS(F557-G557)*((H557/2)^2+(H557/2)*(I557/2)+(I557/2)^2-(H557/2-J557/1000)^2-(H557/2-J557/1000)*(I557/2-J557/1000)-(I557/2-J557/1000)^2)=0,"",7850/1000*(1/3)*PI()*ABS(F557-G557)*((H557/2)^2+(H557/2)*(I557/2)+(I557/2)^2-(H557/2-J557/1000)^2-(H557/2-J557/1000)*(I557/2-J557/1000)-(I557/2-J557/1000)^2))</f>
        <v/>
      </c>
      <c r="N557" s="176" t="str">
        <f>IFERROR((MP_DATA[[#This Row],[D, bottom '[m']]]+MP_DATA[[#This Row],[D, top '[m']]])/(2*MP_DATA[[#This Row],[t '[mm']]]/1000),"")</f>
        <v/>
      </c>
      <c r="S557" s="167"/>
      <c r="T557" s="167"/>
      <c r="U557" s="151"/>
      <c r="AX557" s="186" t="str">
        <f>IFERROR(TP_DATA[[#This Row],[Top '[m']]]-TP_DATA[[#This Row],[Bottom '[m']]], "")</f>
        <v/>
      </c>
      <c r="AY557" s="469"/>
      <c r="AZ557" s="470"/>
      <c r="BA557" s="192"/>
      <c r="BD557" s="467"/>
      <c r="BE557" s="467"/>
      <c r="BF557" s="468"/>
      <c r="BK557" s="425"/>
      <c r="BM557" s="425"/>
      <c r="CJ557" s="186" t="str">
        <f>IFERROR(TOWER_DATA[[#This Row],[Top '[m']]]-TOWER_DATA[[#This Row],[Bottom '[m']]], "")</f>
        <v/>
      </c>
      <c r="CK557" s="51"/>
      <c r="CL557" s="173" t="str">
        <f>IFERROR(-(TOWER_DATA[[#This Row],[D, bottom '[m']]]-TOWER_DATA[[#This Row],[D, top '[m']]])/(TOWER_DATA[[#This Row],[Bottom '[m']]]-TOWER_DATA[[#This Row],[Top '[m']]]),"")</f>
        <v/>
      </c>
      <c r="CM557" s="123" t="str">
        <f t="shared" si="12"/>
        <v/>
      </c>
      <c r="CN557" s="187" t="str">
        <f>IFERROR((TOWER_DATA[[#This Row],[D, bottom '[m']]]+TOWER_DATA[[#This Row],[D, top '[m']]])/(2*TOWER_DATA[[#This Row],[t '[mm']]]/1000),"")</f>
        <v/>
      </c>
      <c r="DR557" s="167"/>
      <c r="DS557" s="167"/>
      <c r="DT557" s="151"/>
      <c r="DW557" s="94"/>
      <c r="DX557" s="94"/>
    </row>
    <row r="558" spans="11:128" ht="18" customHeight="1">
      <c r="K558" s="51" t="str">
        <f>IFERROR(MP_DATA[[#This Row],[Top '[m']]]-MP_DATA[[#This Row],[Bottom '[m']]], "")</f>
        <v/>
      </c>
      <c r="L558" s="166"/>
      <c r="M558" s="123" t="str">
        <f>IF(7850/1000*(1/3)*PI()*ABS(F558-G558)*((H558/2)^2+(H558/2)*(I558/2)+(I558/2)^2-(H558/2-J558/1000)^2-(H558/2-J558/1000)*(I558/2-J558/1000)-(I558/2-J558/1000)^2)=0,"",7850/1000*(1/3)*PI()*ABS(F558-G558)*((H558/2)^2+(H558/2)*(I558/2)+(I558/2)^2-(H558/2-J558/1000)^2-(H558/2-J558/1000)*(I558/2-J558/1000)-(I558/2-J558/1000)^2))</f>
        <v/>
      </c>
      <c r="N558" s="176" t="str">
        <f>IFERROR((MP_DATA[[#This Row],[D, bottom '[m']]]+MP_DATA[[#This Row],[D, top '[m']]])/(2*MP_DATA[[#This Row],[t '[mm']]]/1000),"")</f>
        <v/>
      </c>
      <c r="S558" s="167"/>
      <c r="T558" s="167"/>
      <c r="U558" s="151"/>
      <c r="AX558" s="186" t="str">
        <f>IFERROR(TP_DATA[[#This Row],[Top '[m']]]-TP_DATA[[#This Row],[Bottom '[m']]], "")</f>
        <v/>
      </c>
      <c r="AY558" s="469"/>
      <c r="AZ558" s="470"/>
      <c r="BA558" s="192"/>
      <c r="BD558" s="467"/>
      <c r="BE558" s="467"/>
      <c r="BF558" s="468"/>
      <c r="BK558" s="425"/>
      <c r="BM558" s="425"/>
      <c r="CJ558" s="186" t="str">
        <f>IFERROR(TOWER_DATA[[#This Row],[Top '[m']]]-TOWER_DATA[[#This Row],[Bottom '[m']]], "")</f>
        <v/>
      </c>
      <c r="CK558" s="51"/>
      <c r="CL558" s="173" t="str">
        <f>IFERROR(-(TOWER_DATA[[#This Row],[D, bottom '[m']]]-TOWER_DATA[[#This Row],[D, top '[m']]])/(TOWER_DATA[[#This Row],[Bottom '[m']]]-TOWER_DATA[[#This Row],[Top '[m']]]),"")</f>
        <v/>
      </c>
      <c r="CM558" s="123" t="str">
        <f t="shared" si="12"/>
        <v/>
      </c>
      <c r="CN558" s="187" t="str">
        <f>IFERROR((TOWER_DATA[[#This Row],[D, bottom '[m']]]+TOWER_DATA[[#This Row],[D, top '[m']]])/(2*TOWER_DATA[[#This Row],[t '[mm']]]/1000),"")</f>
        <v/>
      </c>
      <c r="DR558" s="167"/>
      <c r="DS558" s="167"/>
      <c r="DT558" s="151"/>
      <c r="DW558" s="94"/>
      <c r="DX558" s="94"/>
    </row>
    <row r="559" spans="11:128" ht="18" customHeight="1">
      <c r="K559" s="51" t="str">
        <f>IFERROR(MP_DATA[[#This Row],[Top '[m']]]-MP_DATA[[#This Row],[Bottom '[m']]], "")</f>
        <v/>
      </c>
      <c r="L559" s="166"/>
      <c r="M559" s="123" t="str">
        <f>IF(7850/1000*(1/3)*PI()*ABS(F559-G559)*((H559/2)^2+(H559/2)*(I559/2)+(I559/2)^2-(H559/2-J559/1000)^2-(H559/2-J559/1000)*(I559/2-J559/1000)-(I559/2-J559/1000)^2)=0,"",7850/1000*(1/3)*PI()*ABS(F559-G559)*((H559/2)^2+(H559/2)*(I559/2)+(I559/2)^2-(H559/2-J559/1000)^2-(H559/2-J559/1000)*(I559/2-J559/1000)-(I559/2-J559/1000)^2))</f>
        <v/>
      </c>
      <c r="N559" s="176" t="str">
        <f>IFERROR((MP_DATA[[#This Row],[D, bottom '[m']]]+MP_DATA[[#This Row],[D, top '[m']]])/(2*MP_DATA[[#This Row],[t '[mm']]]/1000),"")</f>
        <v/>
      </c>
      <c r="S559" s="167"/>
      <c r="T559" s="167"/>
      <c r="U559" s="151"/>
      <c r="AX559" s="186" t="str">
        <f>IFERROR(TP_DATA[[#This Row],[Top '[m']]]-TP_DATA[[#This Row],[Bottom '[m']]], "")</f>
        <v/>
      </c>
      <c r="AY559" s="469"/>
      <c r="AZ559" s="470"/>
      <c r="BA559" s="192"/>
      <c r="BD559" s="467"/>
      <c r="BE559" s="467"/>
      <c r="BF559" s="468"/>
      <c r="BK559" s="425"/>
      <c r="BM559" s="425"/>
      <c r="CJ559" s="186" t="str">
        <f>IFERROR(TOWER_DATA[[#This Row],[Top '[m']]]-TOWER_DATA[[#This Row],[Bottom '[m']]], "")</f>
        <v/>
      </c>
      <c r="CK559" s="51"/>
      <c r="CL559" s="173" t="str">
        <f>IFERROR(-(TOWER_DATA[[#This Row],[D, bottom '[m']]]-TOWER_DATA[[#This Row],[D, top '[m']]])/(TOWER_DATA[[#This Row],[Bottom '[m']]]-TOWER_DATA[[#This Row],[Top '[m']]]),"")</f>
        <v/>
      </c>
      <c r="CM559" s="123" t="str">
        <f t="shared" si="12"/>
        <v/>
      </c>
      <c r="CN559" s="187" t="str">
        <f>IFERROR((TOWER_DATA[[#This Row],[D, bottom '[m']]]+TOWER_DATA[[#This Row],[D, top '[m']]])/(2*TOWER_DATA[[#This Row],[t '[mm']]]/1000),"")</f>
        <v/>
      </c>
      <c r="DR559" s="167"/>
      <c r="DS559" s="167"/>
      <c r="DT559" s="151"/>
      <c r="DW559" s="94"/>
      <c r="DX559" s="94"/>
    </row>
    <row r="560" spans="11:128" ht="18" customHeight="1">
      <c r="K560" s="51" t="str">
        <f>IFERROR(MP_DATA[[#This Row],[Top '[m']]]-MP_DATA[[#This Row],[Bottom '[m']]], "")</f>
        <v/>
      </c>
      <c r="L560" s="166"/>
      <c r="M560" s="123" t="str">
        <f>IF(7850/1000*(1/3)*PI()*ABS(F560-G560)*((H560/2)^2+(H560/2)*(I560/2)+(I560/2)^2-(H560/2-J560/1000)^2-(H560/2-J560/1000)*(I560/2-J560/1000)-(I560/2-J560/1000)^2)=0,"",7850/1000*(1/3)*PI()*ABS(F560-G560)*((H560/2)^2+(H560/2)*(I560/2)+(I560/2)^2-(H560/2-J560/1000)^2-(H560/2-J560/1000)*(I560/2-J560/1000)-(I560/2-J560/1000)^2))</f>
        <v/>
      </c>
      <c r="N560" s="176" t="str">
        <f>IFERROR((MP_DATA[[#This Row],[D, bottom '[m']]]+MP_DATA[[#This Row],[D, top '[m']]])/(2*MP_DATA[[#This Row],[t '[mm']]]/1000),"")</f>
        <v/>
      </c>
      <c r="S560" s="167"/>
      <c r="T560" s="167"/>
      <c r="U560" s="151"/>
      <c r="AX560" s="186" t="str">
        <f>IFERROR(TP_DATA[[#This Row],[Top '[m']]]-TP_DATA[[#This Row],[Bottom '[m']]], "")</f>
        <v/>
      </c>
      <c r="AY560" s="469"/>
      <c r="AZ560" s="470"/>
      <c r="BA560" s="192"/>
      <c r="BD560" s="467"/>
      <c r="BE560" s="467"/>
      <c r="BF560" s="468"/>
      <c r="BK560" s="425"/>
      <c r="BM560" s="425"/>
      <c r="CJ560" s="186" t="str">
        <f>IFERROR(TOWER_DATA[[#This Row],[Top '[m']]]-TOWER_DATA[[#This Row],[Bottom '[m']]], "")</f>
        <v/>
      </c>
      <c r="CK560" s="51"/>
      <c r="CL560" s="173" t="str">
        <f>IFERROR(-(TOWER_DATA[[#This Row],[D, bottom '[m']]]-TOWER_DATA[[#This Row],[D, top '[m']]])/(TOWER_DATA[[#This Row],[Bottom '[m']]]-TOWER_DATA[[#This Row],[Top '[m']]]),"")</f>
        <v/>
      </c>
      <c r="CM560" s="123" t="str">
        <f t="shared" si="12"/>
        <v/>
      </c>
      <c r="CN560" s="187" t="str">
        <f>IFERROR((TOWER_DATA[[#This Row],[D, bottom '[m']]]+TOWER_DATA[[#This Row],[D, top '[m']]])/(2*TOWER_DATA[[#This Row],[t '[mm']]]/1000),"")</f>
        <v/>
      </c>
      <c r="DR560" s="167"/>
      <c r="DS560" s="167"/>
      <c r="DT560" s="151"/>
      <c r="DW560" s="94"/>
      <c r="DX560" s="94"/>
    </row>
    <row r="561" spans="11:128" ht="18" customHeight="1">
      <c r="K561" s="51" t="str">
        <f>IFERROR(MP_DATA[[#This Row],[Top '[m']]]-MP_DATA[[#This Row],[Bottom '[m']]], "")</f>
        <v/>
      </c>
      <c r="L561" s="166"/>
      <c r="M561" s="123" t="str">
        <f>IF(7850/1000*(1/3)*PI()*ABS(F561-G561)*((H561/2)^2+(H561/2)*(I561/2)+(I561/2)^2-(H561/2-J561/1000)^2-(H561/2-J561/1000)*(I561/2-J561/1000)-(I561/2-J561/1000)^2)=0,"",7850/1000*(1/3)*PI()*ABS(F561-G561)*((H561/2)^2+(H561/2)*(I561/2)+(I561/2)^2-(H561/2-J561/1000)^2-(H561/2-J561/1000)*(I561/2-J561/1000)-(I561/2-J561/1000)^2))</f>
        <v/>
      </c>
      <c r="N561" s="176" t="str">
        <f>IFERROR((MP_DATA[[#This Row],[D, bottom '[m']]]+MP_DATA[[#This Row],[D, top '[m']]])/(2*MP_DATA[[#This Row],[t '[mm']]]/1000),"")</f>
        <v/>
      </c>
      <c r="S561" s="167"/>
      <c r="T561" s="167"/>
      <c r="U561" s="151"/>
      <c r="AX561" s="186" t="str">
        <f>IFERROR(TP_DATA[[#This Row],[Top '[m']]]-TP_DATA[[#This Row],[Bottom '[m']]], "")</f>
        <v/>
      </c>
      <c r="AY561" s="469"/>
      <c r="AZ561" s="470"/>
      <c r="BA561" s="192"/>
      <c r="BD561" s="467"/>
      <c r="BE561" s="467"/>
      <c r="BF561" s="468"/>
      <c r="BK561" s="425"/>
      <c r="BM561" s="425"/>
      <c r="CJ561" s="186" t="str">
        <f>IFERROR(TOWER_DATA[[#This Row],[Top '[m']]]-TOWER_DATA[[#This Row],[Bottom '[m']]], "")</f>
        <v/>
      </c>
      <c r="CK561" s="51"/>
      <c r="CL561" s="173" t="str">
        <f>IFERROR(-(TOWER_DATA[[#This Row],[D, bottom '[m']]]-TOWER_DATA[[#This Row],[D, top '[m']]])/(TOWER_DATA[[#This Row],[Bottom '[m']]]-TOWER_DATA[[#This Row],[Top '[m']]]),"")</f>
        <v/>
      </c>
      <c r="CM561" s="123" t="str">
        <f t="shared" ref="CM561:CM624" si="13">IF(7850/1000*(1/3)*PI()*ABS(CE561-CF561)*((CG561/2)^2+(CG561/2)*(CH561/2)+(CH561/2)^2-(CG561/2-CI561/1000)^2-(CG561/2-CI561/1000)*(CH561/2-CI561/1000)-(CH561/2-CI561/1000)^2)=0,"",7850/1000*(1/3)*PI()*ABS(CE561-CF561)*((CG561/2)^2+(CG561/2)*(CH561/2)+(CH561/2)^2-(CG561/2-CI561/1000)^2-(CG561/2-CI561/1000)*(CH561/2-CI561/1000)-(CH561/2-CI561/1000)^2))</f>
        <v/>
      </c>
      <c r="CN561" s="187" t="str">
        <f>IFERROR((TOWER_DATA[[#This Row],[D, bottom '[m']]]+TOWER_DATA[[#This Row],[D, top '[m']]])/(2*TOWER_DATA[[#This Row],[t '[mm']]]/1000),"")</f>
        <v/>
      </c>
      <c r="DR561" s="167"/>
      <c r="DS561" s="167"/>
      <c r="DT561" s="151"/>
      <c r="DW561" s="94"/>
      <c r="DX561" s="94"/>
    </row>
    <row r="562" spans="11:128" ht="18" customHeight="1">
      <c r="K562" s="51" t="str">
        <f>IFERROR(MP_DATA[[#This Row],[Top '[m']]]-MP_DATA[[#This Row],[Bottom '[m']]], "")</f>
        <v/>
      </c>
      <c r="L562" s="166"/>
      <c r="M562" s="123" t="str">
        <f>IF(7850/1000*(1/3)*PI()*ABS(F562-G562)*((H562/2)^2+(H562/2)*(I562/2)+(I562/2)^2-(H562/2-J562/1000)^2-(H562/2-J562/1000)*(I562/2-J562/1000)-(I562/2-J562/1000)^2)=0,"",7850/1000*(1/3)*PI()*ABS(F562-G562)*((H562/2)^2+(H562/2)*(I562/2)+(I562/2)^2-(H562/2-J562/1000)^2-(H562/2-J562/1000)*(I562/2-J562/1000)-(I562/2-J562/1000)^2))</f>
        <v/>
      </c>
      <c r="N562" s="176" t="str">
        <f>IFERROR((MP_DATA[[#This Row],[D, bottom '[m']]]+MP_DATA[[#This Row],[D, top '[m']]])/(2*MP_DATA[[#This Row],[t '[mm']]]/1000),"")</f>
        <v/>
      </c>
      <c r="S562" s="167"/>
      <c r="T562" s="167"/>
      <c r="U562" s="151"/>
      <c r="AX562" s="186" t="str">
        <f>IFERROR(TP_DATA[[#This Row],[Top '[m']]]-TP_DATA[[#This Row],[Bottom '[m']]], "")</f>
        <v/>
      </c>
      <c r="AY562" s="469"/>
      <c r="AZ562" s="470"/>
      <c r="BA562" s="192"/>
      <c r="BD562" s="467"/>
      <c r="BE562" s="467"/>
      <c r="BF562" s="468"/>
      <c r="BK562" s="425"/>
      <c r="BM562" s="425"/>
      <c r="CJ562" s="186" t="str">
        <f>IFERROR(TOWER_DATA[[#This Row],[Top '[m']]]-TOWER_DATA[[#This Row],[Bottom '[m']]], "")</f>
        <v/>
      </c>
      <c r="CK562" s="51"/>
      <c r="CL562" s="173" t="str">
        <f>IFERROR(-(TOWER_DATA[[#This Row],[D, bottom '[m']]]-TOWER_DATA[[#This Row],[D, top '[m']]])/(TOWER_DATA[[#This Row],[Bottom '[m']]]-TOWER_DATA[[#This Row],[Top '[m']]]),"")</f>
        <v/>
      </c>
      <c r="CM562" s="123" t="str">
        <f t="shared" si="13"/>
        <v/>
      </c>
      <c r="CN562" s="187" t="str">
        <f>IFERROR((TOWER_DATA[[#This Row],[D, bottom '[m']]]+TOWER_DATA[[#This Row],[D, top '[m']]])/(2*TOWER_DATA[[#This Row],[t '[mm']]]/1000),"")</f>
        <v/>
      </c>
      <c r="DR562" s="167"/>
      <c r="DS562" s="167"/>
      <c r="DT562" s="151"/>
      <c r="DW562" s="94"/>
      <c r="DX562" s="94"/>
    </row>
    <row r="563" spans="11:128" ht="18" customHeight="1">
      <c r="K563" s="51" t="str">
        <f>IFERROR(MP_DATA[[#This Row],[Top '[m']]]-MP_DATA[[#This Row],[Bottom '[m']]], "")</f>
        <v/>
      </c>
      <c r="L563" s="166"/>
      <c r="M563" s="123" t="str">
        <f>IF(7850/1000*(1/3)*PI()*ABS(F563-G563)*((H563/2)^2+(H563/2)*(I563/2)+(I563/2)^2-(H563/2-J563/1000)^2-(H563/2-J563/1000)*(I563/2-J563/1000)-(I563/2-J563/1000)^2)=0,"",7850/1000*(1/3)*PI()*ABS(F563-G563)*((H563/2)^2+(H563/2)*(I563/2)+(I563/2)^2-(H563/2-J563/1000)^2-(H563/2-J563/1000)*(I563/2-J563/1000)-(I563/2-J563/1000)^2))</f>
        <v/>
      </c>
      <c r="N563" s="176" t="str">
        <f>IFERROR((MP_DATA[[#This Row],[D, bottom '[m']]]+MP_DATA[[#This Row],[D, top '[m']]])/(2*MP_DATA[[#This Row],[t '[mm']]]/1000),"")</f>
        <v/>
      </c>
      <c r="S563" s="167"/>
      <c r="T563" s="167"/>
      <c r="U563" s="151"/>
      <c r="AX563" s="186" t="str">
        <f>IFERROR(TP_DATA[[#This Row],[Top '[m']]]-TP_DATA[[#This Row],[Bottom '[m']]], "")</f>
        <v/>
      </c>
      <c r="AY563" s="469"/>
      <c r="AZ563" s="470"/>
      <c r="BA563" s="192"/>
      <c r="BD563" s="467"/>
      <c r="BE563" s="467"/>
      <c r="BF563" s="468"/>
      <c r="BK563" s="425"/>
      <c r="BM563" s="425"/>
      <c r="CJ563" s="186" t="str">
        <f>IFERROR(TOWER_DATA[[#This Row],[Top '[m']]]-TOWER_DATA[[#This Row],[Bottom '[m']]], "")</f>
        <v/>
      </c>
      <c r="CK563" s="51"/>
      <c r="CL563" s="173" t="str">
        <f>IFERROR(-(TOWER_DATA[[#This Row],[D, bottom '[m']]]-TOWER_DATA[[#This Row],[D, top '[m']]])/(TOWER_DATA[[#This Row],[Bottom '[m']]]-TOWER_DATA[[#This Row],[Top '[m']]]),"")</f>
        <v/>
      </c>
      <c r="CM563" s="123" t="str">
        <f t="shared" si="13"/>
        <v/>
      </c>
      <c r="CN563" s="187" t="str">
        <f>IFERROR((TOWER_DATA[[#This Row],[D, bottom '[m']]]+TOWER_DATA[[#This Row],[D, top '[m']]])/(2*TOWER_DATA[[#This Row],[t '[mm']]]/1000),"")</f>
        <v/>
      </c>
      <c r="DR563" s="167"/>
      <c r="DS563" s="167"/>
      <c r="DT563" s="151"/>
      <c r="DW563" s="94"/>
      <c r="DX563" s="94"/>
    </row>
    <row r="564" spans="11:128" ht="18" customHeight="1">
      <c r="K564" s="51" t="str">
        <f>IFERROR(MP_DATA[[#This Row],[Top '[m']]]-MP_DATA[[#This Row],[Bottom '[m']]], "")</f>
        <v/>
      </c>
      <c r="L564" s="166"/>
      <c r="M564" s="123" t="str">
        <f>IF(7850/1000*(1/3)*PI()*ABS(F564-G564)*((H564/2)^2+(H564/2)*(I564/2)+(I564/2)^2-(H564/2-J564/1000)^2-(H564/2-J564/1000)*(I564/2-J564/1000)-(I564/2-J564/1000)^2)=0,"",7850/1000*(1/3)*PI()*ABS(F564-G564)*((H564/2)^2+(H564/2)*(I564/2)+(I564/2)^2-(H564/2-J564/1000)^2-(H564/2-J564/1000)*(I564/2-J564/1000)-(I564/2-J564/1000)^2))</f>
        <v/>
      </c>
      <c r="N564" s="176" t="str">
        <f>IFERROR((MP_DATA[[#This Row],[D, bottom '[m']]]+MP_DATA[[#This Row],[D, top '[m']]])/(2*MP_DATA[[#This Row],[t '[mm']]]/1000),"")</f>
        <v/>
      </c>
      <c r="S564" s="167"/>
      <c r="T564" s="167"/>
      <c r="U564" s="151"/>
      <c r="AX564" s="186" t="str">
        <f>IFERROR(TP_DATA[[#This Row],[Top '[m']]]-TP_DATA[[#This Row],[Bottom '[m']]], "")</f>
        <v/>
      </c>
      <c r="AY564" s="469"/>
      <c r="AZ564" s="470"/>
      <c r="BA564" s="192"/>
      <c r="BD564" s="467"/>
      <c r="BE564" s="467"/>
      <c r="BF564" s="468"/>
      <c r="BK564" s="425"/>
      <c r="BM564" s="425"/>
      <c r="CJ564" s="186" t="str">
        <f>IFERROR(TOWER_DATA[[#This Row],[Top '[m']]]-TOWER_DATA[[#This Row],[Bottom '[m']]], "")</f>
        <v/>
      </c>
      <c r="CK564" s="51"/>
      <c r="CL564" s="173" t="str">
        <f>IFERROR(-(TOWER_DATA[[#This Row],[D, bottom '[m']]]-TOWER_DATA[[#This Row],[D, top '[m']]])/(TOWER_DATA[[#This Row],[Bottom '[m']]]-TOWER_DATA[[#This Row],[Top '[m']]]),"")</f>
        <v/>
      </c>
      <c r="CM564" s="123" t="str">
        <f t="shared" si="13"/>
        <v/>
      </c>
      <c r="CN564" s="187" t="str">
        <f>IFERROR((TOWER_DATA[[#This Row],[D, bottom '[m']]]+TOWER_DATA[[#This Row],[D, top '[m']]])/(2*TOWER_DATA[[#This Row],[t '[mm']]]/1000),"")</f>
        <v/>
      </c>
      <c r="DR564" s="167"/>
      <c r="DS564" s="167"/>
      <c r="DT564" s="151"/>
      <c r="DW564" s="94"/>
      <c r="DX564" s="94"/>
    </row>
    <row r="565" spans="11:128" ht="18" customHeight="1">
      <c r="K565" s="51" t="str">
        <f>IFERROR(MP_DATA[[#This Row],[Top '[m']]]-MP_DATA[[#This Row],[Bottom '[m']]], "")</f>
        <v/>
      </c>
      <c r="L565" s="166"/>
      <c r="M565" s="123" t="str">
        <f>IF(7850/1000*(1/3)*PI()*ABS(F565-G565)*((H565/2)^2+(H565/2)*(I565/2)+(I565/2)^2-(H565/2-J565/1000)^2-(H565/2-J565/1000)*(I565/2-J565/1000)-(I565/2-J565/1000)^2)=0,"",7850/1000*(1/3)*PI()*ABS(F565-G565)*((H565/2)^2+(H565/2)*(I565/2)+(I565/2)^2-(H565/2-J565/1000)^2-(H565/2-J565/1000)*(I565/2-J565/1000)-(I565/2-J565/1000)^2))</f>
        <v/>
      </c>
      <c r="N565" s="176" t="str">
        <f>IFERROR((MP_DATA[[#This Row],[D, bottom '[m']]]+MP_DATA[[#This Row],[D, top '[m']]])/(2*MP_DATA[[#This Row],[t '[mm']]]/1000),"")</f>
        <v/>
      </c>
      <c r="S565" s="167"/>
      <c r="T565" s="167"/>
      <c r="U565" s="151"/>
      <c r="AX565" s="186" t="str">
        <f>IFERROR(TP_DATA[[#This Row],[Top '[m']]]-TP_DATA[[#This Row],[Bottom '[m']]], "")</f>
        <v/>
      </c>
      <c r="AY565" s="469"/>
      <c r="AZ565" s="470"/>
      <c r="BA565" s="192"/>
      <c r="BD565" s="467"/>
      <c r="BE565" s="467"/>
      <c r="BF565" s="468"/>
      <c r="BK565" s="425"/>
      <c r="BM565" s="425"/>
      <c r="CJ565" s="186" t="str">
        <f>IFERROR(TOWER_DATA[[#This Row],[Top '[m']]]-TOWER_DATA[[#This Row],[Bottom '[m']]], "")</f>
        <v/>
      </c>
      <c r="CK565" s="51"/>
      <c r="CL565" s="173" t="str">
        <f>IFERROR(-(TOWER_DATA[[#This Row],[D, bottom '[m']]]-TOWER_DATA[[#This Row],[D, top '[m']]])/(TOWER_DATA[[#This Row],[Bottom '[m']]]-TOWER_DATA[[#This Row],[Top '[m']]]),"")</f>
        <v/>
      </c>
      <c r="CM565" s="123" t="str">
        <f t="shared" si="13"/>
        <v/>
      </c>
      <c r="CN565" s="187" t="str">
        <f>IFERROR((TOWER_DATA[[#This Row],[D, bottom '[m']]]+TOWER_DATA[[#This Row],[D, top '[m']]])/(2*TOWER_DATA[[#This Row],[t '[mm']]]/1000),"")</f>
        <v/>
      </c>
      <c r="DR565" s="167"/>
      <c r="DS565" s="167"/>
      <c r="DT565" s="151"/>
      <c r="DW565" s="94"/>
      <c r="DX565" s="94"/>
    </row>
    <row r="566" spans="11:128" ht="18" customHeight="1">
      <c r="K566" s="51" t="str">
        <f>IFERROR(MP_DATA[[#This Row],[Top '[m']]]-MP_DATA[[#This Row],[Bottom '[m']]], "")</f>
        <v/>
      </c>
      <c r="L566" s="166"/>
      <c r="M566" s="123" t="str">
        <f>IF(7850/1000*(1/3)*PI()*ABS(F566-G566)*((H566/2)^2+(H566/2)*(I566/2)+(I566/2)^2-(H566/2-J566/1000)^2-(H566/2-J566/1000)*(I566/2-J566/1000)-(I566/2-J566/1000)^2)=0,"",7850/1000*(1/3)*PI()*ABS(F566-G566)*((H566/2)^2+(H566/2)*(I566/2)+(I566/2)^2-(H566/2-J566/1000)^2-(H566/2-J566/1000)*(I566/2-J566/1000)-(I566/2-J566/1000)^2))</f>
        <v/>
      </c>
      <c r="N566" s="176" t="str">
        <f>IFERROR((MP_DATA[[#This Row],[D, bottom '[m']]]+MP_DATA[[#This Row],[D, top '[m']]])/(2*MP_DATA[[#This Row],[t '[mm']]]/1000),"")</f>
        <v/>
      </c>
      <c r="S566" s="167"/>
      <c r="T566" s="167"/>
      <c r="U566" s="151"/>
      <c r="AX566" s="186" t="str">
        <f>IFERROR(TP_DATA[[#This Row],[Top '[m']]]-TP_DATA[[#This Row],[Bottom '[m']]], "")</f>
        <v/>
      </c>
      <c r="AY566" s="469"/>
      <c r="AZ566" s="470"/>
      <c r="BA566" s="192"/>
      <c r="BD566" s="467"/>
      <c r="BE566" s="467"/>
      <c r="BF566" s="468"/>
      <c r="BK566" s="425"/>
      <c r="BM566" s="425"/>
      <c r="CJ566" s="186" t="str">
        <f>IFERROR(TOWER_DATA[[#This Row],[Top '[m']]]-TOWER_DATA[[#This Row],[Bottom '[m']]], "")</f>
        <v/>
      </c>
      <c r="CK566" s="51"/>
      <c r="CL566" s="173" t="str">
        <f>IFERROR(-(TOWER_DATA[[#This Row],[D, bottom '[m']]]-TOWER_DATA[[#This Row],[D, top '[m']]])/(TOWER_DATA[[#This Row],[Bottom '[m']]]-TOWER_DATA[[#This Row],[Top '[m']]]),"")</f>
        <v/>
      </c>
      <c r="CM566" s="123" t="str">
        <f t="shared" si="13"/>
        <v/>
      </c>
      <c r="CN566" s="187" t="str">
        <f>IFERROR((TOWER_DATA[[#This Row],[D, bottom '[m']]]+TOWER_DATA[[#This Row],[D, top '[m']]])/(2*TOWER_DATA[[#This Row],[t '[mm']]]/1000),"")</f>
        <v/>
      </c>
      <c r="DR566" s="167"/>
      <c r="DS566" s="167"/>
      <c r="DT566" s="151"/>
      <c r="DW566" s="94"/>
      <c r="DX566" s="94"/>
    </row>
    <row r="567" spans="11:128" ht="18" customHeight="1">
      <c r="K567" s="51" t="str">
        <f>IFERROR(MP_DATA[[#This Row],[Top '[m']]]-MP_DATA[[#This Row],[Bottom '[m']]], "")</f>
        <v/>
      </c>
      <c r="L567" s="166"/>
      <c r="M567" s="123" t="str">
        <f>IF(7850/1000*(1/3)*PI()*ABS(F567-G567)*((H567/2)^2+(H567/2)*(I567/2)+(I567/2)^2-(H567/2-J567/1000)^2-(H567/2-J567/1000)*(I567/2-J567/1000)-(I567/2-J567/1000)^2)=0,"",7850/1000*(1/3)*PI()*ABS(F567-G567)*((H567/2)^2+(H567/2)*(I567/2)+(I567/2)^2-(H567/2-J567/1000)^2-(H567/2-J567/1000)*(I567/2-J567/1000)-(I567/2-J567/1000)^2))</f>
        <v/>
      </c>
      <c r="N567" s="176" t="str">
        <f>IFERROR((MP_DATA[[#This Row],[D, bottom '[m']]]+MP_DATA[[#This Row],[D, top '[m']]])/(2*MP_DATA[[#This Row],[t '[mm']]]/1000),"")</f>
        <v/>
      </c>
      <c r="S567" s="167"/>
      <c r="T567" s="167"/>
      <c r="U567" s="151"/>
      <c r="AX567" s="186" t="str">
        <f>IFERROR(TP_DATA[[#This Row],[Top '[m']]]-TP_DATA[[#This Row],[Bottom '[m']]], "")</f>
        <v/>
      </c>
      <c r="AY567" s="469"/>
      <c r="AZ567" s="470"/>
      <c r="BA567" s="192"/>
      <c r="BD567" s="467"/>
      <c r="BE567" s="467"/>
      <c r="BF567" s="468"/>
      <c r="BK567" s="425"/>
      <c r="BM567" s="425"/>
      <c r="CJ567" s="186" t="str">
        <f>IFERROR(TOWER_DATA[[#This Row],[Top '[m']]]-TOWER_DATA[[#This Row],[Bottom '[m']]], "")</f>
        <v/>
      </c>
      <c r="CK567" s="51"/>
      <c r="CL567" s="173" t="str">
        <f>IFERROR(-(TOWER_DATA[[#This Row],[D, bottom '[m']]]-TOWER_DATA[[#This Row],[D, top '[m']]])/(TOWER_DATA[[#This Row],[Bottom '[m']]]-TOWER_DATA[[#This Row],[Top '[m']]]),"")</f>
        <v/>
      </c>
      <c r="CM567" s="123" t="str">
        <f t="shared" si="13"/>
        <v/>
      </c>
      <c r="CN567" s="187" t="str">
        <f>IFERROR((TOWER_DATA[[#This Row],[D, bottom '[m']]]+TOWER_DATA[[#This Row],[D, top '[m']]])/(2*TOWER_DATA[[#This Row],[t '[mm']]]/1000),"")</f>
        <v/>
      </c>
      <c r="DR567" s="167"/>
      <c r="DS567" s="167"/>
      <c r="DT567" s="151"/>
      <c r="DW567" s="94"/>
      <c r="DX567" s="94"/>
    </row>
    <row r="568" spans="11:128" ht="18" customHeight="1">
      <c r="K568" s="51" t="str">
        <f>IFERROR(MP_DATA[[#This Row],[Top '[m']]]-MP_DATA[[#This Row],[Bottom '[m']]], "")</f>
        <v/>
      </c>
      <c r="L568" s="166"/>
      <c r="M568" s="123" t="str">
        <f>IF(7850/1000*(1/3)*PI()*ABS(F568-G568)*((H568/2)^2+(H568/2)*(I568/2)+(I568/2)^2-(H568/2-J568/1000)^2-(H568/2-J568/1000)*(I568/2-J568/1000)-(I568/2-J568/1000)^2)=0,"",7850/1000*(1/3)*PI()*ABS(F568-G568)*((H568/2)^2+(H568/2)*(I568/2)+(I568/2)^2-(H568/2-J568/1000)^2-(H568/2-J568/1000)*(I568/2-J568/1000)-(I568/2-J568/1000)^2))</f>
        <v/>
      </c>
      <c r="N568" s="176" t="str">
        <f>IFERROR((MP_DATA[[#This Row],[D, bottom '[m']]]+MP_DATA[[#This Row],[D, top '[m']]])/(2*MP_DATA[[#This Row],[t '[mm']]]/1000),"")</f>
        <v/>
      </c>
      <c r="S568" s="167"/>
      <c r="T568" s="167"/>
      <c r="U568" s="151"/>
      <c r="AX568" s="186" t="str">
        <f>IFERROR(TP_DATA[[#This Row],[Top '[m']]]-TP_DATA[[#This Row],[Bottom '[m']]], "")</f>
        <v/>
      </c>
      <c r="AY568" s="469"/>
      <c r="AZ568" s="470"/>
      <c r="BA568" s="192"/>
      <c r="BD568" s="467"/>
      <c r="BE568" s="467"/>
      <c r="BF568" s="468"/>
      <c r="BK568" s="425"/>
      <c r="BM568" s="425"/>
      <c r="CJ568" s="186" t="str">
        <f>IFERROR(TOWER_DATA[[#This Row],[Top '[m']]]-TOWER_DATA[[#This Row],[Bottom '[m']]], "")</f>
        <v/>
      </c>
      <c r="CK568" s="51"/>
      <c r="CL568" s="173" t="str">
        <f>IFERROR(-(TOWER_DATA[[#This Row],[D, bottom '[m']]]-TOWER_DATA[[#This Row],[D, top '[m']]])/(TOWER_DATA[[#This Row],[Bottom '[m']]]-TOWER_DATA[[#This Row],[Top '[m']]]),"")</f>
        <v/>
      </c>
      <c r="CM568" s="123" t="str">
        <f t="shared" si="13"/>
        <v/>
      </c>
      <c r="CN568" s="187" t="str">
        <f>IFERROR((TOWER_DATA[[#This Row],[D, bottom '[m']]]+TOWER_DATA[[#This Row],[D, top '[m']]])/(2*TOWER_DATA[[#This Row],[t '[mm']]]/1000),"")</f>
        <v/>
      </c>
      <c r="DR568" s="167"/>
      <c r="DS568" s="167"/>
      <c r="DT568" s="151"/>
      <c r="DW568" s="94"/>
      <c r="DX568" s="94"/>
    </row>
    <row r="569" spans="11:128" ht="18" customHeight="1">
      <c r="K569" s="51" t="str">
        <f>IFERROR(MP_DATA[[#This Row],[Top '[m']]]-MP_DATA[[#This Row],[Bottom '[m']]], "")</f>
        <v/>
      </c>
      <c r="L569" s="166"/>
      <c r="M569" s="123" t="str">
        <f>IF(7850/1000*(1/3)*PI()*ABS(F569-G569)*((H569/2)^2+(H569/2)*(I569/2)+(I569/2)^2-(H569/2-J569/1000)^2-(H569/2-J569/1000)*(I569/2-J569/1000)-(I569/2-J569/1000)^2)=0,"",7850/1000*(1/3)*PI()*ABS(F569-G569)*((H569/2)^2+(H569/2)*(I569/2)+(I569/2)^2-(H569/2-J569/1000)^2-(H569/2-J569/1000)*(I569/2-J569/1000)-(I569/2-J569/1000)^2))</f>
        <v/>
      </c>
      <c r="N569" s="176" t="str">
        <f>IFERROR((MP_DATA[[#This Row],[D, bottom '[m']]]+MP_DATA[[#This Row],[D, top '[m']]])/(2*MP_DATA[[#This Row],[t '[mm']]]/1000),"")</f>
        <v/>
      </c>
      <c r="S569" s="167"/>
      <c r="T569" s="167"/>
      <c r="U569" s="151"/>
      <c r="AX569" s="186" t="str">
        <f>IFERROR(TP_DATA[[#This Row],[Top '[m']]]-TP_DATA[[#This Row],[Bottom '[m']]], "")</f>
        <v/>
      </c>
      <c r="AY569" s="469"/>
      <c r="AZ569" s="470"/>
      <c r="BA569" s="192"/>
      <c r="BD569" s="467"/>
      <c r="BE569" s="467"/>
      <c r="BF569" s="468"/>
      <c r="BK569" s="425"/>
      <c r="BM569" s="425"/>
      <c r="CJ569" s="186" t="str">
        <f>IFERROR(TOWER_DATA[[#This Row],[Top '[m']]]-TOWER_DATA[[#This Row],[Bottom '[m']]], "")</f>
        <v/>
      </c>
      <c r="CK569" s="51"/>
      <c r="CL569" s="173" t="str">
        <f>IFERROR(-(TOWER_DATA[[#This Row],[D, bottom '[m']]]-TOWER_DATA[[#This Row],[D, top '[m']]])/(TOWER_DATA[[#This Row],[Bottom '[m']]]-TOWER_DATA[[#This Row],[Top '[m']]]),"")</f>
        <v/>
      </c>
      <c r="CM569" s="123" t="str">
        <f t="shared" si="13"/>
        <v/>
      </c>
      <c r="CN569" s="187" t="str">
        <f>IFERROR((TOWER_DATA[[#This Row],[D, bottom '[m']]]+TOWER_DATA[[#This Row],[D, top '[m']]])/(2*TOWER_DATA[[#This Row],[t '[mm']]]/1000),"")</f>
        <v/>
      </c>
      <c r="DR569" s="167"/>
      <c r="DS569" s="167"/>
      <c r="DT569" s="151"/>
      <c r="DW569" s="94"/>
      <c r="DX569" s="94"/>
    </row>
    <row r="570" spans="11:128" ht="18" customHeight="1">
      <c r="K570" s="51" t="str">
        <f>IFERROR(MP_DATA[[#This Row],[Top '[m']]]-MP_DATA[[#This Row],[Bottom '[m']]], "")</f>
        <v/>
      </c>
      <c r="L570" s="166"/>
      <c r="M570" s="123" t="str">
        <f>IF(7850/1000*(1/3)*PI()*ABS(F570-G570)*((H570/2)^2+(H570/2)*(I570/2)+(I570/2)^2-(H570/2-J570/1000)^2-(H570/2-J570/1000)*(I570/2-J570/1000)-(I570/2-J570/1000)^2)=0,"",7850/1000*(1/3)*PI()*ABS(F570-G570)*((H570/2)^2+(H570/2)*(I570/2)+(I570/2)^2-(H570/2-J570/1000)^2-(H570/2-J570/1000)*(I570/2-J570/1000)-(I570/2-J570/1000)^2))</f>
        <v/>
      </c>
      <c r="N570" s="176" t="str">
        <f>IFERROR((MP_DATA[[#This Row],[D, bottom '[m']]]+MP_DATA[[#This Row],[D, top '[m']]])/(2*MP_DATA[[#This Row],[t '[mm']]]/1000),"")</f>
        <v/>
      </c>
      <c r="S570" s="167"/>
      <c r="T570" s="167"/>
      <c r="U570" s="151"/>
      <c r="AX570" s="186" t="str">
        <f>IFERROR(TP_DATA[[#This Row],[Top '[m']]]-TP_DATA[[#This Row],[Bottom '[m']]], "")</f>
        <v/>
      </c>
      <c r="AY570" s="469"/>
      <c r="AZ570" s="470"/>
      <c r="BA570" s="192"/>
      <c r="BD570" s="467"/>
      <c r="BE570" s="467"/>
      <c r="BF570" s="468"/>
      <c r="BK570" s="425"/>
      <c r="BM570" s="425"/>
      <c r="CJ570" s="186" t="str">
        <f>IFERROR(TOWER_DATA[[#This Row],[Top '[m']]]-TOWER_DATA[[#This Row],[Bottom '[m']]], "")</f>
        <v/>
      </c>
      <c r="CK570" s="51"/>
      <c r="CL570" s="173" t="str">
        <f>IFERROR(-(TOWER_DATA[[#This Row],[D, bottom '[m']]]-TOWER_DATA[[#This Row],[D, top '[m']]])/(TOWER_DATA[[#This Row],[Bottom '[m']]]-TOWER_DATA[[#This Row],[Top '[m']]]),"")</f>
        <v/>
      </c>
      <c r="CM570" s="123" t="str">
        <f t="shared" si="13"/>
        <v/>
      </c>
      <c r="CN570" s="187" t="str">
        <f>IFERROR((TOWER_DATA[[#This Row],[D, bottom '[m']]]+TOWER_DATA[[#This Row],[D, top '[m']]])/(2*TOWER_DATA[[#This Row],[t '[mm']]]/1000),"")</f>
        <v/>
      </c>
      <c r="DR570" s="167"/>
      <c r="DS570" s="167"/>
      <c r="DT570" s="151"/>
      <c r="DW570" s="94"/>
      <c r="DX570" s="94"/>
    </row>
    <row r="571" spans="11:128" ht="18" customHeight="1">
      <c r="K571" s="51" t="str">
        <f>IFERROR(MP_DATA[[#This Row],[Top '[m']]]-MP_DATA[[#This Row],[Bottom '[m']]], "")</f>
        <v/>
      </c>
      <c r="L571" s="166"/>
      <c r="M571" s="123" t="str">
        <f>IF(7850/1000*(1/3)*PI()*ABS(F571-G571)*((H571/2)^2+(H571/2)*(I571/2)+(I571/2)^2-(H571/2-J571/1000)^2-(H571/2-J571/1000)*(I571/2-J571/1000)-(I571/2-J571/1000)^2)=0,"",7850/1000*(1/3)*PI()*ABS(F571-G571)*((H571/2)^2+(H571/2)*(I571/2)+(I571/2)^2-(H571/2-J571/1000)^2-(H571/2-J571/1000)*(I571/2-J571/1000)-(I571/2-J571/1000)^2))</f>
        <v/>
      </c>
      <c r="N571" s="176" t="str">
        <f>IFERROR((MP_DATA[[#This Row],[D, bottom '[m']]]+MP_DATA[[#This Row],[D, top '[m']]])/(2*MP_DATA[[#This Row],[t '[mm']]]/1000),"")</f>
        <v/>
      </c>
      <c r="S571" s="167"/>
      <c r="T571" s="167"/>
      <c r="U571" s="151"/>
      <c r="AX571" s="186" t="str">
        <f>IFERROR(TP_DATA[[#This Row],[Top '[m']]]-TP_DATA[[#This Row],[Bottom '[m']]], "")</f>
        <v/>
      </c>
      <c r="AY571" s="469"/>
      <c r="AZ571" s="470"/>
      <c r="BA571" s="192"/>
      <c r="BD571" s="467"/>
      <c r="BE571" s="467"/>
      <c r="BF571" s="468"/>
      <c r="BK571" s="425"/>
      <c r="BM571" s="425"/>
      <c r="CJ571" s="186" t="str">
        <f>IFERROR(TOWER_DATA[[#This Row],[Top '[m']]]-TOWER_DATA[[#This Row],[Bottom '[m']]], "")</f>
        <v/>
      </c>
      <c r="CK571" s="51"/>
      <c r="CL571" s="173" t="str">
        <f>IFERROR(-(TOWER_DATA[[#This Row],[D, bottom '[m']]]-TOWER_DATA[[#This Row],[D, top '[m']]])/(TOWER_DATA[[#This Row],[Bottom '[m']]]-TOWER_DATA[[#This Row],[Top '[m']]]),"")</f>
        <v/>
      </c>
      <c r="CM571" s="123" t="str">
        <f t="shared" si="13"/>
        <v/>
      </c>
      <c r="CN571" s="187" t="str">
        <f>IFERROR((TOWER_DATA[[#This Row],[D, bottom '[m']]]+TOWER_DATA[[#This Row],[D, top '[m']]])/(2*TOWER_DATA[[#This Row],[t '[mm']]]/1000),"")</f>
        <v/>
      </c>
      <c r="DR571" s="167"/>
      <c r="DS571" s="167"/>
      <c r="DT571" s="151"/>
      <c r="DW571" s="94"/>
      <c r="DX571" s="94"/>
    </row>
    <row r="572" spans="11:128" ht="18" customHeight="1">
      <c r="K572" s="51" t="str">
        <f>IFERROR(MP_DATA[[#This Row],[Top '[m']]]-MP_DATA[[#This Row],[Bottom '[m']]], "")</f>
        <v/>
      </c>
      <c r="L572" s="166"/>
      <c r="M572" s="123" t="str">
        <f>IF(7850/1000*(1/3)*PI()*ABS(F572-G572)*((H572/2)^2+(H572/2)*(I572/2)+(I572/2)^2-(H572/2-J572/1000)^2-(H572/2-J572/1000)*(I572/2-J572/1000)-(I572/2-J572/1000)^2)=0,"",7850/1000*(1/3)*PI()*ABS(F572-G572)*((H572/2)^2+(H572/2)*(I572/2)+(I572/2)^2-(H572/2-J572/1000)^2-(H572/2-J572/1000)*(I572/2-J572/1000)-(I572/2-J572/1000)^2))</f>
        <v/>
      </c>
      <c r="N572" s="176" t="str">
        <f>IFERROR((MP_DATA[[#This Row],[D, bottom '[m']]]+MP_DATA[[#This Row],[D, top '[m']]])/(2*MP_DATA[[#This Row],[t '[mm']]]/1000),"")</f>
        <v/>
      </c>
      <c r="S572" s="167"/>
      <c r="T572" s="167"/>
      <c r="U572" s="151"/>
      <c r="AX572" s="186" t="str">
        <f>IFERROR(TP_DATA[[#This Row],[Top '[m']]]-TP_DATA[[#This Row],[Bottom '[m']]], "")</f>
        <v/>
      </c>
      <c r="AY572" s="469"/>
      <c r="AZ572" s="470"/>
      <c r="BA572" s="192"/>
      <c r="BD572" s="467"/>
      <c r="BE572" s="467"/>
      <c r="BF572" s="468"/>
      <c r="BK572" s="425"/>
      <c r="BM572" s="425"/>
      <c r="CJ572" s="186" t="str">
        <f>IFERROR(TOWER_DATA[[#This Row],[Top '[m']]]-TOWER_DATA[[#This Row],[Bottom '[m']]], "")</f>
        <v/>
      </c>
      <c r="CK572" s="51"/>
      <c r="CL572" s="173" t="str">
        <f>IFERROR(-(TOWER_DATA[[#This Row],[D, bottom '[m']]]-TOWER_DATA[[#This Row],[D, top '[m']]])/(TOWER_DATA[[#This Row],[Bottom '[m']]]-TOWER_DATA[[#This Row],[Top '[m']]]),"")</f>
        <v/>
      </c>
      <c r="CM572" s="123" t="str">
        <f t="shared" si="13"/>
        <v/>
      </c>
      <c r="CN572" s="187" t="str">
        <f>IFERROR((TOWER_DATA[[#This Row],[D, bottom '[m']]]+TOWER_DATA[[#This Row],[D, top '[m']]])/(2*TOWER_DATA[[#This Row],[t '[mm']]]/1000),"")</f>
        <v/>
      </c>
      <c r="DR572" s="167"/>
      <c r="DS572" s="167"/>
      <c r="DT572" s="151"/>
      <c r="DW572" s="94"/>
      <c r="DX572" s="94"/>
    </row>
    <row r="573" spans="11:128" ht="18" customHeight="1">
      <c r="K573" s="51" t="str">
        <f>IFERROR(MP_DATA[[#This Row],[Top '[m']]]-MP_DATA[[#This Row],[Bottom '[m']]], "")</f>
        <v/>
      </c>
      <c r="L573" s="166"/>
      <c r="M573" s="123" t="str">
        <f>IF(7850/1000*(1/3)*PI()*ABS(F573-G573)*((H573/2)^2+(H573/2)*(I573/2)+(I573/2)^2-(H573/2-J573/1000)^2-(H573/2-J573/1000)*(I573/2-J573/1000)-(I573/2-J573/1000)^2)=0,"",7850/1000*(1/3)*PI()*ABS(F573-G573)*((H573/2)^2+(H573/2)*(I573/2)+(I573/2)^2-(H573/2-J573/1000)^2-(H573/2-J573/1000)*(I573/2-J573/1000)-(I573/2-J573/1000)^2))</f>
        <v/>
      </c>
      <c r="N573" s="176" t="str">
        <f>IFERROR((MP_DATA[[#This Row],[D, bottom '[m']]]+MP_DATA[[#This Row],[D, top '[m']]])/(2*MP_DATA[[#This Row],[t '[mm']]]/1000),"")</f>
        <v/>
      </c>
      <c r="S573" s="167"/>
      <c r="T573" s="167"/>
      <c r="U573" s="151"/>
      <c r="AX573" s="186" t="str">
        <f>IFERROR(TP_DATA[[#This Row],[Top '[m']]]-TP_DATA[[#This Row],[Bottom '[m']]], "")</f>
        <v/>
      </c>
      <c r="AY573" s="469"/>
      <c r="AZ573" s="470"/>
      <c r="BA573" s="192"/>
      <c r="BD573" s="467"/>
      <c r="BE573" s="467"/>
      <c r="BF573" s="468"/>
      <c r="BK573" s="425"/>
      <c r="BM573" s="425"/>
      <c r="CJ573" s="186" t="str">
        <f>IFERROR(TOWER_DATA[[#This Row],[Top '[m']]]-TOWER_DATA[[#This Row],[Bottom '[m']]], "")</f>
        <v/>
      </c>
      <c r="CK573" s="51"/>
      <c r="CL573" s="173" t="str">
        <f>IFERROR(-(TOWER_DATA[[#This Row],[D, bottom '[m']]]-TOWER_DATA[[#This Row],[D, top '[m']]])/(TOWER_DATA[[#This Row],[Bottom '[m']]]-TOWER_DATA[[#This Row],[Top '[m']]]),"")</f>
        <v/>
      </c>
      <c r="CM573" s="123" t="str">
        <f t="shared" si="13"/>
        <v/>
      </c>
      <c r="CN573" s="187" t="str">
        <f>IFERROR((TOWER_DATA[[#This Row],[D, bottom '[m']]]+TOWER_DATA[[#This Row],[D, top '[m']]])/(2*TOWER_DATA[[#This Row],[t '[mm']]]/1000),"")</f>
        <v/>
      </c>
      <c r="DR573" s="167"/>
      <c r="DS573" s="167"/>
      <c r="DT573" s="151"/>
      <c r="DW573" s="94"/>
      <c r="DX573" s="94"/>
    </row>
    <row r="574" spans="11:128" ht="18" customHeight="1">
      <c r="K574" s="51" t="str">
        <f>IFERROR(MP_DATA[[#This Row],[Top '[m']]]-MP_DATA[[#This Row],[Bottom '[m']]], "")</f>
        <v/>
      </c>
      <c r="L574" s="166"/>
      <c r="M574" s="123" t="str">
        <f>IF(7850/1000*(1/3)*PI()*ABS(F574-G574)*((H574/2)^2+(H574/2)*(I574/2)+(I574/2)^2-(H574/2-J574/1000)^2-(H574/2-J574/1000)*(I574/2-J574/1000)-(I574/2-J574/1000)^2)=0,"",7850/1000*(1/3)*PI()*ABS(F574-G574)*((H574/2)^2+(H574/2)*(I574/2)+(I574/2)^2-(H574/2-J574/1000)^2-(H574/2-J574/1000)*(I574/2-J574/1000)-(I574/2-J574/1000)^2))</f>
        <v/>
      </c>
      <c r="N574" s="176" t="str">
        <f>IFERROR((MP_DATA[[#This Row],[D, bottom '[m']]]+MP_DATA[[#This Row],[D, top '[m']]])/(2*MP_DATA[[#This Row],[t '[mm']]]/1000),"")</f>
        <v/>
      </c>
      <c r="S574" s="167"/>
      <c r="T574" s="167"/>
      <c r="U574" s="151"/>
      <c r="AX574" s="186" t="str">
        <f>IFERROR(TP_DATA[[#This Row],[Top '[m']]]-TP_DATA[[#This Row],[Bottom '[m']]], "")</f>
        <v/>
      </c>
      <c r="AY574" s="469"/>
      <c r="AZ574" s="470"/>
      <c r="BA574" s="192"/>
      <c r="BD574" s="467"/>
      <c r="BE574" s="467"/>
      <c r="BF574" s="468"/>
      <c r="BK574" s="425"/>
      <c r="BM574" s="425"/>
      <c r="CJ574" s="186" t="str">
        <f>IFERROR(TOWER_DATA[[#This Row],[Top '[m']]]-TOWER_DATA[[#This Row],[Bottom '[m']]], "")</f>
        <v/>
      </c>
      <c r="CK574" s="51"/>
      <c r="CL574" s="173" t="str">
        <f>IFERROR(-(TOWER_DATA[[#This Row],[D, bottom '[m']]]-TOWER_DATA[[#This Row],[D, top '[m']]])/(TOWER_DATA[[#This Row],[Bottom '[m']]]-TOWER_DATA[[#This Row],[Top '[m']]]),"")</f>
        <v/>
      </c>
      <c r="CM574" s="123" t="str">
        <f t="shared" si="13"/>
        <v/>
      </c>
      <c r="CN574" s="187" t="str">
        <f>IFERROR((TOWER_DATA[[#This Row],[D, bottom '[m']]]+TOWER_DATA[[#This Row],[D, top '[m']]])/(2*TOWER_DATA[[#This Row],[t '[mm']]]/1000),"")</f>
        <v/>
      </c>
      <c r="DR574" s="167"/>
      <c r="DS574" s="167"/>
      <c r="DT574" s="151"/>
      <c r="DW574" s="94"/>
      <c r="DX574" s="94"/>
    </row>
    <row r="575" spans="11:128" ht="18" customHeight="1">
      <c r="K575" s="51" t="str">
        <f>IFERROR(MP_DATA[[#This Row],[Top '[m']]]-MP_DATA[[#This Row],[Bottom '[m']]], "")</f>
        <v/>
      </c>
      <c r="L575" s="166"/>
      <c r="M575" s="123" t="str">
        <f>IF(7850/1000*(1/3)*PI()*ABS(F575-G575)*((H575/2)^2+(H575/2)*(I575/2)+(I575/2)^2-(H575/2-J575/1000)^2-(H575/2-J575/1000)*(I575/2-J575/1000)-(I575/2-J575/1000)^2)=0,"",7850/1000*(1/3)*PI()*ABS(F575-G575)*((H575/2)^2+(H575/2)*(I575/2)+(I575/2)^2-(H575/2-J575/1000)^2-(H575/2-J575/1000)*(I575/2-J575/1000)-(I575/2-J575/1000)^2))</f>
        <v/>
      </c>
      <c r="N575" s="176" t="str">
        <f>IFERROR((MP_DATA[[#This Row],[D, bottom '[m']]]+MP_DATA[[#This Row],[D, top '[m']]])/(2*MP_DATA[[#This Row],[t '[mm']]]/1000),"")</f>
        <v/>
      </c>
      <c r="S575" s="167"/>
      <c r="T575" s="167"/>
      <c r="U575" s="151"/>
      <c r="AX575" s="186" t="str">
        <f>IFERROR(TP_DATA[[#This Row],[Top '[m']]]-TP_DATA[[#This Row],[Bottom '[m']]], "")</f>
        <v/>
      </c>
      <c r="AY575" s="469"/>
      <c r="AZ575" s="470"/>
      <c r="BA575" s="192"/>
      <c r="BD575" s="467"/>
      <c r="BE575" s="467"/>
      <c r="BF575" s="468"/>
      <c r="BK575" s="425"/>
      <c r="BM575" s="425"/>
      <c r="CJ575" s="186" t="str">
        <f>IFERROR(TOWER_DATA[[#This Row],[Top '[m']]]-TOWER_DATA[[#This Row],[Bottom '[m']]], "")</f>
        <v/>
      </c>
      <c r="CK575" s="51"/>
      <c r="CL575" s="173" t="str">
        <f>IFERROR(-(TOWER_DATA[[#This Row],[D, bottom '[m']]]-TOWER_DATA[[#This Row],[D, top '[m']]])/(TOWER_DATA[[#This Row],[Bottom '[m']]]-TOWER_DATA[[#This Row],[Top '[m']]]),"")</f>
        <v/>
      </c>
      <c r="CM575" s="123" t="str">
        <f t="shared" si="13"/>
        <v/>
      </c>
      <c r="CN575" s="187" t="str">
        <f>IFERROR((TOWER_DATA[[#This Row],[D, bottom '[m']]]+TOWER_DATA[[#This Row],[D, top '[m']]])/(2*TOWER_DATA[[#This Row],[t '[mm']]]/1000),"")</f>
        <v/>
      </c>
      <c r="DR575" s="167"/>
      <c r="DS575" s="167"/>
      <c r="DT575" s="151"/>
      <c r="DW575" s="94"/>
      <c r="DX575" s="94"/>
    </row>
    <row r="576" spans="11:128" ht="18" customHeight="1">
      <c r="K576" s="51" t="str">
        <f>IFERROR(MP_DATA[[#This Row],[Top '[m']]]-MP_DATA[[#This Row],[Bottom '[m']]], "")</f>
        <v/>
      </c>
      <c r="L576" s="166"/>
      <c r="M576" s="123" t="str">
        <f>IF(7850/1000*(1/3)*PI()*ABS(F576-G576)*((H576/2)^2+(H576/2)*(I576/2)+(I576/2)^2-(H576/2-J576/1000)^2-(H576/2-J576/1000)*(I576/2-J576/1000)-(I576/2-J576/1000)^2)=0,"",7850/1000*(1/3)*PI()*ABS(F576-G576)*((H576/2)^2+(H576/2)*(I576/2)+(I576/2)^2-(H576/2-J576/1000)^2-(H576/2-J576/1000)*(I576/2-J576/1000)-(I576/2-J576/1000)^2))</f>
        <v/>
      </c>
      <c r="N576" s="176" t="str">
        <f>IFERROR((MP_DATA[[#This Row],[D, bottom '[m']]]+MP_DATA[[#This Row],[D, top '[m']]])/(2*MP_DATA[[#This Row],[t '[mm']]]/1000),"")</f>
        <v/>
      </c>
      <c r="S576" s="167"/>
      <c r="T576" s="167"/>
      <c r="U576" s="151"/>
      <c r="AX576" s="186" t="str">
        <f>IFERROR(TP_DATA[[#This Row],[Top '[m']]]-TP_DATA[[#This Row],[Bottom '[m']]], "")</f>
        <v/>
      </c>
      <c r="AY576" s="469"/>
      <c r="AZ576" s="470"/>
      <c r="BA576" s="192"/>
      <c r="BD576" s="467"/>
      <c r="BE576" s="467"/>
      <c r="BF576" s="468"/>
      <c r="BK576" s="425"/>
      <c r="BM576" s="425"/>
      <c r="CJ576" s="186" t="str">
        <f>IFERROR(TOWER_DATA[[#This Row],[Top '[m']]]-TOWER_DATA[[#This Row],[Bottom '[m']]], "")</f>
        <v/>
      </c>
      <c r="CK576" s="51"/>
      <c r="CL576" s="173" t="str">
        <f>IFERROR(-(TOWER_DATA[[#This Row],[D, bottom '[m']]]-TOWER_DATA[[#This Row],[D, top '[m']]])/(TOWER_DATA[[#This Row],[Bottom '[m']]]-TOWER_DATA[[#This Row],[Top '[m']]]),"")</f>
        <v/>
      </c>
      <c r="CM576" s="123" t="str">
        <f t="shared" si="13"/>
        <v/>
      </c>
      <c r="CN576" s="187" t="str">
        <f>IFERROR((TOWER_DATA[[#This Row],[D, bottom '[m']]]+TOWER_DATA[[#This Row],[D, top '[m']]])/(2*TOWER_DATA[[#This Row],[t '[mm']]]/1000),"")</f>
        <v/>
      </c>
      <c r="DR576" s="167"/>
      <c r="DS576" s="167"/>
      <c r="DT576" s="151"/>
      <c r="DW576" s="94"/>
      <c r="DX576" s="94"/>
    </row>
    <row r="577" spans="11:128" ht="18" customHeight="1">
      <c r="K577" s="51" t="str">
        <f>IFERROR(MP_DATA[[#This Row],[Top '[m']]]-MP_DATA[[#This Row],[Bottom '[m']]], "")</f>
        <v/>
      </c>
      <c r="L577" s="166"/>
      <c r="M577" s="123" t="str">
        <f>IF(7850/1000*(1/3)*PI()*ABS(F577-G577)*((H577/2)^2+(H577/2)*(I577/2)+(I577/2)^2-(H577/2-J577/1000)^2-(H577/2-J577/1000)*(I577/2-J577/1000)-(I577/2-J577/1000)^2)=0,"",7850/1000*(1/3)*PI()*ABS(F577-G577)*((H577/2)^2+(H577/2)*(I577/2)+(I577/2)^2-(H577/2-J577/1000)^2-(H577/2-J577/1000)*(I577/2-J577/1000)-(I577/2-J577/1000)^2))</f>
        <v/>
      </c>
      <c r="N577" s="176" t="str">
        <f>IFERROR((MP_DATA[[#This Row],[D, bottom '[m']]]+MP_DATA[[#This Row],[D, top '[m']]])/(2*MP_DATA[[#This Row],[t '[mm']]]/1000),"")</f>
        <v/>
      </c>
      <c r="S577" s="167"/>
      <c r="T577" s="167"/>
      <c r="U577" s="151"/>
      <c r="AX577" s="186" t="str">
        <f>IFERROR(TP_DATA[[#This Row],[Top '[m']]]-TP_DATA[[#This Row],[Bottom '[m']]], "")</f>
        <v/>
      </c>
      <c r="AY577" s="469"/>
      <c r="AZ577" s="470"/>
      <c r="BA577" s="192"/>
      <c r="BD577" s="467"/>
      <c r="BE577" s="467"/>
      <c r="BF577" s="468"/>
      <c r="BK577" s="425"/>
      <c r="BM577" s="425"/>
      <c r="CJ577" s="186" t="str">
        <f>IFERROR(TOWER_DATA[[#This Row],[Top '[m']]]-TOWER_DATA[[#This Row],[Bottom '[m']]], "")</f>
        <v/>
      </c>
      <c r="CK577" s="51"/>
      <c r="CL577" s="173" t="str">
        <f>IFERROR(-(TOWER_DATA[[#This Row],[D, bottom '[m']]]-TOWER_DATA[[#This Row],[D, top '[m']]])/(TOWER_DATA[[#This Row],[Bottom '[m']]]-TOWER_DATA[[#This Row],[Top '[m']]]),"")</f>
        <v/>
      </c>
      <c r="CM577" s="123" t="str">
        <f t="shared" si="13"/>
        <v/>
      </c>
      <c r="CN577" s="187" t="str">
        <f>IFERROR((TOWER_DATA[[#This Row],[D, bottom '[m']]]+TOWER_DATA[[#This Row],[D, top '[m']]])/(2*TOWER_DATA[[#This Row],[t '[mm']]]/1000),"")</f>
        <v/>
      </c>
      <c r="DR577" s="167"/>
      <c r="DS577" s="167"/>
      <c r="DT577" s="151"/>
      <c r="DW577" s="94"/>
      <c r="DX577" s="94"/>
    </row>
    <row r="578" spans="11:128" ht="18" customHeight="1">
      <c r="K578" s="51" t="str">
        <f>IFERROR(MP_DATA[[#This Row],[Top '[m']]]-MP_DATA[[#This Row],[Bottom '[m']]], "")</f>
        <v/>
      </c>
      <c r="L578" s="166"/>
      <c r="M578" s="123" t="str">
        <f>IF(7850/1000*(1/3)*PI()*ABS(F578-G578)*((H578/2)^2+(H578/2)*(I578/2)+(I578/2)^2-(H578/2-J578/1000)^2-(H578/2-J578/1000)*(I578/2-J578/1000)-(I578/2-J578/1000)^2)=0,"",7850/1000*(1/3)*PI()*ABS(F578-G578)*((H578/2)^2+(H578/2)*(I578/2)+(I578/2)^2-(H578/2-J578/1000)^2-(H578/2-J578/1000)*(I578/2-J578/1000)-(I578/2-J578/1000)^2))</f>
        <v/>
      </c>
      <c r="N578" s="176" t="str">
        <f>IFERROR((MP_DATA[[#This Row],[D, bottom '[m']]]+MP_DATA[[#This Row],[D, top '[m']]])/(2*MP_DATA[[#This Row],[t '[mm']]]/1000),"")</f>
        <v/>
      </c>
      <c r="S578" s="167"/>
      <c r="T578" s="167"/>
      <c r="U578" s="151"/>
      <c r="AX578" s="186" t="str">
        <f>IFERROR(TP_DATA[[#This Row],[Top '[m']]]-TP_DATA[[#This Row],[Bottom '[m']]], "")</f>
        <v/>
      </c>
      <c r="AY578" s="469"/>
      <c r="AZ578" s="470"/>
      <c r="BA578" s="192"/>
      <c r="BD578" s="467"/>
      <c r="BE578" s="467"/>
      <c r="BF578" s="468"/>
      <c r="BK578" s="425"/>
      <c r="BM578" s="425"/>
      <c r="CJ578" s="186" t="str">
        <f>IFERROR(TOWER_DATA[[#This Row],[Top '[m']]]-TOWER_DATA[[#This Row],[Bottom '[m']]], "")</f>
        <v/>
      </c>
      <c r="CK578" s="51"/>
      <c r="CL578" s="173" t="str">
        <f>IFERROR(-(TOWER_DATA[[#This Row],[D, bottom '[m']]]-TOWER_DATA[[#This Row],[D, top '[m']]])/(TOWER_DATA[[#This Row],[Bottom '[m']]]-TOWER_DATA[[#This Row],[Top '[m']]]),"")</f>
        <v/>
      </c>
      <c r="CM578" s="123" t="str">
        <f t="shared" si="13"/>
        <v/>
      </c>
      <c r="CN578" s="187" t="str">
        <f>IFERROR((TOWER_DATA[[#This Row],[D, bottom '[m']]]+TOWER_DATA[[#This Row],[D, top '[m']]])/(2*TOWER_DATA[[#This Row],[t '[mm']]]/1000),"")</f>
        <v/>
      </c>
      <c r="DR578" s="167"/>
      <c r="DS578" s="167"/>
      <c r="DT578" s="151"/>
      <c r="DW578" s="94"/>
      <c r="DX578" s="94"/>
    </row>
    <row r="579" spans="11:128" ht="18" customHeight="1">
      <c r="K579" s="51" t="str">
        <f>IFERROR(MP_DATA[[#This Row],[Top '[m']]]-MP_DATA[[#This Row],[Bottom '[m']]], "")</f>
        <v/>
      </c>
      <c r="L579" s="166"/>
      <c r="M579" s="123" t="str">
        <f>IF(7850/1000*(1/3)*PI()*ABS(F579-G579)*((H579/2)^2+(H579/2)*(I579/2)+(I579/2)^2-(H579/2-J579/1000)^2-(H579/2-J579/1000)*(I579/2-J579/1000)-(I579/2-J579/1000)^2)=0,"",7850/1000*(1/3)*PI()*ABS(F579-G579)*((H579/2)^2+(H579/2)*(I579/2)+(I579/2)^2-(H579/2-J579/1000)^2-(H579/2-J579/1000)*(I579/2-J579/1000)-(I579/2-J579/1000)^2))</f>
        <v/>
      </c>
      <c r="N579" s="176" t="str">
        <f>IFERROR((MP_DATA[[#This Row],[D, bottom '[m']]]+MP_DATA[[#This Row],[D, top '[m']]])/(2*MP_DATA[[#This Row],[t '[mm']]]/1000),"")</f>
        <v/>
      </c>
      <c r="S579" s="167"/>
      <c r="T579" s="167"/>
      <c r="U579" s="151"/>
      <c r="AX579" s="186" t="str">
        <f>IFERROR(TP_DATA[[#This Row],[Top '[m']]]-TP_DATA[[#This Row],[Bottom '[m']]], "")</f>
        <v/>
      </c>
      <c r="AY579" s="469"/>
      <c r="AZ579" s="470"/>
      <c r="BA579" s="192"/>
      <c r="BD579" s="467"/>
      <c r="BE579" s="467"/>
      <c r="BF579" s="468"/>
      <c r="BK579" s="425"/>
      <c r="BM579" s="425"/>
      <c r="CJ579" s="186" t="str">
        <f>IFERROR(TOWER_DATA[[#This Row],[Top '[m']]]-TOWER_DATA[[#This Row],[Bottom '[m']]], "")</f>
        <v/>
      </c>
      <c r="CK579" s="51"/>
      <c r="CL579" s="173" t="str">
        <f>IFERROR(-(TOWER_DATA[[#This Row],[D, bottom '[m']]]-TOWER_DATA[[#This Row],[D, top '[m']]])/(TOWER_DATA[[#This Row],[Bottom '[m']]]-TOWER_DATA[[#This Row],[Top '[m']]]),"")</f>
        <v/>
      </c>
      <c r="CM579" s="123" t="str">
        <f t="shared" si="13"/>
        <v/>
      </c>
      <c r="CN579" s="187" t="str">
        <f>IFERROR((TOWER_DATA[[#This Row],[D, bottom '[m']]]+TOWER_DATA[[#This Row],[D, top '[m']]])/(2*TOWER_DATA[[#This Row],[t '[mm']]]/1000),"")</f>
        <v/>
      </c>
      <c r="DR579" s="167"/>
      <c r="DS579" s="167"/>
      <c r="DT579" s="151"/>
      <c r="DW579" s="94"/>
      <c r="DX579" s="94"/>
    </row>
    <row r="580" spans="11:128" ht="18" customHeight="1">
      <c r="K580" s="51" t="str">
        <f>IFERROR(MP_DATA[[#This Row],[Top '[m']]]-MP_DATA[[#This Row],[Bottom '[m']]], "")</f>
        <v/>
      </c>
      <c r="L580" s="166"/>
      <c r="M580" s="123" t="str">
        <f>IF(7850/1000*(1/3)*PI()*ABS(F580-G580)*((H580/2)^2+(H580/2)*(I580/2)+(I580/2)^2-(H580/2-J580/1000)^2-(H580/2-J580/1000)*(I580/2-J580/1000)-(I580/2-J580/1000)^2)=0,"",7850/1000*(1/3)*PI()*ABS(F580-G580)*((H580/2)^2+(H580/2)*(I580/2)+(I580/2)^2-(H580/2-J580/1000)^2-(H580/2-J580/1000)*(I580/2-J580/1000)-(I580/2-J580/1000)^2))</f>
        <v/>
      </c>
      <c r="N580" s="176" t="str">
        <f>IFERROR((MP_DATA[[#This Row],[D, bottom '[m']]]+MP_DATA[[#This Row],[D, top '[m']]])/(2*MP_DATA[[#This Row],[t '[mm']]]/1000),"")</f>
        <v/>
      </c>
      <c r="S580" s="167"/>
      <c r="T580" s="167"/>
      <c r="U580" s="151"/>
      <c r="AX580" s="186" t="str">
        <f>IFERROR(TP_DATA[[#This Row],[Top '[m']]]-TP_DATA[[#This Row],[Bottom '[m']]], "")</f>
        <v/>
      </c>
      <c r="AY580" s="469"/>
      <c r="AZ580" s="470"/>
      <c r="BA580" s="192"/>
      <c r="BD580" s="467"/>
      <c r="BE580" s="467"/>
      <c r="BF580" s="468"/>
      <c r="BK580" s="425"/>
      <c r="BM580" s="425"/>
      <c r="CJ580" s="186" t="str">
        <f>IFERROR(TOWER_DATA[[#This Row],[Top '[m']]]-TOWER_DATA[[#This Row],[Bottom '[m']]], "")</f>
        <v/>
      </c>
      <c r="CK580" s="51"/>
      <c r="CL580" s="173" t="str">
        <f>IFERROR(-(TOWER_DATA[[#This Row],[D, bottom '[m']]]-TOWER_DATA[[#This Row],[D, top '[m']]])/(TOWER_DATA[[#This Row],[Bottom '[m']]]-TOWER_DATA[[#This Row],[Top '[m']]]),"")</f>
        <v/>
      </c>
      <c r="CM580" s="123" t="str">
        <f t="shared" si="13"/>
        <v/>
      </c>
      <c r="CN580" s="187" t="str">
        <f>IFERROR((TOWER_DATA[[#This Row],[D, bottom '[m']]]+TOWER_DATA[[#This Row],[D, top '[m']]])/(2*TOWER_DATA[[#This Row],[t '[mm']]]/1000),"")</f>
        <v/>
      </c>
      <c r="DR580" s="167"/>
      <c r="DS580" s="167"/>
      <c r="DT580" s="151"/>
      <c r="DW580" s="94"/>
      <c r="DX580" s="94"/>
    </row>
    <row r="581" spans="11:128" ht="18" customHeight="1">
      <c r="K581" s="51" t="str">
        <f>IFERROR(MP_DATA[[#This Row],[Top '[m']]]-MP_DATA[[#This Row],[Bottom '[m']]], "")</f>
        <v/>
      </c>
      <c r="L581" s="166"/>
      <c r="M581" s="123" t="str">
        <f>IF(7850/1000*(1/3)*PI()*ABS(F581-G581)*((H581/2)^2+(H581/2)*(I581/2)+(I581/2)^2-(H581/2-J581/1000)^2-(H581/2-J581/1000)*(I581/2-J581/1000)-(I581/2-J581/1000)^2)=0,"",7850/1000*(1/3)*PI()*ABS(F581-G581)*((H581/2)^2+(H581/2)*(I581/2)+(I581/2)^2-(H581/2-J581/1000)^2-(H581/2-J581/1000)*(I581/2-J581/1000)-(I581/2-J581/1000)^2))</f>
        <v/>
      </c>
      <c r="N581" s="176" t="str">
        <f>IFERROR((MP_DATA[[#This Row],[D, bottom '[m']]]+MP_DATA[[#This Row],[D, top '[m']]])/(2*MP_DATA[[#This Row],[t '[mm']]]/1000),"")</f>
        <v/>
      </c>
      <c r="S581" s="167"/>
      <c r="T581" s="167"/>
      <c r="U581" s="151"/>
      <c r="AX581" s="186" t="str">
        <f>IFERROR(TP_DATA[[#This Row],[Top '[m']]]-TP_DATA[[#This Row],[Bottom '[m']]], "")</f>
        <v/>
      </c>
      <c r="AY581" s="469"/>
      <c r="AZ581" s="470"/>
      <c r="BA581" s="192"/>
      <c r="BD581" s="467"/>
      <c r="BE581" s="467"/>
      <c r="BF581" s="468"/>
      <c r="BK581" s="425"/>
      <c r="BM581" s="425"/>
      <c r="CJ581" s="186" t="str">
        <f>IFERROR(TOWER_DATA[[#This Row],[Top '[m']]]-TOWER_DATA[[#This Row],[Bottom '[m']]], "")</f>
        <v/>
      </c>
      <c r="CK581" s="51"/>
      <c r="CL581" s="173" t="str">
        <f>IFERROR(-(TOWER_DATA[[#This Row],[D, bottom '[m']]]-TOWER_DATA[[#This Row],[D, top '[m']]])/(TOWER_DATA[[#This Row],[Bottom '[m']]]-TOWER_DATA[[#This Row],[Top '[m']]]),"")</f>
        <v/>
      </c>
      <c r="CM581" s="123" t="str">
        <f t="shared" si="13"/>
        <v/>
      </c>
      <c r="CN581" s="187" t="str">
        <f>IFERROR((TOWER_DATA[[#This Row],[D, bottom '[m']]]+TOWER_DATA[[#This Row],[D, top '[m']]])/(2*TOWER_DATA[[#This Row],[t '[mm']]]/1000),"")</f>
        <v/>
      </c>
      <c r="DR581" s="167"/>
      <c r="DS581" s="167"/>
      <c r="DT581" s="151"/>
      <c r="DW581" s="94"/>
      <c r="DX581" s="94"/>
    </row>
    <row r="582" spans="11:128" ht="18" customHeight="1">
      <c r="K582" s="51" t="str">
        <f>IFERROR(MP_DATA[[#This Row],[Top '[m']]]-MP_DATA[[#This Row],[Bottom '[m']]], "")</f>
        <v/>
      </c>
      <c r="L582" s="166"/>
      <c r="M582" s="123" t="str">
        <f>IF(7850/1000*(1/3)*PI()*ABS(F582-G582)*((H582/2)^2+(H582/2)*(I582/2)+(I582/2)^2-(H582/2-J582/1000)^2-(H582/2-J582/1000)*(I582/2-J582/1000)-(I582/2-J582/1000)^2)=0,"",7850/1000*(1/3)*PI()*ABS(F582-G582)*((H582/2)^2+(H582/2)*(I582/2)+(I582/2)^2-(H582/2-J582/1000)^2-(H582/2-J582/1000)*(I582/2-J582/1000)-(I582/2-J582/1000)^2))</f>
        <v/>
      </c>
      <c r="N582" s="176" t="str">
        <f>IFERROR((MP_DATA[[#This Row],[D, bottom '[m']]]+MP_DATA[[#This Row],[D, top '[m']]])/(2*MP_DATA[[#This Row],[t '[mm']]]/1000),"")</f>
        <v/>
      </c>
      <c r="S582" s="167"/>
      <c r="T582" s="167"/>
      <c r="U582" s="151"/>
      <c r="AX582" s="186" t="str">
        <f>IFERROR(TP_DATA[[#This Row],[Top '[m']]]-TP_DATA[[#This Row],[Bottom '[m']]], "")</f>
        <v/>
      </c>
      <c r="AY582" s="469"/>
      <c r="AZ582" s="470"/>
      <c r="BA582" s="192"/>
      <c r="BD582" s="467"/>
      <c r="BE582" s="467"/>
      <c r="BF582" s="468"/>
      <c r="BK582" s="425"/>
      <c r="BM582" s="425"/>
      <c r="CJ582" s="186" t="str">
        <f>IFERROR(TOWER_DATA[[#This Row],[Top '[m']]]-TOWER_DATA[[#This Row],[Bottom '[m']]], "")</f>
        <v/>
      </c>
      <c r="CK582" s="51"/>
      <c r="CL582" s="173" t="str">
        <f>IFERROR(-(TOWER_DATA[[#This Row],[D, bottom '[m']]]-TOWER_DATA[[#This Row],[D, top '[m']]])/(TOWER_DATA[[#This Row],[Bottom '[m']]]-TOWER_DATA[[#This Row],[Top '[m']]]),"")</f>
        <v/>
      </c>
      <c r="CM582" s="123" t="str">
        <f t="shared" si="13"/>
        <v/>
      </c>
      <c r="CN582" s="187" t="str">
        <f>IFERROR((TOWER_DATA[[#This Row],[D, bottom '[m']]]+TOWER_DATA[[#This Row],[D, top '[m']]])/(2*TOWER_DATA[[#This Row],[t '[mm']]]/1000),"")</f>
        <v/>
      </c>
      <c r="DR582" s="167"/>
      <c r="DS582" s="167"/>
      <c r="DT582" s="151"/>
      <c r="DW582" s="94"/>
      <c r="DX582" s="94"/>
    </row>
    <row r="583" spans="11:128" ht="18" customHeight="1">
      <c r="K583" s="51" t="str">
        <f>IFERROR(MP_DATA[[#This Row],[Top '[m']]]-MP_DATA[[#This Row],[Bottom '[m']]], "")</f>
        <v/>
      </c>
      <c r="L583" s="166"/>
      <c r="M583" s="123" t="str">
        <f>IF(7850/1000*(1/3)*PI()*ABS(F583-G583)*((H583/2)^2+(H583/2)*(I583/2)+(I583/2)^2-(H583/2-J583/1000)^2-(H583/2-J583/1000)*(I583/2-J583/1000)-(I583/2-J583/1000)^2)=0,"",7850/1000*(1/3)*PI()*ABS(F583-G583)*((H583/2)^2+(H583/2)*(I583/2)+(I583/2)^2-(H583/2-J583/1000)^2-(H583/2-J583/1000)*(I583/2-J583/1000)-(I583/2-J583/1000)^2))</f>
        <v/>
      </c>
      <c r="N583" s="176" t="str">
        <f>IFERROR((MP_DATA[[#This Row],[D, bottom '[m']]]+MP_DATA[[#This Row],[D, top '[m']]])/(2*MP_DATA[[#This Row],[t '[mm']]]/1000),"")</f>
        <v/>
      </c>
      <c r="S583" s="167"/>
      <c r="T583" s="167"/>
      <c r="U583" s="151"/>
      <c r="AX583" s="186" t="str">
        <f>IFERROR(TP_DATA[[#This Row],[Top '[m']]]-TP_DATA[[#This Row],[Bottom '[m']]], "")</f>
        <v/>
      </c>
      <c r="AY583" s="469"/>
      <c r="AZ583" s="470"/>
      <c r="BA583" s="192"/>
      <c r="BD583" s="467"/>
      <c r="BE583" s="467"/>
      <c r="BF583" s="468"/>
      <c r="BK583" s="425"/>
      <c r="BM583" s="425"/>
      <c r="CJ583" s="186" t="str">
        <f>IFERROR(TOWER_DATA[[#This Row],[Top '[m']]]-TOWER_DATA[[#This Row],[Bottom '[m']]], "")</f>
        <v/>
      </c>
      <c r="CK583" s="51"/>
      <c r="CL583" s="173" t="str">
        <f>IFERROR(-(TOWER_DATA[[#This Row],[D, bottom '[m']]]-TOWER_DATA[[#This Row],[D, top '[m']]])/(TOWER_DATA[[#This Row],[Bottom '[m']]]-TOWER_DATA[[#This Row],[Top '[m']]]),"")</f>
        <v/>
      </c>
      <c r="CM583" s="123" t="str">
        <f t="shared" si="13"/>
        <v/>
      </c>
      <c r="CN583" s="187" t="str">
        <f>IFERROR((TOWER_DATA[[#This Row],[D, bottom '[m']]]+TOWER_DATA[[#This Row],[D, top '[m']]])/(2*TOWER_DATA[[#This Row],[t '[mm']]]/1000),"")</f>
        <v/>
      </c>
      <c r="DR583" s="167"/>
      <c r="DS583" s="167"/>
      <c r="DT583" s="151"/>
      <c r="DW583" s="94"/>
      <c r="DX583" s="94"/>
    </row>
    <row r="584" spans="11:128" ht="18" customHeight="1">
      <c r="K584" s="51" t="str">
        <f>IFERROR(MP_DATA[[#This Row],[Top '[m']]]-MP_DATA[[#This Row],[Bottom '[m']]], "")</f>
        <v/>
      </c>
      <c r="L584" s="166"/>
      <c r="M584" s="123" t="str">
        <f>IF(7850/1000*(1/3)*PI()*ABS(F584-G584)*((H584/2)^2+(H584/2)*(I584/2)+(I584/2)^2-(H584/2-J584/1000)^2-(H584/2-J584/1000)*(I584/2-J584/1000)-(I584/2-J584/1000)^2)=0,"",7850/1000*(1/3)*PI()*ABS(F584-G584)*((H584/2)^2+(H584/2)*(I584/2)+(I584/2)^2-(H584/2-J584/1000)^2-(H584/2-J584/1000)*(I584/2-J584/1000)-(I584/2-J584/1000)^2))</f>
        <v/>
      </c>
      <c r="N584" s="176" t="str">
        <f>IFERROR((MP_DATA[[#This Row],[D, bottom '[m']]]+MP_DATA[[#This Row],[D, top '[m']]])/(2*MP_DATA[[#This Row],[t '[mm']]]/1000),"")</f>
        <v/>
      </c>
      <c r="S584" s="167"/>
      <c r="T584" s="167"/>
      <c r="U584" s="151"/>
      <c r="AX584" s="186" t="str">
        <f>IFERROR(TP_DATA[[#This Row],[Top '[m']]]-TP_DATA[[#This Row],[Bottom '[m']]], "")</f>
        <v/>
      </c>
      <c r="AY584" s="469"/>
      <c r="AZ584" s="470"/>
      <c r="BA584" s="192"/>
      <c r="BD584" s="467"/>
      <c r="BE584" s="467"/>
      <c r="BF584" s="468"/>
      <c r="BK584" s="425"/>
      <c r="BM584" s="425"/>
      <c r="CJ584" s="186" t="str">
        <f>IFERROR(TOWER_DATA[[#This Row],[Top '[m']]]-TOWER_DATA[[#This Row],[Bottom '[m']]], "")</f>
        <v/>
      </c>
      <c r="CK584" s="51"/>
      <c r="CL584" s="173" t="str">
        <f>IFERROR(-(TOWER_DATA[[#This Row],[D, bottom '[m']]]-TOWER_DATA[[#This Row],[D, top '[m']]])/(TOWER_DATA[[#This Row],[Bottom '[m']]]-TOWER_DATA[[#This Row],[Top '[m']]]),"")</f>
        <v/>
      </c>
      <c r="CM584" s="123" t="str">
        <f t="shared" si="13"/>
        <v/>
      </c>
      <c r="CN584" s="187" t="str">
        <f>IFERROR((TOWER_DATA[[#This Row],[D, bottom '[m']]]+TOWER_DATA[[#This Row],[D, top '[m']]])/(2*TOWER_DATA[[#This Row],[t '[mm']]]/1000),"")</f>
        <v/>
      </c>
      <c r="DR584" s="167"/>
      <c r="DS584" s="167"/>
      <c r="DT584" s="151"/>
      <c r="DW584" s="94"/>
      <c r="DX584" s="94"/>
    </row>
    <row r="585" spans="11:128" ht="18" customHeight="1">
      <c r="K585" s="51" t="str">
        <f>IFERROR(MP_DATA[[#This Row],[Top '[m']]]-MP_DATA[[#This Row],[Bottom '[m']]], "")</f>
        <v/>
      </c>
      <c r="L585" s="166"/>
      <c r="M585" s="123" t="str">
        <f>IF(7850/1000*(1/3)*PI()*ABS(F585-G585)*((H585/2)^2+(H585/2)*(I585/2)+(I585/2)^2-(H585/2-J585/1000)^2-(H585/2-J585/1000)*(I585/2-J585/1000)-(I585/2-J585/1000)^2)=0,"",7850/1000*(1/3)*PI()*ABS(F585-G585)*((H585/2)^2+(H585/2)*(I585/2)+(I585/2)^2-(H585/2-J585/1000)^2-(H585/2-J585/1000)*(I585/2-J585/1000)-(I585/2-J585/1000)^2))</f>
        <v/>
      </c>
      <c r="N585" s="176" t="str">
        <f>IFERROR((MP_DATA[[#This Row],[D, bottom '[m']]]+MP_DATA[[#This Row],[D, top '[m']]])/(2*MP_DATA[[#This Row],[t '[mm']]]/1000),"")</f>
        <v/>
      </c>
      <c r="S585" s="167"/>
      <c r="T585" s="167"/>
      <c r="U585" s="151"/>
      <c r="AX585" s="186" t="str">
        <f>IFERROR(TP_DATA[[#This Row],[Top '[m']]]-TP_DATA[[#This Row],[Bottom '[m']]], "")</f>
        <v/>
      </c>
      <c r="AY585" s="469"/>
      <c r="AZ585" s="470"/>
      <c r="BA585" s="192"/>
      <c r="BD585" s="467"/>
      <c r="BE585" s="467"/>
      <c r="BF585" s="468"/>
      <c r="BK585" s="425"/>
      <c r="BM585" s="425"/>
      <c r="CJ585" s="186" t="str">
        <f>IFERROR(TOWER_DATA[[#This Row],[Top '[m']]]-TOWER_DATA[[#This Row],[Bottom '[m']]], "")</f>
        <v/>
      </c>
      <c r="CK585" s="51"/>
      <c r="CL585" s="173" t="str">
        <f>IFERROR(-(TOWER_DATA[[#This Row],[D, bottom '[m']]]-TOWER_DATA[[#This Row],[D, top '[m']]])/(TOWER_DATA[[#This Row],[Bottom '[m']]]-TOWER_DATA[[#This Row],[Top '[m']]]),"")</f>
        <v/>
      </c>
      <c r="CM585" s="123" t="str">
        <f t="shared" si="13"/>
        <v/>
      </c>
      <c r="CN585" s="187" t="str">
        <f>IFERROR((TOWER_DATA[[#This Row],[D, bottom '[m']]]+TOWER_DATA[[#This Row],[D, top '[m']]])/(2*TOWER_DATA[[#This Row],[t '[mm']]]/1000),"")</f>
        <v/>
      </c>
      <c r="DR585" s="167"/>
      <c r="DS585" s="167"/>
      <c r="DT585" s="151"/>
      <c r="DW585" s="94"/>
      <c r="DX585" s="94"/>
    </row>
    <row r="586" spans="11:128" ht="18" customHeight="1">
      <c r="K586" s="51" t="str">
        <f>IFERROR(MP_DATA[[#This Row],[Top '[m']]]-MP_DATA[[#This Row],[Bottom '[m']]], "")</f>
        <v/>
      </c>
      <c r="L586" s="166"/>
      <c r="M586" s="123" t="str">
        <f>IF(7850/1000*(1/3)*PI()*ABS(F586-G586)*((H586/2)^2+(H586/2)*(I586/2)+(I586/2)^2-(H586/2-J586/1000)^2-(H586/2-J586/1000)*(I586/2-J586/1000)-(I586/2-J586/1000)^2)=0,"",7850/1000*(1/3)*PI()*ABS(F586-G586)*((H586/2)^2+(H586/2)*(I586/2)+(I586/2)^2-(H586/2-J586/1000)^2-(H586/2-J586/1000)*(I586/2-J586/1000)-(I586/2-J586/1000)^2))</f>
        <v/>
      </c>
      <c r="N586" s="176" t="str">
        <f>IFERROR((MP_DATA[[#This Row],[D, bottom '[m']]]+MP_DATA[[#This Row],[D, top '[m']]])/(2*MP_DATA[[#This Row],[t '[mm']]]/1000),"")</f>
        <v/>
      </c>
      <c r="S586" s="167"/>
      <c r="T586" s="167"/>
      <c r="U586" s="151"/>
      <c r="AX586" s="186" t="str">
        <f>IFERROR(TP_DATA[[#This Row],[Top '[m']]]-TP_DATA[[#This Row],[Bottom '[m']]], "")</f>
        <v/>
      </c>
      <c r="AY586" s="469"/>
      <c r="AZ586" s="470"/>
      <c r="BA586" s="192"/>
      <c r="BD586" s="467"/>
      <c r="BE586" s="467"/>
      <c r="BF586" s="468"/>
      <c r="BK586" s="425"/>
      <c r="BM586" s="425"/>
      <c r="CJ586" s="186" t="str">
        <f>IFERROR(TOWER_DATA[[#This Row],[Top '[m']]]-TOWER_DATA[[#This Row],[Bottom '[m']]], "")</f>
        <v/>
      </c>
      <c r="CK586" s="51"/>
      <c r="CL586" s="173" t="str">
        <f>IFERROR(-(TOWER_DATA[[#This Row],[D, bottom '[m']]]-TOWER_DATA[[#This Row],[D, top '[m']]])/(TOWER_DATA[[#This Row],[Bottom '[m']]]-TOWER_DATA[[#This Row],[Top '[m']]]),"")</f>
        <v/>
      </c>
      <c r="CM586" s="123" t="str">
        <f t="shared" si="13"/>
        <v/>
      </c>
      <c r="CN586" s="187" t="str">
        <f>IFERROR((TOWER_DATA[[#This Row],[D, bottom '[m']]]+TOWER_DATA[[#This Row],[D, top '[m']]])/(2*TOWER_DATA[[#This Row],[t '[mm']]]/1000),"")</f>
        <v/>
      </c>
      <c r="DR586" s="167"/>
      <c r="DS586" s="167"/>
      <c r="DT586" s="151"/>
      <c r="DW586" s="94"/>
      <c r="DX586" s="94"/>
    </row>
    <row r="587" spans="11:128" ht="18" customHeight="1">
      <c r="K587" s="51" t="str">
        <f>IFERROR(MP_DATA[[#This Row],[Top '[m']]]-MP_DATA[[#This Row],[Bottom '[m']]], "")</f>
        <v/>
      </c>
      <c r="L587" s="166"/>
      <c r="M587" s="123" t="str">
        <f>IF(7850/1000*(1/3)*PI()*ABS(F587-G587)*((H587/2)^2+(H587/2)*(I587/2)+(I587/2)^2-(H587/2-J587/1000)^2-(H587/2-J587/1000)*(I587/2-J587/1000)-(I587/2-J587/1000)^2)=0,"",7850/1000*(1/3)*PI()*ABS(F587-G587)*((H587/2)^2+(H587/2)*(I587/2)+(I587/2)^2-(H587/2-J587/1000)^2-(H587/2-J587/1000)*(I587/2-J587/1000)-(I587/2-J587/1000)^2))</f>
        <v/>
      </c>
      <c r="N587" s="176" t="str">
        <f>IFERROR((MP_DATA[[#This Row],[D, bottom '[m']]]+MP_DATA[[#This Row],[D, top '[m']]])/(2*MP_DATA[[#This Row],[t '[mm']]]/1000),"")</f>
        <v/>
      </c>
      <c r="S587" s="167"/>
      <c r="T587" s="167"/>
      <c r="U587" s="151"/>
      <c r="AX587" s="186" t="str">
        <f>IFERROR(TP_DATA[[#This Row],[Top '[m']]]-TP_DATA[[#This Row],[Bottom '[m']]], "")</f>
        <v/>
      </c>
      <c r="AY587" s="469"/>
      <c r="AZ587" s="470"/>
      <c r="BA587" s="192"/>
      <c r="BD587" s="467"/>
      <c r="BE587" s="467"/>
      <c r="BF587" s="468"/>
      <c r="BK587" s="425"/>
      <c r="BM587" s="425"/>
      <c r="CJ587" s="186" t="str">
        <f>IFERROR(TOWER_DATA[[#This Row],[Top '[m']]]-TOWER_DATA[[#This Row],[Bottom '[m']]], "")</f>
        <v/>
      </c>
      <c r="CK587" s="51"/>
      <c r="CL587" s="173" t="str">
        <f>IFERROR(-(TOWER_DATA[[#This Row],[D, bottom '[m']]]-TOWER_DATA[[#This Row],[D, top '[m']]])/(TOWER_DATA[[#This Row],[Bottom '[m']]]-TOWER_DATA[[#This Row],[Top '[m']]]),"")</f>
        <v/>
      </c>
      <c r="CM587" s="123" t="str">
        <f t="shared" si="13"/>
        <v/>
      </c>
      <c r="CN587" s="187" t="str">
        <f>IFERROR((TOWER_DATA[[#This Row],[D, bottom '[m']]]+TOWER_DATA[[#This Row],[D, top '[m']]])/(2*TOWER_DATA[[#This Row],[t '[mm']]]/1000),"")</f>
        <v/>
      </c>
      <c r="DR587" s="167"/>
      <c r="DS587" s="167"/>
      <c r="DT587" s="151"/>
      <c r="DW587" s="94"/>
      <c r="DX587" s="94"/>
    </row>
    <row r="588" spans="11:128" ht="18" customHeight="1">
      <c r="K588" s="51" t="str">
        <f>IFERROR(MP_DATA[[#This Row],[Top '[m']]]-MP_DATA[[#This Row],[Bottom '[m']]], "")</f>
        <v/>
      </c>
      <c r="L588" s="166"/>
      <c r="M588" s="123" t="str">
        <f>IF(7850/1000*(1/3)*PI()*ABS(F588-G588)*((H588/2)^2+(H588/2)*(I588/2)+(I588/2)^2-(H588/2-J588/1000)^2-(H588/2-J588/1000)*(I588/2-J588/1000)-(I588/2-J588/1000)^2)=0,"",7850/1000*(1/3)*PI()*ABS(F588-G588)*((H588/2)^2+(H588/2)*(I588/2)+(I588/2)^2-(H588/2-J588/1000)^2-(H588/2-J588/1000)*(I588/2-J588/1000)-(I588/2-J588/1000)^2))</f>
        <v/>
      </c>
      <c r="N588" s="176" t="str">
        <f>IFERROR((MP_DATA[[#This Row],[D, bottom '[m']]]+MP_DATA[[#This Row],[D, top '[m']]])/(2*MP_DATA[[#This Row],[t '[mm']]]/1000),"")</f>
        <v/>
      </c>
      <c r="S588" s="167"/>
      <c r="T588" s="167"/>
      <c r="U588" s="151"/>
      <c r="AX588" s="186" t="str">
        <f>IFERROR(TP_DATA[[#This Row],[Top '[m']]]-TP_DATA[[#This Row],[Bottom '[m']]], "")</f>
        <v/>
      </c>
      <c r="AY588" s="469"/>
      <c r="AZ588" s="470"/>
      <c r="BA588" s="192"/>
      <c r="BD588" s="467"/>
      <c r="BE588" s="467"/>
      <c r="BF588" s="468"/>
      <c r="BK588" s="425"/>
      <c r="BM588" s="425"/>
      <c r="CJ588" s="186" t="str">
        <f>IFERROR(TOWER_DATA[[#This Row],[Top '[m']]]-TOWER_DATA[[#This Row],[Bottom '[m']]], "")</f>
        <v/>
      </c>
      <c r="CK588" s="51"/>
      <c r="CL588" s="173" t="str">
        <f>IFERROR(-(TOWER_DATA[[#This Row],[D, bottom '[m']]]-TOWER_DATA[[#This Row],[D, top '[m']]])/(TOWER_DATA[[#This Row],[Bottom '[m']]]-TOWER_DATA[[#This Row],[Top '[m']]]),"")</f>
        <v/>
      </c>
      <c r="CM588" s="123" t="str">
        <f t="shared" si="13"/>
        <v/>
      </c>
      <c r="CN588" s="187" t="str">
        <f>IFERROR((TOWER_DATA[[#This Row],[D, bottom '[m']]]+TOWER_DATA[[#This Row],[D, top '[m']]])/(2*TOWER_DATA[[#This Row],[t '[mm']]]/1000),"")</f>
        <v/>
      </c>
      <c r="DR588" s="167"/>
      <c r="DS588" s="167"/>
      <c r="DT588" s="151"/>
      <c r="DW588" s="94"/>
      <c r="DX588" s="94"/>
    </row>
    <row r="589" spans="11:128" ht="18" customHeight="1">
      <c r="K589" s="51" t="str">
        <f>IFERROR(MP_DATA[[#This Row],[Top '[m']]]-MP_DATA[[#This Row],[Bottom '[m']]], "")</f>
        <v/>
      </c>
      <c r="L589" s="166"/>
      <c r="M589" s="123" t="str">
        <f>IF(7850/1000*(1/3)*PI()*ABS(F589-G589)*((H589/2)^2+(H589/2)*(I589/2)+(I589/2)^2-(H589/2-J589/1000)^2-(H589/2-J589/1000)*(I589/2-J589/1000)-(I589/2-J589/1000)^2)=0,"",7850/1000*(1/3)*PI()*ABS(F589-G589)*((H589/2)^2+(H589/2)*(I589/2)+(I589/2)^2-(H589/2-J589/1000)^2-(H589/2-J589/1000)*(I589/2-J589/1000)-(I589/2-J589/1000)^2))</f>
        <v/>
      </c>
      <c r="N589" s="176" t="str">
        <f>IFERROR((MP_DATA[[#This Row],[D, bottom '[m']]]+MP_DATA[[#This Row],[D, top '[m']]])/(2*MP_DATA[[#This Row],[t '[mm']]]/1000),"")</f>
        <v/>
      </c>
      <c r="S589" s="167"/>
      <c r="T589" s="167"/>
      <c r="U589" s="151"/>
      <c r="AX589" s="186" t="str">
        <f>IFERROR(TP_DATA[[#This Row],[Top '[m']]]-TP_DATA[[#This Row],[Bottom '[m']]], "")</f>
        <v/>
      </c>
      <c r="AY589" s="469"/>
      <c r="AZ589" s="470"/>
      <c r="BA589" s="192"/>
      <c r="BD589" s="467"/>
      <c r="BE589" s="467"/>
      <c r="BF589" s="468"/>
      <c r="BK589" s="425"/>
      <c r="BM589" s="425"/>
      <c r="CJ589" s="186" t="str">
        <f>IFERROR(TOWER_DATA[[#This Row],[Top '[m']]]-TOWER_DATA[[#This Row],[Bottom '[m']]], "")</f>
        <v/>
      </c>
      <c r="CK589" s="51"/>
      <c r="CL589" s="173" t="str">
        <f>IFERROR(-(TOWER_DATA[[#This Row],[D, bottom '[m']]]-TOWER_DATA[[#This Row],[D, top '[m']]])/(TOWER_DATA[[#This Row],[Bottom '[m']]]-TOWER_DATA[[#This Row],[Top '[m']]]),"")</f>
        <v/>
      </c>
      <c r="CM589" s="123" t="str">
        <f t="shared" si="13"/>
        <v/>
      </c>
      <c r="CN589" s="187" t="str">
        <f>IFERROR((TOWER_DATA[[#This Row],[D, bottom '[m']]]+TOWER_DATA[[#This Row],[D, top '[m']]])/(2*TOWER_DATA[[#This Row],[t '[mm']]]/1000),"")</f>
        <v/>
      </c>
      <c r="DR589" s="167"/>
      <c r="DS589" s="167"/>
      <c r="DT589" s="151"/>
      <c r="DW589" s="94"/>
      <c r="DX589" s="94"/>
    </row>
    <row r="590" spans="11:128" ht="18" customHeight="1">
      <c r="K590" s="51" t="str">
        <f>IFERROR(MP_DATA[[#This Row],[Top '[m']]]-MP_DATA[[#This Row],[Bottom '[m']]], "")</f>
        <v/>
      </c>
      <c r="L590" s="166"/>
      <c r="M590" s="123" t="str">
        <f>IF(7850/1000*(1/3)*PI()*ABS(F590-G590)*((H590/2)^2+(H590/2)*(I590/2)+(I590/2)^2-(H590/2-J590/1000)^2-(H590/2-J590/1000)*(I590/2-J590/1000)-(I590/2-J590/1000)^2)=0,"",7850/1000*(1/3)*PI()*ABS(F590-G590)*((H590/2)^2+(H590/2)*(I590/2)+(I590/2)^2-(H590/2-J590/1000)^2-(H590/2-J590/1000)*(I590/2-J590/1000)-(I590/2-J590/1000)^2))</f>
        <v/>
      </c>
      <c r="N590" s="176" t="str">
        <f>IFERROR((MP_DATA[[#This Row],[D, bottom '[m']]]+MP_DATA[[#This Row],[D, top '[m']]])/(2*MP_DATA[[#This Row],[t '[mm']]]/1000),"")</f>
        <v/>
      </c>
      <c r="S590" s="167"/>
      <c r="T590" s="167"/>
      <c r="U590" s="151"/>
      <c r="AX590" s="186" t="str">
        <f>IFERROR(TP_DATA[[#This Row],[Top '[m']]]-TP_DATA[[#This Row],[Bottom '[m']]], "")</f>
        <v/>
      </c>
      <c r="AY590" s="469"/>
      <c r="AZ590" s="470"/>
      <c r="BA590" s="192"/>
      <c r="BD590" s="467"/>
      <c r="BE590" s="467"/>
      <c r="BF590" s="468"/>
      <c r="BK590" s="425"/>
      <c r="BM590" s="425"/>
      <c r="CJ590" s="186" t="str">
        <f>IFERROR(TOWER_DATA[[#This Row],[Top '[m']]]-TOWER_DATA[[#This Row],[Bottom '[m']]], "")</f>
        <v/>
      </c>
      <c r="CK590" s="51"/>
      <c r="CL590" s="173" t="str">
        <f>IFERROR(-(TOWER_DATA[[#This Row],[D, bottom '[m']]]-TOWER_DATA[[#This Row],[D, top '[m']]])/(TOWER_DATA[[#This Row],[Bottom '[m']]]-TOWER_DATA[[#This Row],[Top '[m']]]),"")</f>
        <v/>
      </c>
      <c r="CM590" s="123" t="str">
        <f t="shared" si="13"/>
        <v/>
      </c>
      <c r="CN590" s="187" t="str">
        <f>IFERROR((TOWER_DATA[[#This Row],[D, bottom '[m']]]+TOWER_DATA[[#This Row],[D, top '[m']]])/(2*TOWER_DATA[[#This Row],[t '[mm']]]/1000),"")</f>
        <v/>
      </c>
      <c r="DR590" s="167"/>
      <c r="DS590" s="167"/>
      <c r="DT590" s="151"/>
      <c r="DW590" s="94"/>
      <c r="DX590" s="94"/>
    </row>
    <row r="591" spans="11:128" ht="18" customHeight="1">
      <c r="K591" s="51" t="str">
        <f>IFERROR(MP_DATA[[#This Row],[Top '[m']]]-MP_DATA[[#This Row],[Bottom '[m']]], "")</f>
        <v/>
      </c>
      <c r="L591" s="166"/>
      <c r="M591" s="123" t="str">
        <f>IF(7850/1000*(1/3)*PI()*ABS(F591-G591)*((H591/2)^2+(H591/2)*(I591/2)+(I591/2)^2-(H591/2-J591/1000)^2-(H591/2-J591/1000)*(I591/2-J591/1000)-(I591/2-J591/1000)^2)=0,"",7850/1000*(1/3)*PI()*ABS(F591-G591)*((H591/2)^2+(H591/2)*(I591/2)+(I591/2)^2-(H591/2-J591/1000)^2-(H591/2-J591/1000)*(I591/2-J591/1000)-(I591/2-J591/1000)^2))</f>
        <v/>
      </c>
      <c r="N591" s="176" t="str">
        <f>IFERROR((MP_DATA[[#This Row],[D, bottom '[m']]]+MP_DATA[[#This Row],[D, top '[m']]])/(2*MP_DATA[[#This Row],[t '[mm']]]/1000),"")</f>
        <v/>
      </c>
      <c r="S591" s="167"/>
      <c r="T591" s="167"/>
      <c r="U591" s="151"/>
      <c r="AX591" s="186" t="str">
        <f>IFERROR(TP_DATA[[#This Row],[Top '[m']]]-TP_DATA[[#This Row],[Bottom '[m']]], "")</f>
        <v/>
      </c>
      <c r="AY591" s="469"/>
      <c r="AZ591" s="470"/>
      <c r="BA591" s="192"/>
      <c r="BD591" s="467"/>
      <c r="BE591" s="467"/>
      <c r="BF591" s="468"/>
      <c r="BK591" s="425"/>
      <c r="BM591" s="425"/>
      <c r="CJ591" s="186" t="str">
        <f>IFERROR(TOWER_DATA[[#This Row],[Top '[m']]]-TOWER_DATA[[#This Row],[Bottom '[m']]], "")</f>
        <v/>
      </c>
      <c r="CK591" s="51"/>
      <c r="CL591" s="173" t="str">
        <f>IFERROR(-(TOWER_DATA[[#This Row],[D, bottom '[m']]]-TOWER_DATA[[#This Row],[D, top '[m']]])/(TOWER_DATA[[#This Row],[Bottom '[m']]]-TOWER_DATA[[#This Row],[Top '[m']]]),"")</f>
        <v/>
      </c>
      <c r="CM591" s="123" t="str">
        <f t="shared" si="13"/>
        <v/>
      </c>
      <c r="CN591" s="187" t="str">
        <f>IFERROR((TOWER_DATA[[#This Row],[D, bottom '[m']]]+TOWER_DATA[[#This Row],[D, top '[m']]])/(2*TOWER_DATA[[#This Row],[t '[mm']]]/1000),"")</f>
        <v/>
      </c>
      <c r="DR591" s="167"/>
      <c r="DS591" s="167"/>
      <c r="DT591" s="151"/>
      <c r="DW591" s="94"/>
      <c r="DX591" s="94"/>
    </row>
    <row r="592" spans="11:128" ht="18" customHeight="1">
      <c r="K592" s="51" t="str">
        <f>IFERROR(MP_DATA[[#This Row],[Top '[m']]]-MP_DATA[[#This Row],[Bottom '[m']]], "")</f>
        <v/>
      </c>
      <c r="L592" s="166"/>
      <c r="M592" s="123" t="str">
        <f>IF(7850/1000*(1/3)*PI()*ABS(F592-G592)*((H592/2)^2+(H592/2)*(I592/2)+(I592/2)^2-(H592/2-J592/1000)^2-(H592/2-J592/1000)*(I592/2-J592/1000)-(I592/2-J592/1000)^2)=0,"",7850/1000*(1/3)*PI()*ABS(F592-G592)*((H592/2)^2+(H592/2)*(I592/2)+(I592/2)^2-(H592/2-J592/1000)^2-(H592/2-J592/1000)*(I592/2-J592/1000)-(I592/2-J592/1000)^2))</f>
        <v/>
      </c>
      <c r="N592" s="176" t="str">
        <f>IFERROR((MP_DATA[[#This Row],[D, bottom '[m']]]+MP_DATA[[#This Row],[D, top '[m']]])/(2*MP_DATA[[#This Row],[t '[mm']]]/1000),"")</f>
        <v/>
      </c>
      <c r="S592" s="167"/>
      <c r="T592" s="167"/>
      <c r="U592" s="151"/>
      <c r="AX592" s="186" t="str">
        <f>IFERROR(TP_DATA[[#This Row],[Top '[m']]]-TP_DATA[[#This Row],[Bottom '[m']]], "")</f>
        <v/>
      </c>
      <c r="AY592" s="469"/>
      <c r="AZ592" s="470"/>
      <c r="BA592" s="192"/>
      <c r="BD592" s="467"/>
      <c r="BE592" s="467"/>
      <c r="BF592" s="468"/>
      <c r="BK592" s="425"/>
      <c r="BM592" s="425"/>
      <c r="CJ592" s="186" t="str">
        <f>IFERROR(TOWER_DATA[[#This Row],[Top '[m']]]-TOWER_DATA[[#This Row],[Bottom '[m']]], "")</f>
        <v/>
      </c>
      <c r="CK592" s="51"/>
      <c r="CL592" s="173" t="str">
        <f>IFERROR(-(TOWER_DATA[[#This Row],[D, bottom '[m']]]-TOWER_DATA[[#This Row],[D, top '[m']]])/(TOWER_DATA[[#This Row],[Bottom '[m']]]-TOWER_DATA[[#This Row],[Top '[m']]]),"")</f>
        <v/>
      </c>
      <c r="CM592" s="123" t="str">
        <f t="shared" si="13"/>
        <v/>
      </c>
      <c r="CN592" s="187" t="str">
        <f>IFERROR((TOWER_DATA[[#This Row],[D, bottom '[m']]]+TOWER_DATA[[#This Row],[D, top '[m']]])/(2*TOWER_DATA[[#This Row],[t '[mm']]]/1000),"")</f>
        <v/>
      </c>
      <c r="DR592" s="167"/>
      <c r="DS592" s="167"/>
      <c r="DT592" s="151"/>
      <c r="DW592" s="94"/>
      <c r="DX592" s="94"/>
    </row>
    <row r="593" spans="11:128" ht="18" customHeight="1">
      <c r="K593" s="51" t="str">
        <f>IFERROR(MP_DATA[[#This Row],[Top '[m']]]-MP_DATA[[#This Row],[Bottom '[m']]], "")</f>
        <v/>
      </c>
      <c r="L593" s="166"/>
      <c r="M593" s="123" t="str">
        <f>IF(7850/1000*(1/3)*PI()*ABS(F593-G593)*((H593/2)^2+(H593/2)*(I593/2)+(I593/2)^2-(H593/2-J593/1000)^2-(H593/2-J593/1000)*(I593/2-J593/1000)-(I593/2-J593/1000)^2)=0,"",7850/1000*(1/3)*PI()*ABS(F593-G593)*((H593/2)^2+(H593/2)*(I593/2)+(I593/2)^2-(H593/2-J593/1000)^2-(H593/2-J593/1000)*(I593/2-J593/1000)-(I593/2-J593/1000)^2))</f>
        <v/>
      </c>
      <c r="N593" s="176" t="str">
        <f>IFERROR((MP_DATA[[#This Row],[D, bottom '[m']]]+MP_DATA[[#This Row],[D, top '[m']]])/(2*MP_DATA[[#This Row],[t '[mm']]]/1000),"")</f>
        <v/>
      </c>
      <c r="S593" s="167"/>
      <c r="T593" s="167"/>
      <c r="U593" s="151"/>
      <c r="AX593" s="186" t="str">
        <f>IFERROR(TP_DATA[[#This Row],[Top '[m']]]-TP_DATA[[#This Row],[Bottom '[m']]], "")</f>
        <v/>
      </c>
      <c r="AY593" s="469"/>
      <c r="AZ593" s="470"/>
      <c r="BA593" s="192"/>
      <c r="BD593" s="467"/>
      <c r="BE593" s="467"/>
      <c r="BF593" s="468"/>
      <c r="BK593" s="425"/>
      <c r="BM593" s="425"/>
      <c r="CJ593" s="186" t="str">
        <f>IFERROR(TOWER_DATA[[#This Row],[Top '[m']]]-TOWER_DATA[[#This Row],[Bottom '[m']]], "")</f>
        <v/>
      </c>
      <c r="CK593" s="51"/>
      <c r="CL593" s="173" t="str">
        <f>IFERROR(-(TOWER_DATA[[#This Row],[D, bottom '[m']]]-TOWER_DATA[[#This Row],[D, top '[m']]])/(TOWER_DATA[[#This Row],[Bottom '[m']]]-TOWER_DATA[[#This Row],[Top '[m']]]),"")</f>
        <v/>
      </c>
      <c r="CM593" s="123" t="str">
        <f t="shared" si="13"/>
        <v/>
      </c>
      <c r="CN593" s="187" t="str">
        <f>IFERROR((TOWER_DATA[[#This Row],[D, bottom '[m']]]+TOWER_DATA[[#This Row],[D, top '[m']]])/(2*TOWER_DATA[[#This Row],[t '[mm']]]/1000),"")</f>
        <v/>
      </c>
      <c r="DR593" s="167"/>
      <c r="DS593" s="167"/>
      <c r="DT593" s="151"/>
      <c r="DW593" s="94"/>
      <c r="DX593" s="94"/>
    </row>
    <row r="594" spans="11:128" ht="18" customHeight="1">
      <c r="K594" s="51" t="str">
        <f>IFERROR(MP_DATA[[#This Row],[Top '[m']]]-MP_DATA[[#This Row],[Bottom '[m']]], "")</f>
        <v/>
      </c>
      <c r="L594" s="166"/>
      <c r="M594" s="123" t="str">
        <f>IF(7850/1000*(1/3)*PI()*ABS(F594-G594)*((H594/2)^2+(H594/2)*(I594/2)+(I594/2)^2-(H594/2-J594/1000)^2-(H594/2-J594/1000)*(I594/2-J594/1000)-(I594/2-J594/1000)^2)=0,"",7850/1000*(1/3)*PI()*ABS(F594-G594)*((H594/2)^2+(H594/2)*(I594/2)+(I594/2)^2-(H594/2-J594/1000)^2-(H594/2-J594/1000)*(I594/2-J594/1000)-(I594/2-J594/1000)^2))</f>
        <v/>
      </c>
      <c r="N594" s="176" t="str">
        <f>IFERROR((MP_DATA[[#This Row],[D, bottom '[m']]]+MP_DATA[[#This Row],[D, top '[m']]])/(2*MP_DATA[[#This Row],[t '[mm']]]/1000),"")</f>
        <v/>
      </c>
      <c r="S594" s="167"/>
      <c r="T594" s="167"/>
      <c r="U594" s="151"/>
      <c r="AX594" s="186" t="str">
        <f>IFERROR(TP_DATA[[#This Row],[Top '[m']]]-TP_DATA[[#This Row],[Bottom '[m']]], "")</f>
        <v/>
      </c>
      <c r="AY594" s="469"/>
      <c r="AZ594" s="470"/>
      <c r="BA594" s="192"/>
      <c r="BD594" s="467"/>
      <c r="BE594" s="467"/>
      <c r="BF594" s="468"/>
      <c r="BK594" s="425"/>
      <c r="BM594" s="425"/>
      <c r="CJ594" s="186" t="str">
        <f>IFERROR(TOWER_DATA[[#This Row],[Top '[m']]]-TOWER_DATA[[#This Row],[Bottom '[m']]], "")</f>
        <v/>
      </c>
      <c r="CK594" s="51"/>
      <c r="CL594" s="173" t="str">
        <f>IFERROR(-(TOWER_DATA[[#This Row],[D, bottom '[m']]]-TOWER_DATA[[#This Row],[D, top '[m']]])/(TOWER_DATA[[#This Row],[Bottom '[m']]]-TOWER_DATA[[#This Row],[Top '[m']]]),"")</f>
        <v/>
      </c>
      <c r="CM594" s="123" t="str">
        <f t="shared" si="13"/>
        <v/>
      </c>
      <c r="CN594" s="187" t="str">
        <f>IFERROR((TOWER_DATA[[#This Row],[D, bottom '[m']]]+TOWER_DATA[[#This Row],[D, top '[m']]])/(2*TOWER_DATA[[#This Row],[t '[mm']]]/1000),"")</f>
        <v/>
      </c>
      <c r="DR594" s="167"/>
      <c r="DS594" s="167"/>
      <c r="DT594" s="151"/>
      <c r="DW594" s="94"/>
      <c r="DX594" s="94"/>
    </row>
    <row r="595" spans="11:128" ht="18" customHeight="1">
      <c r="K595" s="51" t="str">
        <f>IFERROR(MP_DATA[[#This Row],[Top '[m']]]-MP_DATA[[#This Row],[Bottom '[m']]], "")</f>
        <v/>
      </c>
      <c r="L595" s="166"/>
      <c r="M595" s="123" t="str">
        <f>IF(7850/1000*(1/3)*PI()*ABS(F595-G595)*((H595/2)^2+(H595/2)*(I595/2)+(I595/2)^2-(H595/2-J595/1000)^2-(H595/2-J595/1000)*(I595/2-J595/1000)-(I595/2-J595/1000)^2)=0,"",7850/1000*(1/3)*PI()*ABS(F595-G595)*((H595/2)^2+(H595/2)*(I595/2)+(I595/2)^2-(H595/2-J595/1000)^2-(H595/2-J595/1000)*(I595/2-J595/1000)-(I595/2-J595/1000)^2))</f>
        <v/>
      </c>
      <c r="N595" s="176" t="str">
        <f>IFERROR((MP_DATA[[#This Row],[D, bottom '[m']]]+MP_DATA[[#This Row],[D, top '[m']]])/(2*MP_DATA[[#This Row],[t '[mm']]]/1000),"")</f>
        <v/>
      </c>
      <c r="S595" s="167"/>
      <c r="T595" s="167"/>
      <c r="U595" s="151"/>
      <c r="AX595" s="186" t="str">
        <f>IFERROR(TP_DATA[[#This Row],[Top '[m']]]-TP_DATA[[#This Row],[Bottom '[m']]], "")</f>
        <v/>
      </c>
      <c r="AY595" s="469"/>
      <c r="AZ595" s="470"/>
      <c r="BA595" s="192"/>
      <c r="BD595" s="467"/>
      <c r="BE595" s="467"/>
      <c r="BF595" s="468"/>
      <c r="BK595" s="425"/>
      <c r="BM595" s="425"/>
      <c r="CJ595" s="186" t="str">
        <f>IFERROR(TOWER_DATA[[#This Row],[Top '[m']]]-TOWER_DATA[[#This Row],[Bottom '[m']]], "")</f>
        <v/>
      </c>
      <c r="CK595" s="51"/>
      <c r="CL595" s="173" t="str">
        <f>IFERROR(-(TOWER_DATA[[#This Row],[D, bottom '[m']]]-TOWER_DATA[[#This Row],[D, top '[m']]])/(TOWER_DATA[[#This Row],[Bottom '[m']]]-TOWER_DATA[[#This Row],[Top '[m']]]),"")</f>
        <v/>
      </c>
      <c r="CM595" s="123" t="str">
        <f t="shared" si="13"/>
        <v/>
      </c>
      <c r="CN595" s="187" t="str">
        <f>IFERROR((TOWER_DATA[[#This Row],[D, bottom '[m']]]+TOWER_DATA[[#This Row],[D, top '[m']]])/(2*TOWER_DATA[[#This Row],[t '[mm']]]/1000),"")</f>
        <v/>
      </c>
      <c r="DR595" s="167"/>
      <c r="DS595" s="167"/>
      <c r="DT595" s="151"/>
      <c r="DW595" s="94"/>
      <c r="DX595" s="94"/>
    </row>
    <row r="596" spans="11:128" ht="18" customHeight="1">
      <c r="K596" s="51" t="str">
        <f>IFERROR(MP_DATA[[#This Row],[Top '[m']]]-MP_DATA[[#This Row],[Bottom '[m']]], "")</f>
        <v/>
      </c>
      <c r="L596" s="166"/>
      <c r="M596" s="123" t="str">
        <f>IF(7850/1000*(1/3)*PI()*ABS(F596-G596)*((H596/2)^2+(H596/2)*(I596/2)+(I596/2)^2-(H596/2-J596/1000)^2-(H596/2-J596/1000)*(I596/2-J596/1000)-(I596/2-J596/1000)^2)=0,"",7850/1000*(1/3)*PI()*ABS(F596-G596)*((H596/2)^2+(H596/2)*(I596/2)+(I596/2)^2-(H596/2-J596/1000)^2-(H596/2-J596/1000)*(I596/2-J596/1000)-(I596/2-J596/1000)^2))</f>
        <v/>
      </c>
      <c r="N596" s="176" t="str">
        <f>IFERROR((MP_DATA[[#This Row],[D, bottom '[m']]]+MP_DATA[[#This Row],[D, top '[m']]])/(2*MP_DATA[[#This Row],[t '[mm']]]/1000),"")</f>
        <v/>
      </c>
      <c r="S596" s="167"/>
      <c r="T596" s="167"/>
      <c r="U596" s="151"/>
      <c r="AX596" s="186" t="str">
        <f>IFERROR(TP_DATA[[#This Row],[Top '[m']]]-TP_DATA[[#This Row],[Bottom '[m']]], "")</f>
        <v/>
      </c>
      <c r="AY596" s="469"/>
      <c r="AZ596" s="470"/>
      <c r="BA596" s="192"/>
      <c r="BD596" s="467"/>
      <c r="BE596" s="467"/>
      <c r="BF596" s="468"/>
      <c r="BK596" s="425"/>
      <c r="BM596" s="425"/>
      <c r="CJ596" s="186" t="str">
        <f>IFERROR(TOWER_DATA[[#This Row],[Top '[m']]]-TOWER_DATA[[#This Row],[Bottom '[m']]], "")</f>
        <v/>
      </c>
      <c r="CK596" s="51"/>
      <c r="CL596" s="173" t="str">
        <f>IFERROR(-(TOWER_DATA[[#This Row],[D, bottom '[m']]]-TOWER_DATA[[#This Row],[D, top '[m']]])/(TOWER_DATA[[#This Row],[Bottom '[m']]]-TOWER_DATA[[#This Row],[Top '[m']]]),"")</f>
        <v/>
      </c>
      <c r="CM596" s="123" t="str">
        <f t="shared" si="13"/>
        <v/>
      </c>
      <c r="CN596" s="187" t="str">
        <f>IFERROR((TOWER_DATA[[#This Row],[D, bottom '[m']]]+TOWER_DATA[[#This Row],[D, top '[m']]])/(2*TOWER_DATA[[#This Row],[t '[mm']]]/1000),"")</f>
        <v/>
      </c>
      <c r="DR596" s="167"/>
      <c r="DS596" s="167"/>
      <c r="DT596" s="151"/>
      <c r="DW596" s="94"/>
      <c r="DX596" s="94"/>
    </row>
    <row r="597" spans="11:128" ht="18" customHeight="1">
      <c r="K597" s="51" t="str">
        <f>IFERROR(MP_DATA[[#This Row],[Top '[m']]]-MP_DATA[[#This Row],[Bottom '[m']]], "")</f>
        <v/>
      </c>
      <c r="L597" s="166"/>
      <c r="M597" s="123" t="str">
        <f>IF(7850/1000*(1/3)*PI()*ABS(F597-G597)*((H597/2)^2+(H597/2)*(I597/2)+(I597/2)^2-(H597/2-J597/1000)^2-(H597/2-J597/1000)*(I597/2-J597/1000)-(I597/2-J597/1000)^2)=0,"",7850/1000*(1/3)*PI()*ABS(F597-G597)*((H597/2)^2+(H597/2)*(I597/2)+(I597/2)^2-(H597/2-J597/1000)^2-(H597/2-J597/1000)*(I597/2-J597/1000)-(I597/2-J597/1000)^2))</f>
        <v/>
      </c>
      <c r="N597" s="176" t="str">
        <f>IFERROR((MP_DATA[[#This Row],[D, bottom '[m']]]+MP_DATA[[#This Row],[D, top '[m']]])/(2*MP_DATA[[#This Row],[t '[mm']]]/1000),"")</f>
        <v/>
      </c>
      <c r="S597" s="167"/>
      <c r="T597" s="167"/>
      <c r="U597" s="151"/>
      <c r="AX597" s="186" t="str">
        <f>IFERROR(TP_DATA[[#This Row],[Top '[m']]]-TP_DATA[[#This Row],[Bottom '[m']]], "")</f>
        <v/>
      </c>
      <c r="AY597" s="469"/>
      <c r="AZ597" s="470"/>
      <c r="BA597" s="192"/>
      <c r="BD597" s="467"/>
      <c r="BE597" s="467"/>
      <c r="BF597" s="468"/>
      <c r="BK597" s="425"/>
      <c r="BM597" s="425"/>
      <c r="CJ597" s="186" t="str">
        <f>IFERROR(TOWER_DATA[[#This Row],[Top '[m']]]-TOWER_DATA[[#This Row],[Bottom '[m']]], "")</f>
        <v/>
      </c>
      <c r="CK597" s="51"/>
      <c r="CL597" s="173" t="str">
        <f>IFERROR(-(TOWER_DATA[[#This Row],[D, bottom '[m']]]-TOWER_DATA[[#This Row],[D, top '[m']]])/(TOWER_DATA[[#This Row],[Bottom '[m']]]-TOWER_DATA[[#This Row],[Top '[m']]]),"")</f>
        <v/>
      </c>
      <c r="CM597" s="123" t="str">
        <f t="shared" si="13"/>
        <v/>
      </c>
      <c r="CN597" s="187" t="str">
        <f>IFERROR((TOWER_DATA[[#This Row],[D, bottom '[m']]]+TOWER_DATA[[#This Row],[D, top '[m']]])/(2*TOWER_DATA[[#This Row],[t '[mm']]]/1000),"")</f>
        <v/>
      </c>
      <c r="DR597" s="167"/>
      <c r="DS597" s="167"/>
      <c r="DT597" s="151"/>
      <c r="DW597" s="94"/>
      <c r="DX597" s="94"/>
    </row>
    <row r="598" spans="11:128" ht="18" customHeight="1">
      <c r="K598" s="51" t="str">
        <f>IFERROR(MP_DATA[[#This Row],[Top '[m']]]-MP_DATA[[#This Row],[Bottom '[m']]], "")</f>
        <v/>
      </c>
      <c r="L598" s="166"/>
      <c r="M598" s="123" t="str">
        <f>IF(7850/1000*(1/3)*PI()*ABS(F598-G598)*((H598/2)^2+(H598/2)*(I598/2)+(I598/2)^2-(H598/2-J598/1000)^2-(H598/2-J598/1000)*(I598/2-J598/1000)-(I598/2-J598/1000)^2)=0,"",7850/1000*(1/3)*PI()*ABS(F598-G598)*((H598/2)^2+(H598/2)*(I598/2)+(I598/2)^2-(H598/2-J598/1000)^2-(H598/2-J598/1000)*(I598/2-J598/1000)-(I598/2-J598/1000)^2))</f>
        <v/>
      </c>
      <c r="N598" s="176" t="str">
        <f>IFERROR((MP_DATA[[#This Row],[D, bottom '[m']]]+MP_DATA[[#This Row],[D, top '[m']]])/(2*MP_DATA[[#This Row],[t '[mm']]]/1000),"")</f>
        <v/>
      </c>
      <c r="S598" s="167"/>
      <c r="T598" s="167"/>
      <c r="U598" s="151"/>
      <c r="AX598" s="186" t="str">
        <f>IFERROR(TP_DATA[[#This Row],[Top '[m']]]-TP_DATA[[#This Row],[Bottom '[m']]], "")</f>
        <v/>
      </c>
      <c r="AY598" s="469"/>
      <c r="AZ598" s="470"/>
      <c r="BA598" s="192"/>
      <c r="BD598" s="467"/>
      <c r="BE598" s="467"/>
      <c r="BF598" s="468"/>
      <c r="BK598" s="425"/>
      <c r="BM598" s="425"/>
      <c r="CJ598" s="186" t="str">
        <f>IFERROR(TOWER_DATA[[#This Row],[Top '[m']]]-TOWER_DATA[[#This Row],[Bottom '[m']]], "")</f>
        <v/>
      </c>
      <c r="CK598" s="51"/>
      <c r="CL598" s="173" t="str">
        <f>IFERROR(-(TOWER_DATA[[#This Row],[D, bottom '[m']]]-TOWER_DATA[[#This Row],[D, top '[m']]])/(TOWER_DATA[[#This Row],[Bottom '[m']]]-TOWER_DATA[[#This Row],[Top '[m']]]),"")</f>
        <v/>
      </c>
      <c r="CM598" s="123" t="str">
        <f t="shared" si="13"/>
        <v/>
      </c>
      <c r="CN598" s="187" t="str">
        <f>IFERROR((TOWER_DATA[[#This Row],[D, bottom '[m']]]+TOWER_DATA[[#This Row],[D, top '[m']]])/(2*TOWER_DATA[[#This Row],[t '[mm']]]/1000),"")</f>
        <v/>
      </c>
      <c r="DR598" s="167"/>
      <c r="DS598" s="167"/>
      <c r="DT598" s="151"/>
      <c r="DW598" s="94"/>
      <c r="DX598" s="94"/>
    </row>
    <row r="599" spans="11:128" ht="18" customHeight="1">
      <c r="K599" s="51" t="str">
        <f>IFERROR(MP_DATA[[#This Row],[Top '[m']]]-MP_DATA[[#This Row],[Bottom '[m']]], "")</f>
        <v/>
      </c>
      <c r="L599" s="166"/>
      <c r="M599" s="123" t="str">
        <f>IF(7850/1000*(1/3)*PI()*ABS(F599-G599)*((H599/2)^2+(H599/2)*(I599/2)+(I599/2)^2-(H599/2-J599/1000)^2-(H599/2-J599/1000)*(I599/2-J599/1000)-(I599/2-J599/1000)^2)=0,"",7850/1000*(1/3)*PI()*ABS(F599-G599)*((H599/2)^2+(H599/2)*(I599/2)+(I599/2)^2-(H599/2-J599/1000)^2-(H599/2-J599/1000)*(I599/2-J599/1000)-(I599/2-J599/1000)^2))</f>
        <v/>
      </c>
      <c r="N599" s="176" t="str">
        <f>IFERROR((MP_DATA[[#This Row],[D, bottom '[m']]]+MP_DATA[[#This Row],[D, top '[m']]])/(2*MP_DATA[[#This Row],[t '[mm']]]/1000),"")</f>
        <v/>
      </c>
      <c r="S599" s="167"/>
      <c r="T599" s="167"/>
      <c r="U599" s="151"/>
      <c r="AX599" s="186" t="str">
        <f>IFERROR(TP_DATA[[#This Row],[Top '[m']]]-TP_DATA[[#This Row],[Bottom '[m']]], "")</f>
        <v/>
      </c>
      <c r="AY599" s="469"/>
      <c r="AZ599" s="470"/>
      <c r="BA599" s="192"/>
      <c r="BD599" s="467"/>
      <c r="BE599" s="467"/>
      <c r="BF599" s="468"/>
      <c r="BK599" s="425"/>
      <c r="BM599" s="425"/>
      <c r="CJ599" s="186" t="str">
        <f>IFERROR(TOWER_DATA[[#This Row],[Top '[m']]]-TOWER_DATA[[#This Row],[Bottom '[m']]], "")</f>
        <v/>
      </c>
      <c r="CK599" s="51"/>
      <c r="CL599" s="173" t="str">
        <f>IFERROR(-(TOWER_DATA[[#This Row],[D, bottom '[m']]]-TOWER_DATA[[#This Row],[D, top '[m']]])/(TOWER_DATA[[#This Row],[Bottom '[m']]]-TOWER_DATA[[#This Row],[Top '[m']]]),"")</f>
        <v/>
      </c>
      <c r="CM599" s="123" t="str">
        <f t="shared" si="13"/>
        <v/>
      </c>
      <c r="CN599" s="187" t="str">
        <f>IFERROR((TOWER_DATA[[#This Row],[D, bottom '[m']]]+TOWER_DATA[[#This Row],[D, top '[m']]])/(2*TOWER_DATA[[#This Row],[t '[mm']]]/1000),"")</f>
        <v/>
      </c>
      <c r="DR599" s="167"/>
      <c r="DS599" s="167"/>
      <c r="DT599" s="151"/>
      <c r="DW599" s="94"/>
      <c r="DX599" s="94"/>
    </row>
    <row r="600" spans="11:128" ht="18" customHeight="1">
      <c r="K600" s="51" t="str">
        <f>IFERROR(MP_DATA[[#This Row],[Top '[m']]]-MP_DATA[[#This Row],[Bottom '[m']]], "")</f>
        <v/>
      </c>
      <c r="L600" s="166"/>
      <c r="M600" s="123" t="str">
        <f>IF(7850/1000*(1/3)*PI()*ABS(F600-G600)*((H600/2)^2+(H600/2)*(I600/2)+(I600/2)^2-(H600/2-J600/1000)^2-(H600/2-J600/1000)*(I600/2-J600/1000)-(I600/2-J600/1000)^2)=0,"",7850/1000*(1/3)*PI()*ABS(F600-G600)*((H600/2)^2+(H600/2)*(I600/2)+(I600/2)^2-(H600/2-J600/1000)^2-(H600/2-J600/1000)*(I600/2-J600/1000)-(I600/2-J600/1000)^2))</f>
        <v/>
      </c>
      <c r="N600" s="176" t="str">
        <f>IFERROR((MP_DATA[[#This Row],[D, bottom '[m']]]+MP_DATA[[#This Row],[D, top '[m']]])/(2*MP_DATA[[#This Row],[t '[mm']]]/1000),"")</f>
        <v/>
      </c>
      <c r="S600" s="167"/>
      <c r="T600" s="167"/>
      <c r="U600" s="151"/>
      <c r="AX600" s="186" t="str">
        <f>IFERROR(TP_DATA[[#This Row],[Top '[m']]]-TP_DATA[[#This Row],[Bottom '[m']]], "")</f>
        <v/>
      </c>
      <c r="AY600" s="469"/>
      <c r="AZ600" s="470"/>
      <c r="BA600" s="192"/>
      <c r="BD600" s="467"/>
      <c r="BE600" s="467"/>
      <c r="BF600" s="468"/>
      <c r="BK600" s="425"/>
      <c r="BM600" s="425"/>
      <c r="CJ600" s="186" t="str">
        <f>IFERROR(TOWER_DATA[[#This Row],[Top '[m']]]-TOWER_DATA[[#This Row],[Bottom '[m']]], "")</f>
        <v/>
      </c>
      <c r="CK600" s="51"/>
      <c r="CL600" s="173" t="str">
        <f>IFERROR(-(TOWER_DATA[[#This Row],[D, bottom '[m']]]-TOWER_DATA[[#This Row],[D, top '[m']]])/(TOWER_DATA[[#This Row],[Bottom '[m']]]-TOWER_DATA[[#This Row],[Top '[m']]]),"")</f>
        <v/>
      </c>
      <c r="CM600" s="123" t="str">
        <f t="shared" si="13"/>
        <v/>
      </c>
      <c r="CN600" s="187" t="str">
        <f>IFERROR((TOWER_DATA[[#This Row],[D, bottom '[m']]]+TOWER_DATA[[#This Row],[D, top '[m']]])/(2*TOWER_DATA[[#This Row],[t '[mm']]]/1000),"")</f>
        <v/>
      </c>
      <c r="DR600" s="167"/>
      <c r="DS600" s="167"/>
      <c r="DT600" s="151"/>
      <c r="DW600" s="94"/>
      <c r="DX600" s="94"/>
    </row>
    <row r="601" spans="11:128" ht="18" customHeight="1">
      <c r="K601" s="51" t="str">
        <f>IFERROR(MP_DATA[[#This Row],[Top '[m']]]-MP_DATA[[#This Row],[Bottom '[m']]], "")</f>
        <v/>
      </c>
      <c r="L601" s="166"/>
      <c r="M601" s="123" t="str">
        <f>IF(7850/1000*(1/3)*PI()*ABS(F601-G601)*((H601/2)^2+(H601/2)*(I601/2)+(I601/2)^2-(H601/2-J601/1000)^2-(H601/2-J601/1000)*(I601/2-J601/1000)-(I601/2-J601/1000)^2)=0,"",7850/1000*(1/3)*PI()*ABS(F601-G601)*((H601/2)^2+(H601/2)*(I601/2)+(I601/2)^2-(H601/2-J601/1000)^2-(H601/2-J601/1000)*(I601/2-J601/1000)-(I601/2-J601/1000)^2))</f>
        <v/>
      </c>
      <c r="N601" s="176" t="str">
        <f>IFERROR((MP_DATA[[#This Row],[D, bottom '[m']]]+MP_DATA[[#This Row],[D, top '[m']]])/(2*MP_DATA[[#This Row],[t '[mm']]]/1000),"")</f>
        <v/>
      </c>
      <c r="S601" s="167"/>
      <c r="T601" s="167"/>
      <c r="U601" s="151"/>
      <c r="AX601" s="186" t="str">
        <f>IFERROR(TP_DATA[[#This Row],[Top '[m']]]-TP_DATA[[#This Row],[Bottom '[m']]], "")</f>
        <v/>
      </c>
      <c r="AY601" s="469"/>
      <c r="AZ601" s="470"/>
      <c r="BA601" s="192"/>
      <c r="BD601" s="467"/>
      <c r="BE601" s="467"/>
      <c r="BF601" s="468"/>
      <c r="BK601" s="425"/>
      <c r="BM601" s="425"/>
      <c r="CJ601" s="186" t="str">
        <f>IFERROR(TOWER_DATA[[#This Row],[Top '[m']]]-TOWER_DATA[[#This Row],[Bottom '[m']]], "")</f>
        <v/>
      </c>
      <c r="CK601" s="51"/>
      <c r="CL601" s="173" t="str">
        <f>IFERROR(-(TOWER_DATA[[#This Row],[D, bottom '[m']]]-TOWER_DATA[[#This Row],[D, top '[m']]])/(TOWER_DATA[[#This Row],[Bottom '[m']]]-TOWER_DATA[[#This Row],[Top '[m']]]),"")</f>
        <v/>
      </c>
      <c r="CM601" s="123" t="str">
        <f t="shared" si="13"/>
        <v/>
      </c>
      <c r="CN601" s="187" t="str">
        <f>IFERROR((TOWER_DATA[[#This Row],[D, bottom '[m']]]+TOWER_DATA[[#This Row],[D, top '[m']]])/(2*TOWER_DATA[[#This Row],[t '[mm']]]/1000),"")</f>
        <v/>
      </c>
      <c r="DR601" s="167"/>
      <c r="DS601" s="167"/>
      <c r="DT601" s="151"/>
      <c r="DW601" s="94"/>
      <c r="DX601" s="94"/>
    </row>
    <row r="602" spans="11:128" ht="18" customHeight="1">
      <c r="K602" s="51" t="str">
        <f>IFERROR(MP_DATA[[#This Row],[Top '[m']]]-MP_DATA[[#This Row],[Bottom '[m']]], "")</f>
        <v/>
      </c>
      <c r="L602" s="166"/>
      <c r="M602" s="123" t="str">
        <f>IF(7850/1000*(1/3)*PI()*ABS(F602-G602)*((H602/2)^2+(H602/2)*(I602/2)+(I602/2)^2-(H602/2-J602/1000)^2-(H602/2-J602/1000)*(I602/2-J602/1000)-(I602/2-J602/1000)^2)=0,"",7850/1000*(1/3)*PI()*ABS(F602-G602)*((H602/2)^2+(H602/2)*(I602/2)+(I602/2)^2-(H602/2-J602/1000)^2-(H602/2-J602/1000)*(I602/2-J602/1000)-(I602/2-J602/1000)^2))</f>
        <v/>
      </c>
      <c r="N602" s="176" t="str">
        <f>IFERROR((MP_DATA[[#This Row],[D, bottom '[m']]]+MP_DATA[[#This Row],[D, top '[m']]])/(2*MP_DATA[[#This Row],[t '[mm']]]/1000),"")</f>
        <v/>
      </c>
      <c r="S602" s="167"/>
      <c r="T602" s="167"/>
      <c r="U602" s="151"/>
      <c r="AX602" s="186" t="str">
        <f>IFERROR(TP_DATA[[#This Row],[Top '[m']]]-TP_DATA[[#This Row],[Bottom '[m']]], "")</f>
        <v/>
      </c>
      <c r="AY602" s="469"/>
      <c r="AZ602" s="470"/>
      <c r="BA602" s="192"/>
      <c r="BD602" s="467"/>
      <c r="BE602" s="467"/>
      <c r="BF602" s="468"/>
      <c r="BK602" s="425"/>
      <c r="BM602" s="425"/>
      <c r="CJ602" s="186" t="str">
        <f>IFERROR(TOWER_DATA[[#This Row],[Top '[m']]]-TOWER_DATA[[#This Row],[Bottom '[m']]], "")</f>
        <v/>
      </c>
      <c r="CK602" s="51"/>
      <c r="CL602" s="173" t="str">
        <f>IFERROR(-(TOWER_DATA[[#This Row],[D, bottom '[m']]]-TOWER_DATA[[#This Row],[D, top '[m']]])/(TOWER_DATA[[#This Row],[Bottom '[m']]]-TOWER_DATA[[#This Row],[Top '[m']]]),"")</f>
        <v/>
      </c>
      <c r="CM602" s="123" t="str">
        <f t="shared" si="13"/>
        <v/>
      </c>
      <c r="CN602" s="187" t="str">
        <f>IFERROR((TOWER_DATA[[#This Row],[D, bottom '[m']]]+TOWER_DATA[[#This Row],[D, top '[m']]])/(2*TOWER_DATA[[#This Row],[t '[mm']]]/1000),"")</f>
        <v/>
      </c>
      <c r="DR602" s="167"/>
      <c r="DS602" s="167"/>
      <c r="DT602" s="151"/>
      <c r="DW602" s="94"/>
      <c r="DX602" s="94"/>
    </row>
    <row r="603" spans="11:128" ht="18" customHeight="1">
      <c r="K603" s="51" t="str">
        <f>IFERROR(MP_DATA[[#This Row],[Top '[m']]]-MP_DATA[[#This Row],[Bottom '[m']]], "")</f>
        <v/>
      </c>
      <c r="L603" s="166"/>
      <c r="M603" s="123" t="str">
        <f>IF(7850/1000*(1/3)*PI()*ABS(F603-G603)*((H603/2)^2+(H603/2)*(I603/2)+(I603/2)^2-(H603/2-J603/1000)^2-(H603/2-J603/1000)*(I603/2-J603/1000)-(I603/2-J603/1000)^2)=0,"",7850/1000*(1/3)*PI()*ABS(F603-G603)*((H603/2)^2+(H603/2)*(I603/2)+(I603/2)^2-(H603/2-J603/1000)^2-(H603/2-J603/1000)*(I603/2-J603/1000)-(I603/2-J603/1000)^2))</f>
        <v/>
      </c>
      <c r="N603" s="176" t="str">
        <f>IFERROR((MP_DATA[[#This Row],[D, bottom '[m']]]+MP_DATA[[#This Row],[D, top '[m']]])/(2*MP_DATA[[#This Row],[t '[mm']]]/1000),"")</f>
        <v/>
      </c>
      <c r="S603" s="167"/>
      <c r="T603" s="167"/>
      <c r="U603" s="151"/>
      <c r="AX603" s="186" t="str">
        <f>IFERROR(TP_DATA[[#This Row],[Top '[m']]]-TP_DATA[[#This Row],[Bottom '[m']]], "")</f>
        <v/>
      </c>
      <c r="AY603" s="469"/>
      <c r="AZ603" s="470"/>
      <c r="BA603" s="192"/>
      <c r="BD603" s="467"/>
      <c r="BE603" s="467"/>
      <c r="BF603" s="468"/>
      <c r="BK603" s="425"/>
      <c r="BM603" s="425"/>
      <c r="CJ603" s="186" t="str">
        <f>IFERROR(TOWER_DATA[[#This Row],[Top '[m']]]-TOWER_DATA[[#This Row],[Bottom '[m']]], "")</f>
        <v/>
      </c>
      <c r="CK603" s="51"/>
      <c r="CL603" s="173" t="str">
        <f>IFERROR(-(TOWER_DATA[[#This Row],[D, bottom '[m']]]-TOWER_DATA[[#This Row],[D, top '[m']]])/(TOWER_DATA[[#This Row],[Bottom '[m']]]-TOWER_DATA[[#This Row],[Top '[m']]]),"")</f>
        <v/>
      </c>
      <c r="CM603" s="123" t="str">
        <f t="shared" si="13"/>
        <v/>
      </c>
      <c r="CN603" s="187" t="str">
        <f>IFERROR((TOWER_DATA[[#This Row],[D, bottom '[m']]]+TOWER_DATA[[#This Row],[D, top '[m']]])/(2*TOWER_DATA[[#This Row],[t '[mm']]]/1000),"")</f>
        <v/>
      </c>
      <c r="DR603" s="167"/>
      <c r="DS603" s="167"/>
      <c r="DT603" s="151"/>
      <c r="DW603" s="94"/>
      <c r="DX603" s="94"/>
    </row>
    <row r="604" spans="11:128" ht="18" customHeight="1">
      <c r="K604" s="51" t="str">
        <f>IFERROR(MP_DATA[[#This Row],[Top '[m']]]-MP_DATA[[#This Row],[Bottom '[m']]], "")</f>
        <v/>
      </c>
      <c r="L604" s="166"/>
      <c r="M604" s="123" t="str">
        <f>IF(7850/1000*(1/3)*PI()*ABS(F604-G604)*((H604/2)^2+(H604/2)*(I604/2)+(I604/2)^2-(H604/2-J604/1000)^2-(H604/2-J604/1000)*(I604/2-J604/1000)-(I604/2-J604/1000)^2)=0,"",7850/1000*(1/3)*PI()*ABS(F604-G604)*((H604/2)^2+(H604/2)*(I604/2)+(I604/2)^2-(H604/2-J604/1000)^2-(H604/2-J604/1000)*(I604/2-J604/1000)-(I604/2-J604/1000)^2))</f>
        <v/>
      </c>
      <c r="N604" s="176" t="str">
        <f>IFERROR((MP_DATA[[#This Row],[D, bottom '[m']]]+MP_DATA[[#This Row],[D, top '[m']]])/(2*MP_DATA[[#This Row],[t '[mm']]]/1000),"")</f>
        <v/>
      </c>
      <c r="S604" s="167"/>
      <c r="T604" s="167"/>
      <c r="U604" s="151"/>
      <c r="AX604" s="186" t="str">
        <f>IFERROR(TP_DATA[[#This Row],[Top '[m']]]-TP_DATA[[#This Row],[Bottom '[m']]], "")</f>
        <v/>
      </c>
      <c r="AY604" s="469"/>
      <c r="AZ604" s="470"/>
      <c r="BA604" s="192"/>
      <c r="BD604" s="467"/>
      <c r="BE604" s="467"/>
      <c r="BF604" s="468"/>
      <c r="BK604" s="425"/>
      <c r="BM604" s="425"/>
      <c r="CJ604" s="186" t="str">
        <f>IFERROR(TOWER_DATA[[#This Row],[Top '[m']]]-TOWER_DATA[[#This Row],[Bottom '[m']]], "")</f>
        <v/>
      </c>
      <c r="CK604" s="51"/>
      <c r="CL604" s="173" t="str">
        <f>IFERROR(-(TOWER_DATA[[#This Row],[D, bottom '[m']]]-TOWER_DATA[[#This Row],[D, top '[m']]])/(TOWER_DATA[[#This Row],[Bottom '[m']]]-TOWER_DATA[[#This Row],[Top '[m']]]),"")</f>
        <v/>
      </c>
      <c r="CM604" s="123" t="str">
        <f t="shared" si="13"/>
        <v/>
      </c>
      <c r="CN604" s="187" t="str">
        <f>IFERROR((TOWER_DATA[[#This Row],[D, bottom '[m']]]+TOWER_DATA[[#This Row],[D, top '[m']]])/(2*TOWER_DATA[[#This Row],[t '[mm']]]/1000),"")</f>
        <v/>
      </c>
      <c r="DR604" s="167"/>
      <c r="DS604" s="167"/>
      <c r="DT604" s="151"/>
      <c r="DW604" s="94"/>
      <c r="DX604" s="94"/>
    </row>
    <row r="605" spans="11:128" ht="18" customHeight="1">
      <c r="K605" s="51" t="str">
        <f>IFERROR(MP_DATA[[#This Row],[Top '[m']]]-MP_DATA[[#This Row],[Bottom '[m']]], "")</f>
        <v/>
      </c>
      <c r="L605" s="166"/>
      <c r="M605" s="123" t="str">
        <f>IF(7850/1000*(1/3)*PI()*ABS(F605-G605)*((H605/2)^2+(H605/2)*(I605/2)+(I605/2)^2-(H605/2-J605/1000)^2-(H605/2-J605/1000)*(I605/2-J605/1000)-(I605/2-J605/1000)^2)=0,"",7850/1000*(1/3)*PI()*ABS(F605-G605)*((H605/2)^2+(H605/2)*(I605/2)+(I605/2)^2-(H605/2-J605/1000)^2-(H605/2-J605/1000)*(I605/2-J605/1000)-(I605/2-J605/1000)^2))</f>
        <v/>
      </c>
      <c r="N605" s="176" t="str">
        <f>IFERROR((MP_DATA[[#This Row],[D, bottom '[m']]]+MP_DATA[[#This Row],[D, top '[m']]])/(2*MP_DATA[[#This Row],[t '[mm']]]/1000),"")</f>
        <v/>
      </c>
      <c r="S605" s="167"/>
      <c r="T605" s="167"/>
      <c r="U605" s="151"/>
      <c r="AX605" s="186" t="str">
        <f>IFERROR(TP_DATA[[#This Row],[Top '[m']]]-TP_DATA[[#This Row],[Bottom '[m']]], "")</f>
        <v/>
      </c>
      <c r="AY605" s="469"/>
      <c r="AZ605" s="470"/>
      <c r="BA605" s="192"/>
      <c r="BD605" s="467"/>
      <c r="BE605" s="467"/>
      <c r="BF605" s="468"/>
      <c r="BK605" s="425"/>
      <c r="BM605" s="425"/>
      <c r="CJ605" s="186" t="str">
        <f>IFERROR(TOWER_DATA[[#This Row],[Top '[m']]]-TOWER_DATA[[#This Row],[Bottom '[m']]], "")</f>
        <v/>
      </c>
      <c r="CK605" s="51"/>
      <c r="CL605" s="173" t="str">
        <f>IFERROR(-(TOWER_DATA[[#This Row],[D, bottom '[m']]]-TOWER_DATA[[#This Row],[D, top '[m']]])/(TOWER_DATA[[#This Row],[Bottom '[m']]]-TOWER_DATA[[#This Row],[Top '[m']]]),"")</f>
        <v/>
      </c>
      <c r="CM605" s="123" t="str">
        <f t="shared" si="13"/>
        <v/>
      </c>
      <c r="CN605" s="187" t="str">
        <f>IFERROR((TOWER_DATA[[#This Row],[D, bottom '[m']]]+TOWER_DATA[[#This Row],[D, top '[m']]])/(2*TOWER_DATA[[#This Row],[t '[mm']]]/1000),"")</f>
        <v/>
      </c>
      <c r="DR605" s="167"/>
      <c r="DS605" s="167"/>
      <c r="DT605" s="151"/>
      <c r="DW605" s="94"/>
      <c r="DX605" s="94"/>
    </row>
    <row r="606" spans="11:128" ht="18" customHeight="1">
      <c r="K606" s="51" t="str">
        <f>IFERROR(MP_DATA[[#This Row],[Top '[m']]]-MP_DATA[[#This Row],[Bottom '[m']]], "")</f>
        <v/>
      </c>
      <c r="L606" s="166"/>
      <c r="M606" s="123" t="str">
        <f>IF(7850/1000*(1/3)*PI()*ABS(F606-G606)*((H606/2)^2+(H606/2)*(I606/2)+(I606/2)^2-(H606/2-J606/1000)^2-(H606/2-J606/1000)*(I606/2-J606/1000)-(I606/2-J606/1000)^2)=0,"",7850/1000*(1/3)*PI()*ABS(F606-G606)*((H606/2)^2+(H606/2)*(I606/2)+(I606/2)^2-(H606/2-J606/1000)^2-(H606/2-J606/1000)*(I606/2-J606/1000)-(I606/2-J606/1000)^2))</f>
        <v/>
      </c>
      <c r="N606" s="176" t="str">
        <f>IFERROR((MP_DATA[[#This Row],[D, bottom '[m']]]+MP_DATA[[#This Row],[D, top '[m']]])/(2*MP_DATA[[#This Row],[t '[mm']]]/1000),"")</f>
        <v/>
      </c>
      <c r="S606" s="167"/>
      <c r="T606" s="167"/>
      <c r="U606" s="151"/>
      <c r="AX606" s="186" t="str">
        <f>IFERROR(TP_DATA[[#This Row],[Top '[m']]]-TP_DATA[[#This Row],[Bottom '[m']]], "")</f>
        <v/>
      </c>
      <c r="AY606" s="469"/>
      <c r="AZ606" s="470"/>
      <c r="BA606" s="192"/>
      <c r="BD606" s="467"/>
      <c r="BE606" s="467"/>
      <c r="BF606" s="468"/>
      <c r="BK606" s="425"/>
      <c r="BM606" s="425"/>
      <c r="CJ606" s="186" t="str">
        <f>IFERROR(TOWER_DATA[[#This Row],[Top '[m']]]-TOWER_DATA[[#This Row],[Bottom '[m']]], "")</f>
        <v/>
      </c>
      <c r="CK606" s="51"/>
      <c r="CL606" s="173" t="str">
        <f>IFERROR(-(TOWER_DATA[[#This Row],[D, bottom '[m']]]-TOWER_DATA[[#This Row],[D, top '[m']]])/(TOWER_DATA[[#This Row],[Bottom '[m']]]-TOWER_DATA[[#This Row],[Top '[m']]]),"")</f>
        <v/>
      </c>
      <c r="CM606" s="123" t="str">
        <f t="shared" si="13"/>
        <v/>
      </c>
      <c r="CN606" s="187" t="str">
        <f>IFERROR((TOWER_DATA[[#This Row],[D, bottom '[m']]]+TOWER_DATA[[#This Row],[D, top '[m']]])/(2*TOWER_DATA[[#This Row],[t '[mm']]]/1000),"")</f>
        <v/>
      </c>
      <c r="DR606" s="167"/>
      <c r="DS606" s="167"/>
      <c r="DT606" s="151"/>
      <c r="DW606" s="94"/>
      <c r="DX606" s="94"/>
    </row>
    <row r="607" spans="11:128" ht="18" customHeight="1">
      <c r="K607" s="51" t="str">
        <f>IFERROR(MP_DATA[[#This Row],[Top '[m']]]-MP_DATA[[#This Row],[Bottom '[m']]], "")</f>
        <v/>
      </c>
      <c r="L607" s="166"/>
      <c r="M607" s="123" t="str">
        <f>IF(7850/1000*(1/3)*PI()*ABS(F607-G607)*((H607/2)^2+(H607/2)*(I607/2)+(I607/2)^2-(H607/2-J607/1000)^2-(H607/2-J607/1000)*(I607/2-J607/1000)-(I607/2-J607/1000)^2)=0,"",7850/1000*(1/3)*PI()*ABS(F607-G607)*((H607/2)^2+(H607/2)*(I607/2)+(I607/2)^2-(H607/2-J607/1000)^2-(H607/2-J607/1000)*(I607/2-J607/1000)-(I607/2-J607/1000)^2))</f>
        <v/>
      </c>
      <c r="N607" s="176" t="str">
        <f>IFERROR((MP_DATA[[#This Row],[D, bottom '[m']]]+MP_DATA[[#This Row],[D, top '[m']]])/(2*MP_DATA[[#This Row],[t '[mm']]]/1000),"")</f>
        <v/>
      </c>
      <c r="S607" s="167"/>
      <c r="T607" s="167"/>
      <c r="U607" s="151"/>
      <c r="AX607" s="186" t="str">
        <f>IFERROR(TP_DATA[[#This Row],[Top '[m']]]-TP_DATA[[#This Row],[Bottom '[m']]], "")</f>
        <v/>
      </c>
      <c r="AY607" s="469"/>
      <c r="AZ607" s="470"/>
      <c r="BA607" s="192"/>
      <c r="BD607" s="467"/>
      <c r="BE607" s="467"/>
      <c r="BF607" s="468"/>
      <c r="BK607" s="425"/>
      <c r="BM607" s="425"/>
      <c r="CJ607" s="186" t="str">
        <f>IFERROR(TOWER_DATA[[#This Row],[Top '[m']]]-TOWER_DATA[[#This Row],[Bottom '[m']]], "")</f>
        <v/>
      </c>
      <c r="CK607" s="51"/>
      <c r="CL607" s="173" t="str">
        <f>IFERROR(-(TOWER_DATA[[#This Row],[D, bottom '[m']]]-TOWER_DATA[[#This Row],[D, top '[m']]])/(TOWER_DATA[[#This Row],[Bottom '[m']]]-TOWER_DATA[[#This Row],[Top '[m']]]),"")</f>
        <v/>
      </c>
      <c r="CM607" s="123" t="str">
        <f t="shared" si="13"/>
        <v/>
      </c>
      <c r="CN607" s="187" t="str">
        <f>IFERROR((TOWER_DATA[[#This Row],[D, bottom '[m']]]+TOWER_DATA[[#This Row],[D, top '[m']]])/(2*TOWER_DATA[[#This Row],[t '[mm']]]/1000),"")</f>
        <v/>
      </c>
      <c r="DR607" s="167"/>
      <c r="DS607" s="167"/>
      <c r="DT607" s="151"/>
      <c r="DW607" s="94"/>
      <c r="DX607" s="94"/>
    </row>
    <row r="608" spans="11:128" ht="18" customHeight="1">
      <c r="K608" s="51" t="str">
        <f>IFERROR(MP_DATA[[#This Row],[Top '[m']]]-MP_DATA[[#This Row],[Bottom '[m']]], "")</f>
        <v/>
      </c>
      <c r="L608" s="166"/>
      <c r="M608" s="123" t="str">
        <f>IF(7850/1000*(1/3)*PI()*ABS(F608-G608)*((H608/2)^2+(H608/2)*(I608/2)+(I608/2)^2-(H608/2-J608/1000)^2-(H608/2-J608/1000)*(I608/2-J608/1000)-(I608/2-J608/1000)^2)=0,"",7850/1000*(1/3)*PI()*ABS(F608-G608)*((H608/2)^2+(H608/2)*(I608/2)+(I608/2)^2-(H608/2-J608/1000)^2-(H608/2-J608/1000)*(I608/2-J608/1000)-(I608/2-J608/1000)^2))</f>
        <v/>
      </c>
      <c r="N608" s="176" t="str">
        <f>IFERROR((MP_DATA[[#This Row],[D, bottom '[m']]]+MP_DATA[[#This Row],[D, top '[m']]])/(2*MP_DATA[[#This Row],[t '[mm']]]/1000),"")</f>
        <v/>
      </c>
      <c r="S608" s="167"/>
      <c r="T608" s="167"/>
      <c r="U608" s="151"/>
      <c r="AX608" s="186" t="str">
        <f>IFERROR(TP_DATA[[#This Row],[Top '[m']]]-TP_DATA[[#This Row],[Bottom '[m']]], "")</f>
        <v/>
      </c>
      <c r="AY608" s="469"/>
      <c r="AZ608" s="470"/>
      <c r="BA608" s="192"/>
      <c r="BD608" s="467"/>
      <c r="BE608" s="467"/>
      <c r="BF608" s="468"/>
      <c r="BK608" s="425"/>
      <c r="BM608" s="425"/>
      <c r="CJ608" s="186" t="str">
        <f>IFERROR(TOWER_DATA[[#This Row],[Top '[m']]]-TOWER_DATA[[#This Row],[Bottom '[m']]], "")</f>
        <v/>
      </c>
      <c r="CK608" s="51"/>
      <c r="CL608" s="173" t="str">
        <f>IFERROR(-(TOWER_DATA[[#This Row],[D, bottom '[m']]]-TOWER_DATA[[#This Row],[D, top '[m']]])/(TOWER_DATA[[#This Row],[Bottom '[m']]]-TOWER_DATA[[#This Row],[Top '[m']]]),"")</f>
        <v/>
      </c>
      <c r="CM608" s="123" t="str">
        <f t="shared" si="13"/>
        <v/>
      </c>
      <c r="CN608" s="187" t="str">
        <f>IFERROR((TOWER_DATA[[#This Row],[D, bottom '[m']]]+TOWER_DATA[[#This Row],[D, top '[m']]])/(2*TOWER_DATA[[#This Row],[t '[mm']]]/1000),"")</f>
        <v/>
      </c>
      <c r="DR608" s="167"/>
      <c r="DS608" s="167"/>
      <c r="DT608" s="151"/>
      <c r="DW608" s="94"/>
      <c r="DX608" s="94"/>
    </row>
    <row r="609" spans="11:128" ht="18" customHeight="1">
      <c r="K609" s="51" t="str">
        <f>IFERROR(MP_DATA[[#This Row],[Top '[m']]]-MP_DATA[[#This Row],[Bottom '[m']]], "")</f>
        <v/>
      </c>
      <c r="L609" s="166"/>
      <c r="M609" s="123" t="str">
        <f>IF(7850/1000*(1/3)*PI()*ABS(F609-G609)*((H609/2)^2+(H609/2)*(I609/2)+(I609/2)^2-(H609/2-J609/1000)^2-(H609/2-J609/1000)*(I609/2-J609/1000)-(I609/2-J609/1000)^2)=0,"",7850/1000*(1/3)*PI()*ABS(F609-G609)*((H609/2)^2+(H609/2)*(I609/2)+(I609/2)^2-(H609/2-J609/1000)^2-(H609/2-J609/1000)*(I609/2-J609/1000)-(I609/2-J609/1000)^2))</f>
        <v/>
      </c>
      <c r="N609" s="176" t="str">
        <f>IFERROR((MP_DATA[[#This Row],[D, bottom '[m']]]+MP_DATA[[#This Row],[D, top '[m']]])/(2*MP_DATA[[#This Row],[t '[mm']]]/1000),"")</f>
        <v/>
      </c>
      <c r="S609" s="167"/>
      <c r="T609" s="167"/>
      <c r="U609" s="151"/>
      <c r="AX609" s="186" t="str">
        <f>IFERROR(TP_DATA[[#This Row],[Top '[m']]]-TP_DATA[[#This Row],[Bottom '[m']]], "")</f>
        <v/>
      </c>
      <c r="AY609" s="469"/>
      <c r="AZ609" s="470"/>
      <c r="BA609" s="192"/>
      <c r="BD609" s="467"/>
      <c r="BE609" s="467"/>
      <c r="BF609" s="468"/>
      <c r="BK609" s="425"/>
      <c r="BM609" s="425"/>
      <c r="CJ609" s="186" t="str">
        <f>IFERROR(TOWER_DATA[[#This Row],[Top '[m']]]-TOWER_DATA[[#This Row],[Bottom '[m']]], "")</f>
        <v/>
      </c>
      <c r="CK609" s="51"/>
      <c r="CL609" s="173" t="str">
        <f>IFERROR(-(TOWER_DATA[[#This Row],[D, bottom '[m']]]-TOWER_DATA[[#This Row],[D, top '[m']]])/(TOWER_DATA[[#This Row],[Bottom '[m']]]-TOWER_DATA[[#This Row],[Top '[m']]]),"")</f>
        <v/>
      </c>
      <c r="CM609" s="123" t="str">
        <f t="shared" si="13"/>
        <v/>
      </c>
      <c r="CN609" s="187" t="str">
        <f>IFERROR((TOWER_DATA[[#This Row],[D, bottom '[m']]]+TOWER_DATA[[#This Row],[D, top '[m']]])/(2*TOWER_DATA[[#This Row],[t '[mm']]]/1000),"")</f>
        <v/>
      </c>
      <c r="DR609" s="167"/>
      <c r="DS609" s="167"/>
      <c r="DT609" s="151"/>
      <c r="DW609" s="94"/>
      <c r="DX609" s="94"/>
    </row>
    <row r="610" spans="11:128" ht="18" customHeight="1">
      <c r="K610" s="51" t="str">
        <f>IFERROR(MP_DATA[[#This Row],[Top '[m']]]-MP_DATA[[#This Row],[Bottom '[m']]], "")</f>
        <v/>
      </c>
      <c r="L610" s="166"/>
      <c r="M610" s="123" t="str">
        <f>IF(7850/1000*(1/3)*PI()*ABS(F610-G610)*((H610/2)^2+(H610/2)*(I610/2)+(I610/2)^2-(H610/2-J610/1000)^2-(H610/2-J610/1000)*(I610/2-J610/1000)-(I610/2-J610/1000)^2)=0,"",7850/1000*(1/3)*PI()*ABS(F610-G610)*((H610/2)^2+(H610/2)*(I610/2)+(I610/2)^2-(H610/2-J610/1000)^2-(H610/2-J610/1000)*(I610/2-J610/1000)-(I610/2-J610/1000)^2))</f>
        <v/>
      </c>
      <c r="N610" s="176" t="str">
        <f>IFERROR((MP_DATA[[#This Row],[D, bottom '[m']]]+MP_DATA[[#This Row],[D, top '[m']]])/(2*MP_DATA[[#This Row],[t '[mm']]]/1000),"")</f>
        <v/>
      </c>
      <c r="S610" s="167"/>
      <c r="T610" s="167"/>
      <c r="U610" s="151"/>
      <c r="AX610" s="186" t="str">
        <f>IFERROR(TP_DATA[[#This Row],[Top '[m']]]-TP_DATA[[#This Row],[Bottom '[m']]], "")</f>
        <v/>
      </c>
      <c r="AY610" s="469"/>
      <c r="AZ610" s="470"/>
      <c r="BA610" s="192"/>
      <c r="BD610" s="467"/>
      <c r="BE610" s="467"/>
      <c r="BF610" s="468"/>
      <c r="BK610" s="425"/>
      <c r="BM610" s="425"/>
      <c r="CJ610" s="186" t="str">
        <f>IFERROR(TOWER_DATA[[#This Row],[Top '[m']]]-TOWER_DATA[[#This Row],[Bottom '[m']]], "")</f>
        <v/>
      </c>
      <c r="CK610" s="51"/>
      <c r="CL610" s="173" t="str">
        <f>IFERROR(-(TOWER_DATA[[#This Row],[D, bottom '[m']]]-TOWER_DATA[[#This Row],[D, top '[m']]])/(TOWER_DATA[[#This Row],[Bottom '[m']]]-TOWER_DATA[[#This Row],[Top '[m']]]),"")</f>
        <v/>
      </c>
      <c r="CM610" s="123" t="str">
        <f t="shared" si="13"/>
        <v/>
      </c>
      <c r="CN610" s="187" t="str">
        <f>IFERROR((TOWER_DATA[[#This Row],[D, bottom '[m']]]+TOWER_DATA[[#This Row],[D, top '[m']]])/(2*TOWER_DATA[[#This Row],[t '[mm']]]/1000),"")</f>
        <v/>
      </c>
      <c r="DR610" s="167"/>
      <c r="DS610" s="167"/>
      <c r="DT610" s="151"/>
      <c r="DW610" s="94"/>
      <c r="DX610" s="94"/>
    </row>
    <row r="611" spans="11:128" ht="18" customHeight="1">
      <c r="K611" s="51" t="str">
        <f>IFERROR(MP_DATA[[#This Row],[Top '[m']]]-MP_DATA[[#This Row],[Bottom '[m']]], "")</f>
        <v/>
      </c>
      <c r="L611" s="166"/>
      <c r="M611" s="123" t="str">
        <f>IF(7850/1000*(1/3)*PI()*ABS(F611-G611)*((H611/2)^2+(H611/2)*(I611/2)+(I611/2)^2-(H611/2-J611/1000)^2-(H611/2-J611/1000)*(I611/2-J611/1000)-(I611/2-J611/1000)^2)=0,"",7850/1000*(1/3)*PI()*ABS(F611-G611)*((H611/2)^2+(H611/2)*(I611/2)+(I611/2)^2-(H611/2-J611/1000)^2-(H611/2-J611/1000)*(I611/2-J611/1000)-(I611/2-J611/1000)^2))</f>
        <v/>
      </c>
      <c r="N611" s="176" t="str">
        <f>IFERROR((MP_DATA[[#This Row],[D, bottom '[m']]]+MP_DATA[[#This Row],[D, top '[m']]])/(2*MP_DATA[[#This Row],[t '[mm']]]/1000),"")</f>
        <v/>
      </c>
      <c r="S611" s="167"/>
      <c r="T611" s="167"/>
      <c r="U611" s="151"/>
      <c r="AX611" s="186" t="str">
        <f>IFERROR(TP_DATA[[#This Row],[Top '[m']]]-TP_DATA[[#This Row],[Bottom '[m']]], "")</f>
        <v/>
      </c>
      <c r="AY611" s="469"/>
      <c r="AZ611" s="470"/>
      <c r="BA611" s="192"/>
      <c r="BD611" s="467"/>
      <c r="BE611" s="467"/>
      <c r="BF611" s="468"/>
      <c r="BK611" s="425"/>
      <c r="BM611" s="425"/>
      <c r="CJ611" s="186" t="str">
        <f>IFERROR(TOWER_DATA[[#This Row],[Top '[m']]]-TOWER_DATA[[#This Row],[Bottom '[m']]], "")</f>
        <v/>
      </c>
      <c r="CK611" s="51"/>
      <c r="CL611" s="173" t="str">
        <f>IFERROR(-(TOWER_DATA[[#This Row],[D, bottom '[m']]]-TOWER_DATA[[#This Row],[D, top '[m']]])/(TOWER_DATA[[#This Row],[Bottom '[m']]]-TOWER_DATA[[#This Row],[Top '[m']]]),"")</f>
        <v/>
      </c>
      <c r="CM611" s="123" t="str">
        <f t="shared" si="13"/>
        <v/>
      </c>
      <c r="CN611" s="187" t="str">
        <f>IFERROR((TOWER_DATA[[#This Row],[D, bottom '[m']]]+TOWER_DATA[[#This Row],[D, top '[m']]])/(2*TOWER_DATA[[#This Row],[t '[mm']]]/1000),"")</f>
        <v/>
      </c>
      <c r="DR611" s="167"/>
      <c r="DS611" s="167"/>
      <c r="DT611" s="151"/>
      <c r="DW611" s="94"/>
      <c r="DX611" s="94"/>
    </row>
    <row r="612" spans="11:128" ht="18" customHeight="1">
      <c r="K612" s="51" t="str">
        <f>IFERROR(MP_DATA[[#This Row],[Top '[m']]]-MP_DATA[[#This Row],[Bottom '[m']]], "")</f>
        <v/>
      </c>
      <c r="L612" s="166"/>
      <c r="M612" s="123" t="str">
        <f>IF(7850/1000*(1/3)*PI()*ABS(F612-G612)*((H612/2)^2+(H612/2)*(I612/2)+(I612/2)^2-(H612/2-J612/1000)^2-(H612/2-J612/1000)*(I612/2-J612/1000)-(I612/2-J612/1000)^2)=0,"",7850/1000*(1/3)*PI()*ABS(F612-G612)*((H612/2)^2+(H612/2)*(I612/2)+(I612/2)^2-(H612/2-J612/1000)^2-(H612/2-J612/1000)*(I612/2-J612/1000)-(I612/2-J612/1000)^2))</f>
        <v/>
      </c>
      <c r="N612" s="176" t="str">
        <f>IFERROR((MP_DATA[[#This Row],[D, bottom '[m']]]+MP_DATA[[#This Row],[D, top '[m']]])/(2*MP_DATA[[#This Row],[t '[mm']]]/1000),"")</f>
        <v/>
      </c>
      <c r="S612" s="167"/>
      <c r="T612" s="167"/>
      <c r="U612" s="151"/>
      <c r="AX612" s="186" t="str">
        <f>IFERROR(TP_DATA[[#This Row],[Top '[m']]]-TP_DATA[[#This Row],[Bottom '[m']]], "")</f>
        <v/>
      </c>
      <c r="AY612" s="469"/>
      <c r="AZ612" s="470"/>
      <c r="BA612" s="192"/>
      <c r="BD612" s="467"/>
      <c r="BE612" s="467"/>
      <c r="BF612" s="468"/>
      <c r="BK612" s="425"/>
      <c r="BM612" s="425"/>
      <c r="CJ612" s="186" t="str">
        <f>IFERROR(TOWER_DATA[[#This Row],[Top '[m']]]-TOWER_DATA[[#This Row],[Bottom '[m']]], "")</f>
        <v/>
      </c>
      <c r="CK612" s="51"/>
      <c r="CL612" s="173" t="str">
        <f>IFERROR(-(TOWER_DATA[[#This Row],[D, bottom '[m']]]-TOWER_DATA[[#This Row],[D, top '[m']]])/(TOWER_DATA[[#This Row],[Bottom '[m']]]-TOWER_DATA[[#This Row],[Top '[m']]]),"")</f>
        <v/>
      </c>
      <c r="CM612" s="123" t="str">
        <f t="shared" si="13"/>
        <v/>
      </c>
      <c r="CN612" s="187" t="str">
        <f>IFERROR((TOWER_DATA[[#This Row],[D, bottom '[m']]]+TOWER_DATA[[#This Row],[D, top '[m']]])/(2*TOWER_DATA[[#This Row],[t '[mm']]]/1000),"")</f>
        <v/>
      </c>
      <c r="DR612" s="167"/>
      <c r="DS612" s="167"/>
      <c r="DT612" s="151"/>
      <c r="DW612" s="94"/>
      <c r="DX612" s="94"/>
    </row>
    <row r="613" spans="11:128" ht="18" customHeight="1">
      <c r="K613" s="51" t="str">
        <f>IFERROR(MP_DATA[[#This Row],[Top '[m']]]-MP_DATA[[#This Row],[Bottom '[m']]], "")</f>
        <v/>
      </c>
      <c r="L613" s="166"/>
      <c r="M613" s="123" t="str">
        <f>IF(7850/1000*(1/3)*PI()*ABS(F613-G613)*((H613/2)^2+(H613/2)*(I613/2)+(I613/2)^2-(H613/2-J613/1000)^2-(H613/2-J613/1000)*(I613/2-J613/1000)-(I613/2-J613/1000)^2)=0,"",7850/1000*(1/3)*PI()*ABS(F613-G613)*((H613/2)^2+(H613/2)*(I613/2)+(I613/2)^2-(H613/2-J613/1000)^2-(H613/2-J613/1000)*(I613/2-J613/1000)-(I613/2-J613/1000)^2))</f>
        <v/>
      </c>
      <c r="N613" s="176" t="str">
        <f>IFERROR((MP_DATA[[#This Row],[D, bottom '[m']]]+MP_DATA[[#This Row],[D, top '[m']]])/(2*MP_DATA[[#This Row],[t '[mm']]]/1000),"")</f>
        <v/>
      </c>
      <c r="S613" s="167"/>
      <c r="T613" s="167"/>
      <c r="U613" s="151"/>
      <c r="AX613" s="186" t="str">
        <f>IFERROR(TP_DATA[[#This Row],[Top '[m']]]-TP_DATA[[#This Row],[Bottom '[m']]], "")</f>
        <v/>
      </c>
      <c r="AY613" s="469"/>
      <c r="AZ613" s="470"/>
      <c r="BA613" s="192"/>
      <c r="BD613" s="467"/>
      <c r="BE613" s="467"/>
      <c r="BF613" s="468"/>
      <c r="BK613" s="425"/>
      <c r="BM613" s="425"/>
      <c r="CJ613" s="186" t="str">
        <f>IFERROR(TOWER_DATA[[#This Row],[Top '[m']]]-TOWER_DATA[[#This Row],[Bottom '[m']]], "")</f>
        <v/>
      </c>
      <c r="CK613" s="51"/>
      <c r="CL613" s="173" t="str">
        <f>IFERROR(-(TOWER_DATA[[#This Row],[D, bottom '[m']]]-TOWER_DATA[[#This Row],[D, top '[m']]])/(TOWER_DATA[[#This Row],[Bottom '[m']]]-TOWER_DATA[[#This Row],[Top '[m']]]),"")</f>
        <v/>
      </c>
      <c r="CM613" s="123" t="str">
        <f t="shared" si="13"/>
        <v/>
      </c>
      <c r="CN613" s="187" t="str">
        <f>IFERROR((TOWER_DATA[[#This Row],[D, bottom '[m']]]+TOWER_DATA[[#This Row],[D, top '[m']]])/(2*TOWER_DATA[[#This Row],[t '[mm']]]/1000),"")</f>
        <v/>
      </c>
      <c r="DR613" s="167"/>
      <c r="DS613" s="167"/>
      <c r="DT613" s="151"/>
      <c r="DW613" s="94"/>
      <c r="DX613" s="94"/>
    </row>
    <row r="614" spans="11:128" ht="18" customHeight="1">
      <c r="K614" s="51" t="str">
        <f>IFERROR(MP_DATA[[#This Row],[Top '[m']]]-MP_DATA[[#This Row],[Bottom '[m']]], "")</f>
        <v/>
      </c>
      <c r="L614" s="166"/>
      <c r="M614" s="123" t="str">
        <f>IF(7850/1000*(1/3)*PI()*ABS(F614-G614)*((H614/2)^2+(H614/2)*(I614/2)+(I614/2)^2-(H614/2-J614/1000)^2-(H614/2-J614/1000)*(I614/2-J614/1000)-(I614/2-J614/1000)^2)=0,"",7850/1000*(1/3)*PI()*ABS(F614-G614)*((H614/2)^2+(H614/2)*(I614/2)+(I614/2)^2-(H614/2-J614/1000)^2-(H614/2-J614/1000)*(I614/2-J614/1000)-(I614/2-J614/1000)^2))</f>
        <v/>
      </c>
      <c r="N614" s="176" t="str">
        <f>IFERROR((MP_DATA[[#This Row],[D, bottom '[m']]]+MP_DATA[[#This Row],[D, top '[m']]])/(2*MP_DATA[[#This Row],[t '[mm']]]/1000),"")</f>
        <v/>
      </c>
      <c r="S614" s="167"/>
      <c r="T614" s="167"/>
      <c r="U614" s="151"/>
      <c r="AX614" s="186" t="str">
        <f>IFERROR(TP_DATA[[#This Row],[Top '[m']]]-TP_DATA[[#This Row],[Bottom '[m']]], "")</f>
        <v/>
      </c>
      <c r="AY614" s="469"/>
      <c r="AZ614" s="470"/>
      <c r="BA614" s="192"/>
      <c r="BD614" s="467"/>
      <c r="BE614" s="467"/>
      <c r="BF614" s="468"/>
      <c r="BK614" s="425"/>
      <c r="BM614" s="425"/>
      <c r="CJ614" s="186" t="str">
        <f>IFERROR(TOWER_DATA[[#This Row],[Top '[m']]]-TOWER_DATA[[#This Row],[Bottom '[m']]], "")</f>
        <v/>
      </c>
      <c r="CK614" s="51"/>
      <c r="CL614" s="173" t="str">
        <f>IFERROR(-(TOWER_DATA[[#This Row],[D, bottom '[m']]]-TOWER_DATA[[#This Row],[D, top '[m']]])/(TOWER_DATA[[#This Row],[Bottom '[m']]]-TOWER_DATA[[#This Row],[Top '[m']]]),"")</f>
        <v/>
      </c>
      <c r="CM614" s="123" t="str">
        <f t="shared" si="13"/>
        <v/>
      </c>
      <c r="CN614" s="187" t="str">
        <f>IFERROR((TOWER_DATA[[#This Row],[D, bottom '[m']]]+TOWER_DATA[[#This Row],[D, top '[m']]])/(2*TOWER_DATA[[#This Row],[t '[mm']]]/1000),"")</f>
        <v/>
      </c>
      <c r="DR614" s="167"/>
      <c r="DS614" s="167"/>
      <c r="DT614" s="151"/>
      <c r="DW614" s="94"/>
      <c r="DX614" s="94"/>
    </row>
    <row r="615" spans="11:128" ht="18" customHeight="1">
      <c r="K615" s="51" t="str">
        <f>IFERROR(MP_DATA[[#This Row],[Top '[m']]]-MP_DATA[[#This Row],[Bottom '[m']]], "")</f>
        <v/>
      </c>
      <c r="L615" s="166"/>
      <c r="M615" s="123" t="str">
        <f>IF(7850/1000*(1/3)*PI()*ABS(F615-G615)*((H615/2)^2+(H615/2)*(I615/2)+(I615/2)^2-(H615/2-J615/1000)^2-(H615/2-J615/1000)*(I615/2-J615/1000)-(I615/2-J615/1000)^2)=0,"",7850/1000*(1/3)*PI()*ABS(F615-G615)*((H615/2)^2+(H615/2)*(I615/2)+(I615/2)^2-(H615/2-J615/1000)^2-(H615/2-J615/1000)*(I615/2-J615/1000)-(I615/2-J615/1000)^2))</f>
        <v/>
      </c>
      <c r="N615" s="176" t="str">
        <f>IFERROR((MP_DATA[[#This Row],[D, bottom '[m']]]+MP_DATA[[#This Row],[D, top '[m']]])/(2*MP_DATA[[#This Row],[t '[mm']]]/1000),"")</f>
        <v/>
      </c>
      <c r="S615" s="167"/>
      <c r="T615" s="167"/>
      <c r="U615" s="151"/>
      <c r="AX615" s="186" t="str">
        <f>IFERROR(TP_DATA[[#This Row],[Top '[m']]]-TP_DATA[[#This Row],[Bottom '[m']]], "")</f>
        <v/>
      </c>
      <c r="AY615" s="469"/>
      <c r="AZ615" s="470"/>
      <c r="BA615" s="192"/>
      <c r="BD615" s="467"/>
      <c r="BE615" s="467"/>
      <c r="BF615" s="468"/>
      <c r="BK615" s="425"/>
      <c r="BM615" s="425"/>
      <c r="CJ615" s="186" t="str">
        <f>IFERROR(TOWER_DATA[[#This Row],[Top '[m']]]-TOWER_DATA[[#This Row],[Bottom '[m']]], "")</f>
        <v/>
      </c>
      <c r="CK615" s="51"/>
      <c r="CL615" s="173" t="str">
        <f>IFERROR(-(TOWER_DATA[[#This Row],[D, bottom '[m']]]-TOWER_DATA[[#This Row],[D, top '[m']]])/(TOWER_DATA[[#This Row],[Bottom '[m']]]-TOWER_DATA[[#This Row],[Top '[m']]]),"")</f>
        <v/>
      </c>
      <c r="CM615" s="123" t="str">
        <f t="shared" si="13"/>
        <v/>
      </c>
      <c r="CN615" s="187" t="str">
        <f>IFERROR((TOWER_DATA[[#This Row],[D, bottom '[m']]]+TOWER_DATA[[#This Row],[D, top '[m']]])/(2*TOWER_DATA[[#This Row],[t '[mm']]]/1000),"")</f>
        <v/>
      </c>
      <c r="DR615" s="167"/>
      <c r="DS615" s="167"/>
      <c r="DT615" s="151"/>
      <c r="DW615" s="94"/>
      <c r="DX615" s="94"/>
    </row>
    <row r="616" spans="11:128" ht="18" customHeight="1">
      <c r="K616" s="51" t="str">
        <f>IFERROR(MP_DATA[[#This Row],[Top '[m']]]-MP_DATA[[#This Row],[Bottom '[m']]], "")</f>
        <v/>
      </c>
      <c r="L616" s="166"/>
      <c r="M616" s="167"/>
      <c r="N616" s="168"/>
      <c r="S616" s="167"/>
      <c r="T616" s="167"/>
      <c r="U616" s="151"/>
      <c r="AX616" s="186" t="str">
        <f>IFERROR(TP_DATA[[#This Row],[Top '[m']]]-TP_DATA[[#This Row],[Bottom '[m']]], "")</f>
        <v/>
      </c>
      <c r="AY616" s="469"/>
      <c r="AZ616" s="470"/>
      <c r="BA616" s="192"/>
      <c r="BD616" s="467"/>
      <c r="BE616" s="467"/>
      <c r="BF616" s="468"/>
      <c r="BK616" s="425"/>
      <c r="BM616" s="425"/>
      <c r="CJ616" s="186" t="str">
        <f>IFERROR(TOWER_DATA[[#This Row],[Top '[m']]]-TOWER_DATA[[#This Row],[Bottom '[m']]], "")</f>
        <v/>
      </c>
      <c r="CK616" s="51"/>
      <c r="CL616" s="173" t="str">
        <f>IFERROR(-(TOWER_DATA[[#This Row],[D, bottom '[m']]]-TOWER_DATA[[#This Row],[D, top '[m']]])/(TOWER_DATA[[#This Row],[Bottom '[m']]]-TOWER_DATA[[#This Row],[Top '[m']]]),"")</f>
        <v/>
      </c>
      <c r="CM616" s="123" t="str">
        <f t="shared" si="13"/>
        <v/>
      </c>
      <c r="CN616" s="187" t="str">
        <f>IFERROR((TOWER_DATA[[#This Row],[D, bottom '[m']]]+TOWER_DATA[[#This Row],[D, top '[m']]])/(2*TOWER_DATA[[#This Row],[t '[mm']]]/1000),"")</f>
        <v/>
      </c>
      <c r="DR616" s="167"/>
      <c r="DS616" s="167"/>
      <c r="DT616" s="151"/>
      <c r="DW616" s="94"/>
      <c r="DX616" s="94"/>
    </row>
    <row r="617" spans="11:128" ht="18" customHeight="1">
      <c r="K617" s="51" t="str">
        <f>IFERROR(MP_DATA[[#This Row],[Top '[m']]]-MP_DATA[[#This Row],[Bottom '[m']]], "")</f>
        <v/>
      </c>
      <c r="L617" s="166"/>
      <c r="M617" s="167"/>
      <c r="N617" s="168"/>
      <c r="S617" s="167"/>
      <c r="T617" s="167"/>
      <c r="U617" s="151"/>
      <c r="AX617" s="186" t="str">
        <f>IFERROR(TP_DATA[[#This Row],[Top '[m']]]-TP_DATA[[#This Row],[Bottom '[m']]], "")</f>
        <v/>
      </c>
      <c r="AY617" s="469"/>
      <c r="AZ617" s="470"/>
      <c r="BA617" s="192"/>
      <c r="BD617" s="467"/>
      <c r="BE617" s="467"/>
      <c r="BF617" s="468"/>
      <c r="BK617" s="425"/>
      <c r="BM617" s="425"/>
      <c r="CJ617" s="186" t="str">
        <f>IFERROR(TOWER_DATA[[#This Row],[Top '[m']]]-TOWER_DATA[[#This Row],[Bottom '[m']]], "")</f>
        <v/>
      </c>
      <c r="CK617" s="51"/>
      <c r="CL617" s="173" t="str">
        <f>IFERROR(-(TOWER_DATA[[#This Row],[D, bottom '[m']]]-TOWER_DATA[[#This Row],[D, top '[m']]])/(TOWER_DATA[[#This Row],[Bottom '[m']]]-TOWER_DATA[[#This Row],[Top '[m']]]),"")</f>
        <v/>
      </c>
      <c r="CM617" s="123" t="str">
        <f t="shared" si="13"/>
        <v/>
      </c>
      <c r="CN617" s="187" t="str">
        <f>IFERROR((TOWER_DATA[[#This Row],[D, bottom '[m']]]+TOWER_DATA[[#This Row],[D, top '[m']]])/(2*TOWER_DATA[[#This Row],[t '[mm']]]/1000),"")</f>
        <v/>
      </c>
      <c r="DR617" s="167"/>
      <c r="DS617" s="167"/>
      <c r="DT617" s="151"/>
      <c r="DW617" s="94"/>
      <c r="DX617" s="94"/>
    </row>
    <row r="618" spans="11:128" ht="18" customHeight="1">
      <c r="K618" s="51" t="str">
        <f>IFERROR(MP_DATA[[#This Row],[Top '[m']]]-MP_DATA[[#This Row],[Bottom '[m']]], "")</f>
        <v/>
      </c>
      <c r="L618" s="166"/>
      <c r="M618" s="167"/>
      <c r="N618" s="168"/>
      <c r="S618" s="167"/>
      <c r="T618" s="167"/>
      <c r="U618" s="151"/>
      <c r="AX618" s="186" t="str">
        <f>IFERROR(TP_DATA[[#This Row],[Top '[m']]]-TP_DATA[[#This Row],[Bottom '[m']]], "")</f>
        <v/>
      </c>
      <c r="AY618" s="469"/>
      <c r="AZ618" s="470"/>
      <c r="BA618" s="192"/>
      <c r="BD618" s="467"/>
      <c r="BE618" s="467"/>
      <c r="BF618" s="468"/>
      <c r="BK618" s="425"/>
      <c r="BM618" s="425"/>
      <c r="CJ618" s="186" t="str">
        <f>IFERROR(TOWER_DATA[[#This Row],[Top '[m']]]-TOWER_DATA[[#This Row],[Bottom '[m']]], "")</f>
        <v/>
      </c>
      <c r="CK618" s="51"/>
      <c r="CL618" s="173" t="str">
        <f>IFERROR(-(TOWER_DATA[[#This Row],[D, bottom '[m']]]-TOWER_DATA[[#This Row],[D, top '[m']]])/(TOWER_DATA[[#This Row],[Bottom '[m']]]-TOWER_DATA[[#This Row],[Top '[m']]]),"")</f>
        <v/>
      </c>
      <c r="CM618" s="123" t="str">
        <f t="shared" si="13"/>
        <v/>
      </c>
      <c r="CN618" s="187" t="str">
        <f>IFERROR((TOWER_DATA[[#This Row],[D, bottom '[m']]]+TOWER_DATA[[#This Row],[D, top '[m']]])/(2*TOWER_DATA[[#This Row],[t '[mm']]]/1000),"")</f>
        <v/>
      </c>
      <c r="DR618" s="167"/>
      <c r="DS618" s="167"/>
      <c r="DT618" s="151"/>
      <c r="DW618" s="94"/>
      <c r="DX618" s="94"/>
    </row>
    <row r="619" spans="11:128" ht="18" customHeight="1">
      <c r="K619" s="51" t="str">
        <f>IFERROR(MP_DATA[[#This Row],[Top '[m']]]-MP_DATA[[#This Row],[Bottom '[m']]], "")</f>
        <v/>
      </c>
      <c r="L619" s="166"/>
      <c r="M619" s="167"/>
      <c r="N619" s="168"/>
      <c r="S619" s="167"/>
      <c r="T619" s="167"/>
      <c r="U619" s="151"/>
      <c r="AX619" s="186" t="str">
        <f>IFERROR(TP_DATA[[#This Row],[Top '[m']]]-TP_DATA[[#This Row],[Bottom '[m']]], "")</f>
        <v/>
      </c>
      <c r="AY619" s="469"/>
      <c r="AZ619" s="470"/>
      <c r="BA619" s="192"/>
      <c r="BD619" s="467"/>
      <c r="BE619" s="467"/>
      <c r="BF619" s="468"/>
      <c r="BK619" s="425"/>
      <c r="BM619" s="425"/>
      <c r="CJ619" s="186" t="str">
        <f>IFERROR(TOWER_DATA[[#This Row],[Top '[m']]]-TOWER_DATA[[#This Row],[Bottom '[m']]], "")</f>
        <v/>
      </c>
      <c r="CK619" s="51"/>
      <c r="CL619" s="173" t="str">
        <f>IFERROR(-(TOWER_DATA[[#This Row],[D, bottom '[m']]]-TOWER_DATA[[#This Row],[D, top '[m']]])/(TOWER_DATA[[#This Row],[Bottom '[m']]]-TOWER_DATA[[#This Row],[Top '[m']]]),"")</f>
        <v/>
      </c>
      <c r="CM619" s="123" t="str">
        <f t="shared" si="13"/>
        <v/>
      </c>
      <c r="CN619" s="187" t="str">
        <f>IFERROR((TOWER_DATA[[#This Row],[D, bottom '[m']]]+TOWER_DATA[[#This Row],[D, top '[m']]])/(2*TOWER_DATA[[#This Row],[t '[mm']]]/1000),"")</f>
        <v/>
      </c>
      <c r="DR619" s="167"/>
      <c r="DS619" s="167"/>
      <c r="DT619" s="151"/>
      <c r="DW619" s="94"/>
      <c r="DX619" s="94"/>
    </row>
    <row r="620" spans="11:128" ht="18" customHeight="1">
      <c r="K620" s="51" t="str">
        <f>IFERROR(MP_DATA[[#This Row],[Top '[m']]]-MP_DATA[[#This Row],[Bottom '[m']]], "")</f>
        <v/>
      </c>
      <c r="L620" s="166"/>
      <c r="M620" s="167"/>
      <c r="N620" s="168"/>
      <c r="S620" s="167"/>
      <c r="T620" s="167"/>
      <c r="U620" s="151"/>
      <c r="AX620" s="186" t="str">
        <f>IFERROR(TP_DATA[[#This Row],[Top '[m']]]-TP_DATA[[#This Row],[Bottom '[m']]], "")</f>
        <v/>
      </c>
      <c r="AY620" s="469"/>
      <c r="AZ620" s="470"/>
      <c r="BA620" s="192"/>
      <c r="BD620" s="467"/>
      <c r="BE620" s="467"/>
      <c r="BF620" s="468"/>
      <c r="BK620" s="425"/>
      <c r="BM620" s="425"/>
      <c r="CJ620" s="186" t="str">
        <f>IFERROR(TOWER_DATA[[#This Row],[Top '[m']]]-TOWER_DATA[[#This Row],[Bottom '[m']]], "")</f>
        <v/>
      </c>
      <c r="CK620" s="51"/>
      <c r="CL620" s="173" t="str">
        <f>IFERROR(-(TOWER_DATA[[#This Row],[D, bottom '[m']]]-TOWER_DATA[[#This Row],[D, top '[m']]])/(TOWER_DATA[[#This Row],[Bottom '[m']]]-TOWER_DATA[[#This Row],[Top '[m']]]),"")</f>
        <v/>
      </c>
      <c r="CM620" s="123" t="str">
        <f t="shared" si="13"/>
        <v/>
      </c>
      <c r="CN620" s="187" t="str">
        <f>IFERROR((TOWER_DATA[[#This Row],[D, bottom '[m']]]+TOWER_DATA[[#This Row],[D, top '[m']]])/(2*TOWER_DATA[[#This Row],[t '[mm']]]/1000),"")</f>
        <v/>
      </c>
      <c r="DR620" s="167"/>
      <c r="DS620" s="167"/>
      <c r="DT620" s="151"/>
      <c r="DW620" s="94"/>
      <c r="DX620" s="94"/>
    </row>
    <row r="621" spans="11:128" ht="18" customHeight="1">
      <c r="K621" s="51" t="str">
        <f>IFERROR(MP_DATA[[#This Row],[Top '[m']]]-MP_DATA[[#This Row],[Bottom '[m']]], "")</f>
        <v/>
      </c>
      <c r="L621" s="166"/>
      <c r="M621" s="167"/>
      <c r="N621" s="168"/>
      <c r="S621" s="167"/>
      <c r="T621" s="167"/>
      <c r="U621" s="151"/>
      <c r="AX621" s="186" t="str">
        <f>IFERROR(TP_DATA[[#This Row],[Top '[m']]]-TP_DATA[[#This Row],[Bottom '[m']]], "")</f>
        <v/>
      </c>
      <c r="AY621" s="469"/>
      <c r="AZ621" s="470"/>
      <c r="BA621" s="192"/>
      <c r="BD621" s="467"/>
      <c r="BE621" s="467"/>
      <c r="BF621" s="468"/>
      <c r="BK621" s="425"/>
      <c r="BM621" s="425"/>
      <c r="CJ621" s="186" t="str">
        <f>IFERROR(TOWER_DATA[[#This Row],[Top '[m']]]-TOWER_DATA[[#This Row],[Bottom '[m']]], "")</f>
        <v/>
      </c>
      <c r="CK621" s="51"/>
      <c r="CL621" s="173" t="str">
        <f>IFERROR(-(TOWER_DATA[[#This Row],[D, bottom '[m']]]-TOWER_DATA[[#This Row],[D, top '[m']]])/(TOWER_DATA[[#This Row],[Bottom '[m']]]-TOWER_DATA[[#This Row],[Top '[m']]]),"")</f>
        <v/>
      </c>
      <c r="CM621" s="123" t="str">
        <f t="shared" si="13"/>
        <v/>
      </c>
      <c r="CN621" s="187" t="str">
        <f>IFERROR((TOWER_DATA[[#This Row],[D, bottom '[m']]]+TOWER_DATA[[#This Row],[D, top '[m']]])/(2*TOWER_DATA[[#This Row],[t '[mm']]]/1000),"")</f>
        <v/>
      </c>
      <c r="DR621" s="167"/>
      <c r="DS621" s="167"/>
      <c r="DT621" s="151"/>
      <c r="DW621" s="94"/>
      <c r="DX621" s="94"/>
    </row>
    <row r="622" spans="11:128" ht="18" customHeight="1">
      <c r="K622" s="51" t="str">
        <f>IFERROR(MP_DATA[[#This Row],[Top '[m']]]-MP_DATA[[#This Row],[Bottom '[m']]], "")</f>
        <v/>
      </c>
      <c r="L622" s="166"/>
      <c r="M622" s="167"/>
      <c r="N622" s="168"/>
      <c r="S622" s="167"/>
      <c r="T622" s="167"/>
      <c r="U622" s="151"/>
      <c r="AX622" s="186" t="str">
        <f>IFERROR(TP_DATA[[#This Row],[Top '[m']]]-TP_DATA[[#This Row],[Bottom '[m']]], "")</f>
        <v/>
      </c>
      <c r="AY622" s="469"/>
      <c r="AZ622" s="470"/>
      <c r="BA622" s="192"/>
      <c r="BD622" s="467"/>
      <c r="BE622" s="467"/>
      <c r="BF622" s="468"/>
      <c r="BK622" s="425"/>
      <c r="BM622" s="425"/>
      <c r="CJ622" s="186" t="str">
        <f>IFERROR(TOWER_DATA[[#This Row],[Top '[m']]]-TOWER_DATA[[#This Row],[Bottom '[m']]], "")</f>
        <v/>
      </c>
      <c r="CK622" s="51"/>
      <c r="CL622" s="173" t="str">
        <f>IFERROR(-(TOWER_DATA[[#This Row],[D, bottom '[m']]]-TOWER_DATA[[#This Row],[D, top '[m']]])/(TOWER_DATA[[#This Row],[Bottom '[m']]]-TOWER_DATA[[#This Row],[Top '[m']]]),"")</f>
        <v/>
      </c>
      <c r="CM622" s="123" t="str">
        <f t="shared" si="13"/>
        <v/>
      </c>
      <c r="CN622" s="187" t="str">
        <f>IFERROR((TOWER_DATA[[#This Row],[D, bottom '[m']]]+TOWER_DATA[[#This Row],[D, top '[m']]])/(2*TOWER_DATA[[#This Row],[t '[mm']]]/1000),"")</f>
        <v/>
      </c>
      <c r="DR622" s="167"/>
      <c r="DS622" s="167"/>
      <c r="DT622" s="151"/>
      <c r="DW622" s="94"/>
      <c r="DX622" s="94"/>
    </row>
    <row r="623" spans="11:128" ht="18" customHeight="1">
      <c r="K623" s="51" t="str">
        <f>IFERROR(MP_DATA[[#This Row],[Top '[m']]]-MP_DATA[[#This Row],[Bottom '[m']]], "")</f>
        <v/>
      </c>
      <c r="L623" s="166"/>
      <c r="M623" s="167"/>
      <c r="N623" s="168"/>
      <c r="S623" s="167"/>
      <c r="T623" s="167"/>
      <c r="U623" s="151"/>
      <c r="AX623" s="186" t="str">
        <f>IFERROR(TP_DATA[[#This Row],[Top '[m']]]-TP_DATA[[#This Row],[Bottom '[m']]], "")</f>
        <v/>
      </c>
      <c r="AY623" s="469"/>
      <c r="AZ623" s="470"/>
      <c r="BA623" s="192"/>
      <c r="BD623" s="467"/>
      <c r="BE623" s="467"/>
      <c r="BF623" s="468"/>
      <c r="BK623" s="425"/>
      <c r="BM623" s="425"/>
      <c r="CJ623" s="186" t="str">
        <f>IFERROR(TOWER_DATA[[#This Row],[Top '[m']]]-TOWER_DATA[[#This Row],[Bottom '[m']]], "")</f>
        <v/>
      </c>
      <c r="CK623" s="51"/>
      <c r="CL623" s="173" t="str">
        <f>IFERROR(-(TOWER_DATA[[#This Row],[D, bottom '[m']]]-TOWER_DATA[[#This Row],[D, top '[m']]])/(TOWER_DATA[[#This Row],[Bottom '[m']]]-TOWER_DATA[[#This Row],[Top '[m']]]),"")</f>
        <v/>
      </c>
      <c r="CM623" s="123" t="str">
        <f t="shared" si="13"/>
        <v/>
      </c>
      <c r="CN623" s="187" t="str">
        <f>IFERROR((TOWER_DATA[[#This Row],[D, bottom '[m']]]+TOWER_DATA[[#This Row],[D, top '[m']]])/(2*TOWER_DATA[[#This Row],[t '[mm']]]/1000),"")</f>
        <v/>
      </c>
      <c r="DR623" s="167"/>
      <c r="DS623" s="167"/>
      <c r="DT623" s="151"/>
      <c r="DW623" s="94"/>
      <c r="DX623" s="94"/>
    </row>
    <row r="624" spans="11:128" ht="18" customHeight="1">
      <c r="L624" s="166"/>
      <c r="M624" s="167"/>
      <c r="N624" s="168"/>
      <c r="S624" s="167"/>
      <c r="T624" s="167"/>
      <c r="U624" s="151"/>
      <c r="AX624" s="186" t="str">
        <f>IFERROR(TP_DATA[[#This Row],[Top '[m']]]-TP_DATA[[#This Row],[Bottom '[m']]], "")</f>
        <v/>
      </c>
      <c r="AY624" s="469"/>
      <c r="AZ624" s="470"/>
      <c r="BA624" s="192"/>
      <c r="BD624" s="467"/>
      <c r="BE624" s="467"/>
      <c r="BF624" s="468"/>
      <c r="BK624" s="425"/>
      <c r="BM624" s="425"/>
      <c r="CJ624" s="186" t="str">
        <f>IFERROR(TOWER_DATA[[#This Row],[Top '[m']]]-TOWER_DATA[[#This Row],[Bottom '[m']]], "")</f>
        <v/>
      </c>
      <c r="CK624" s="51"/>
      <c r="CL624" s="173" t="str">
        <f>IFERROR(-(TOWER_DATA[[#This Row],[D, bottom '[m']]]-TOWER_DATA[[#This Row],[D, top '[m']]])/(TOWER_DATA[[#This Row],[Bottom '[m']]]-TOWER_DATA[[#This Row],[Top '[m']]]),"")</f>
        <v/>
      </c>
      <c r="CM624" s="123" t="str">
        <f t="shared" si="13"/>
        <v/>
      </c>
      <c r="CN624" s="187" t="str">
        <f>IFERROR((TOWER_DATA[[#This Row],[D, bottom '[m']]]+TOWER_DATA[[#This Row],[D, top '[m']]])/(2*TOWER_DATA[[#This Row],[t '[mm']]]/1000),"")</f>
        <v/>
      </c>
      <c r="DR624" s="167"/>
      <c r="DS624" s="167"/>
      <c r="DT624" s="151"/>
      <c r="DW624" s="94"/>
      <c r="DX624" s="94"/>
    </row>
    <row r="625" spans="12:128" ht="18" customHeight="1">
      <c r="L625" s="166"/>
      <c r="N625" s="168"/>
      <c r="S625" s="167"/>
      <c r="T625" s="167"/>
      <c r="U625" s="151"/>
      <c r="AX625" s="186" t="str">
        <f>IFERROR(TP_DATA[[#This Row],[Top '[m']]]-TP_DATA[[#This Row],[Bottom '[m']]], "")</f>
        <v/>
      </c>
      <c r="AY625" s="469"/>
      <c r="AZ625" s="470"/>
      <c r="BA625" s="192"/>
      <c r="BD625" s="467"/>
      <c r="BE625" s="467"/>
      <c r="BF625" s="468"/>
      <c r="BK625" s="425"/>
      <c r="BM625" s="425"/>
      <c r="CJ625" s="186" t="str">
        <f>IFERROR(TOWER_DATA[[#This Row],[Top '[m']]]-TOWER_DATA[[#This Row],[Bottom '[m']]], "")</f>
        <v/>
      </c>
      <c r="CK625" s="51"/>
      <c r="CL625" s="173" t="str">
        <f>IFERROR(-(TOWER_DATA[[#This Row],[D, bottom '[m']]]-TOWER_DATA[[#This Row],[D, top '[m']]])/(TOWER_DATA[[#This Row],[Bottom '[m']]]-TOWER_DATA[[#This Row],[Top '[m']]]),"")</f>
        <v/>
      </c>
      <c r="CM625" s="123" t="str">
        <f t="shared" ref="CM625:CM688" si="14">IF(7850/1000*(1/3)*PI()*ABS(CE625-CF625)*((CG625/2)^2+(CG625/2)*(CH625/2)+(CH625/2)^2-(CG625/2-CI625/1000)^2-(CG625/2-CI625/1000)*(CH625/2-CI625/1000)-(CH625/2-CI625/1000)^2)=0,"",7850/1000*(1/3)*PI()*ABS(CE625-CF625)*((CG625/2)^2+(CG625/2)*(CH625/2)+(CH625/2)^2-(CG625/2-CI625/1000)^2-(CG625/2-CI625/1000)*(CH625/2-CI625/1000)-(CH625/2-CI625/1000)^2))</f>
        <v/>
      </c>
      <c r="CN625" s="187" t="str">
        <f>IFERROR((TOWER_DATA[[#This Row],[D, bottom '[m']]]+TOWER_DATA[[#This Row],[D, top '[m']]])/(2*TOWER_DATA[[#This Row],[t '[mm']]]/1000),"")</f>
        <v/>
      </c>
      <c r="DR625" s="167"/>
      <c r="DS625" s="167"/>
      <c r="DT625" s="151"/>
      <c r="DW625" s="94"/>
      <c r="DX625" s="94"/>
    </row>
    <row r="626" spans="12:128" ht="18" customHeight="1">
      <c r="L626" s="166"/>
      <c r="N626" s="168"/>
      <c r="S626" s="167"/>
      <c r="T626" s="167"/>
      <c r="U626" s="151"/>
      <c r="AX626" s="186" t="str">
        <f>IFERROR(TP_DATA[[#This Row],[Top '[m']]]-TP_DATA[[#This Row],[Bottom '[m']]], "")</f>
        <v/>
      </c>
      <c r="AY626" s="469"/>
      <c r="AZ626" s="470"/>
      <c r="BA626" s="192"/>
      <c r="BD626" s="467"/>
      <c r="BE626" s="467"/>
      <c r="BF626" s="468"/>
      <c r="BK626" s="425"/>
      <c r="BM626" s="425"/>
      <c r="CJ626" s="186" t="str">
        <f>IFERROR(TOWER_DATA[[#This Row],[Top '[m']]]-TOWER_DATA[[#This Row],[Bottom '[m']]], "")</f>
        <v/>
      </c>
      <c r="CK626" s="51"/>
      <c r="CL626" s="173" t="str">
        <f>IFERROR(-(TOWER_DATA[[#This Row],[D, bottom '[m']]]-TOWER_DATA[[#This Row],[D, top '[m']]])/(TOWER_DATA[[#This Row],[Bottom '[m']]]-TOWER_DATA[[#This Row],[Top '[m']]]),"")</f>
        <v/>
      </c>
      <c r="CM626" s="123" t="str">
        <f t="shared" si="14"/>
        <v/>
      </c>
      <c r="CN626" s="187" t="str">
        <f>IFERROR((TOWER_DATA[[#This Row],[D, bottom '[m']]]+TOWER_DATA[[#This Row],[D, top '[m']]])/(2*TOWER_DATA[[#This Row],[t '[mm']]]/1000),"")</f>
        <v/>
      </c>
      <c r="DR626" s="167"/>
      <c r="DS626" s="167"/>
      <c r="DT626" s="151"/>
      <c r="DW626" s="94"/>
      <c r="DX626" s="94"/>
    </row>
    <row r="627" spans="12:128" ht="18" customHeight="1">
      <c r="L627" s="166"/>
      <c r="N627" s="168"/>
      <c r="S627" s="167"/>
      <c r="T627" s="167"/>
      <c r="U627" s="151"/>
      <c r="AX627" s="186" t="str">
        <f>IFERROR(TP_DATA[[#This Row],[Top '[m']]]-TP_DATA[[#This Row],[Bottom '[m']]], "")</f>
        <v/>
      </c>
      <c r="AY627" s="469"/>
      <c r="AZ627" s="470"/>
      <c r="BA627" s="192"/>
      <c r="BD627" s="467"/>
      <c r="BE627" s="467"/>
      <c r="BF627" s="468"/>
      <c r="BK627" s="425"/>
      <c r="BM627" s="425"/>
      <c r="CJ627" s="186" t="str">
        <f>IFERROR(TOWER_DATA[[#This Row],[Top '[m']]]-TOWER_DATA[[#This Row],[Bottom '[m']]], "")</f>
        <v/>
      </c>
      <c r="CK627" s="51"/>
      <c r="CL627" s="173" t="str">
        <f>IFERROR(-(TOWER_DATA[[#This Row],[D, bottom '[m']]]-TOWER_DATA[[#This Row],[D, top '[m']]])/(TOWER_DATA[[#This Row],[Bottom '[m']]]-TOWER_DATA[[#This Row],[Top '[m']]]),"")</f>
        <v/>
      </c>
      <c r="CM627" s="123" t="str">
        <f t="shared" si="14"/>
        <v/>
      </c>
      <c r="CN627" s="187" t="str">
        <f>IFERROR((TOWER_DATA[[#This Row],[D, bottom '[m']]]+TOWER_DATA[[#This Row],[D, top '[m']]])/(2*TOWER_DATA[[#This Row],[t '[mm']]]/1000),"")</f>
        <v/>
      </c>
      <c r="DR627" s="167"/>
      <c r="DS627" s="167"/>
      <c r="DT627" s="151"/>
      <c r="DW627" s="94"/>
      <c r="DX627" s="94"/>
    </row>
    <row r="628" spans="12:128" ht="18" customHeight="1">
      <c r="L628" s="166"/>
      <c r="N628" s="168"/>
      <c r="S628" s="167"/>
      <c r="T628" s="167"/>
      <c r="U628" s="151"/>
      <c r="AX628" s="186" t="str">
        <f>IFERROR(TP_DATA[[#This Row],[Top '[m']]]-TP_DATA[[#This Row],[Bottom '[m']]], "")</f>
        <v/>
      </c>
      <c r="AY628" s="469"/>
      <c r="AZ628" s="470"/>
      <c r="BA628" s="192"/>
      <c r="BD628" s="467"/>
      <c r="BE628" s="467"/>
      <c r="BF628" s="468"/>
      <c r="BK628" s="425"/>
      <c r="BM628" s="425"/>
      <c r="CJ628" s="186" t="str">
        <f>IFERROR(TOWER_DATA[[#This Row],[Top '[m']]]-TOWER_DATA[[#This Row],[Bottom '[m']]], "")</f>
        <v/>
      </c>
      <c r="CK628" s="51"/>
      <c r="CL628" s="173" t="str">
        <f>IFERROR(-(TOWER_DATA[[#This Row],[D, bottom '[m']]]-TOWER_DATA[[#This Row],[D, top '[m']]])/(TOWER_DATA[[#This Row],[Bottom '[m']]]-TOWER_DATA[[#This Row],[Top '[m']]]),"")</f>
        <v/>
      </c>
      <c r="CM628" s="123" t="str">
        <f t="shared" si="14"/>
        <v/>
      </c>
      <c r="CN628" s="187" t="str">
        <f>IFERROR((TOWER_DATA[[#This Row],[D, bottom '[m']]]+TOWER_DATA[[#This Row],[D, top '[m']]])/(2*TOWER_DATA[[#This Row],[t '[mm']]]/1000),"")</f>
        <v/>
      </c>
      <c r="DR628" s="167"/>
      <c r="DS628" s="167"/>
      <c r="DT628" s="151"/>
      <c r="DW628" s="94"/>
      <c r="DX628" s="94"/>
    </row>
    <row r="629" spans="12:128" ht="18" customHeight="1">
      <c r="L629" s="166"/>
      <c r="N629" s="168"/>
      <c r="S629" s="167"/>
      <c r="T629" s="167"/>
      <c r="U629" s="151"/>
      <c r="AX629" s="186" t="str">
        <f>IFERROR(TP_DATA[[#This Row],[Top '[m']]]-TP_DATA[[#This Row],[Bottom '[m']]], "")</f>
        <v/>
      </c>
      <c r="AY629" s="469"/>
      <c r="AZ629" s="470"/>
      <c r="BA629" s="192"/>
      <c r="BD629" s="467"/>
      <c r="BE629" s="467"/>
      <c r="BF629" s="468"/>
      <c r="BK629" s="425"/>
      <c r="BM629" s="425"/>
      <c r="CJ629" s="186" t="str">
        <f>IFERROR(TOWER_DATA[[#This Row],[Top '[m']]]-TOWER_DATA[[#This Row],[Bottom '[m']]], "")</f>
        <v/>
      </c>
      <c r="CK629" s="51"/>
      <c r="CL629" s="173" t="str">
        <f>IFERROR(-(TOWER_DATA[[#This Row],[D, bottom '[m']]]-TOWER_DATA[[#This Row],[D, top '[m']]])/(TOWER_DATA[[#This Row],[Bottom '[m']]]-TOWER_DATA[[#This Row],[Top '[m']]]),"")</f>
        <v/>
      </c>
      <c r="CM629" s="123" t="str">
        <f t="shared" si="14"/>
        <v/>
      </c>
      <c r="CN629" s="187" t="str">
        <f>IFERROR((TOWER_DATA[[#This Row],[D, bottom '[m']]]+TOWER_DATA[[#This Row],[D, top '[m']]])/(2*TOWER_DATA[[#This Row],[t '[mm']]]/1000),"")</f>
        <v/>
      </c>
      <c r="DR629" s="167"/>
      <c r="DS629" s="167"/>
      <c r="DT629" s="151"/>
      <c r="DW629" s="94"/>
      <c r="DX629" s="94"/>
    </row>
    <row r="630" spans="12:128" ht="18" customHeight="1">
      <c r="L630" s="166"/>
      <c r="N630" s="168"/>
      <c r="S630" s="167"/>
      <c r="T630" s="167"/>
      <c r="U630" s="151"/>
      <c r="AX630" s="186" t="str">
        <f>IFERROR(TP_DATA[[#This Row],[Top '[m']]]-TP_DATA[[#This Row],[Bottom '[m']]], "")</f>
        <v/>
      </c>
      <c r="AY630" s="469"/>
      <c r="AZ630" s="470"/>
      <c r="BA630" s="192"/>
      <c r="BD630" s="467"/>
      <c r="BE630" s="467"/>
      <c r="BF630" s="468"/>
      <c r="BK630" s="425"/>
      <c r="BM630" s="425"/>
      <c r="CJ630" s="186" t="str">
        <f>IFERROR(TOWER_DATA[[#This Row],[Top '[m']]]-TOWER_DATA[[#This Row],[Bottom '[m']]], "")</f>
        <v/>
      </c>
      <c r="CK630" s="51"/>
      <c r="CL630" s="173" t="str">
        <f>IFERROR(-(TOWER_DATA[[#This Row],[D, bottom '[m']]]-TOWER_DATA[[#This Row],[D, top '[m']]])/(TOWER_DATA[[#This Row],[Bottom '[m']]]-TOWER_DATA[[#This Row],[Top '[m']]]),"")</f>
        <v/>
      </c>
      <c r="CM630" s="123" t="str">
        <f t="shared" si="14"/>
        <v/>
      </c>
      <c r="CN630" s="187" t="str">
        <f>IFERROR((TOWER_DATA[[#This Row],[D, bottom '[m']]]+TOWER_DATA[[#This Row],[D, top '[m']]])/(2*TOWER_DATA[[#This Row],[t '[mm']]]/1000),"")</f>
        <v/>
      </c>
      <c r="DR630" s="167"/>
      <c r="DS630" s="167"/>
      <c r="DT630" s="151"/>
      <c r="DW630" s="94"/>
      <c r="DX630" s="94"/>
    </row>
    <row r="631" spans="12:128" ht="18" customHeight="1">
      <c r="L631" s="166"/>
      <c r="N631" s="168"/>
      <c r="S631" s="167"/>
      <c r="T631" s="167"/>
      <c r="U631" s="151"/>
      <c r="AX631" s="186" t="str">
        <f>IFERROR(TP_DATA[[#This Row],[Top '[m']]]-TP_DATA[[#This Row],[Bottom '[m']]], "")</f>
        <v/>
      </c>
      <c r="AY631" s="469"/>
      <c r="AZ631" s="470"/>
      <c r="BA631" s="192"/>
      <c r="BD631" s="467"/>
      <c r="BE631" s="467"/>
      <c r="BF631" s="468"/>
      <c r="BK631" s="425"/>
      <c r="BM631" s="425"/>
      <c r="CJ631" s="186" t="str">
        <f>IFERROR(TOWER_DATA[[#This Row],[Top '[m']]]-TOWER_DATA[[#This Row],[Bottom '[m']]], "")</f>
        <v/>
      </c>
      <c r="CK631" s="51"/>
      <c r="CL631" s="173" t="str">
        <f>IFERROR(-(TOWER_DATA[[#This Row],[D, bottom '[m']]]-TOWER_DATA[[#This Row],[D, top '[m']]])/(TOWER_DATA[[#This Row],[Bottom '[m']]]-TOWER_DATA[[#This Row],[Top '[m']]]),"")</f>
        <v/>
      </c>
      <c r="CM631" s="123" t="str">
        <f t="shared" si="14"/>
        <v/>
      </c>
      <c r="CN631" s="187" t="str">
        <f>IFERROR((TOWER_DATA[[#This Row],[D, bottom '[m']]]+TOWER_DATA[[#This Row],[D, top '[m']]])/(2*TOWER_DATA[[#This Row],[t '[mm']]]/1000),"")</f>
        <v/>
      </c>
      <c r="DR631" s="167"/>
      <c r="DS631" s="167"/>
      <c r="DT631" s="151"/>
      <c r="DW631" s="94"/>
      <c r="DX631" s="94"/>
    </row>
    <row r="632" spans="12:128" ht="18" customHeight="1">
      <c r="L632" s="166"/>
      <c r="N632" s="168"/>
      <c r="S632" s="167"/>
      <c r="T632" s="167"/>
      <c r="U632" s="151"/>
      <c r="AX632" s="186" t="str">
        <f>IFERROR(TP_DATA[[#This Row],[Top '[m']]]-TP_DATA[[#This Row],[Bottom '[m']]], "")</f>
        <v/>
      </c>
      <c r="AY632" s="469"/>
      <c r="AZ632" s="470"/>
      <c r="BA632" s="192"/>
      <c r="BD632" s="467"/>
      <c r="BE632" s="467"/>
      <c r="BF632" s="468"/>
      <c r="BK632" s="425"/>
      <c r="BM632" s="425"/>
      <c r="CJ632" s="186" t="str">
        <f>IFERROR(TOWER_DATA[[#This Row],[Top '[m']]]-TOWER_DATA[[#This Row],[Bottom '[m']]], "")</f>
        <v/>
      </c>
      <c r="CK632" s="51"/>
      <c r="CL632" s="173" t="str">
        <f>IFERROR(-(TOWER_DATA[[#This Row],[D, bottom '[m']]]-TOWER_DATA[[#This Row],[D, top '[m']]])/(TOWER_DATA[[#This Row],[Bottom '[m']]]-TOWER_DATA[[#This Row],[Top '[m']]]),"")</f>
        <v/>
      </c>
      <c r="CM632" s="123" t="str">
        <f t="shared" si="14"/>
        <v/>
      </c>
      <c r="CN632" s="187" t="str">
        <f>IFERROR((TOWER_DATA[[#This Row],[D, bottom '[m']]]+TOWER_DATA[[#This Row],[D, top '[m']]])/(2*TOWER_DATA[[#This Row],[t '[mm']]]/1000),"")</f>
        <v/>
      </c>
      <c r="DR632" s="167"/>
      <c r="DS632" s="167"/>
      <c r="DT632" s="151"/>
      <c r="DW632" s="94"/>
      <c r="DX632" s="94"/>
    </row>
    <row r="633" spans="12:128" ht="18" customHeight="1">
      <c r="L633" s="166"/>
      <c r="N633" s="168"/>
      <c r="S633" s="167"/>
      <c r="T633" s="167"/>
      <c r="U633" s="151"/>
      <c r="AX633" s="186" t="str">
        <f>IFERROR(TP_DATA[[#This Row],[Top '[m']]]-TP_DATA[[#This Row],[Bottom '[m']]], "")</f>
        <v/>
      </c>
      <c r="AY633" s="469"/>
      <c r="AZ633" s="470"/>
      <c r="BA633" s="192"/>
      <c r="BD633" s="467"/>
      <c r="BE633" s="467"/>
      <c r="BF633" s="468"/>
      <c r="BK633" s="425"/>
      <c r="BM633" s="425"/>
      <c r="CJ633" s="186" t="str">
        <f>IFERROR(TOWER_DATA[[#This Row],[Top '[m']]]-TOWER_DATA[[#This Row],[Bottom '[m']]], "")</f>
        <v/>
      </c>
      <c r="CK633" s="51"/>
      <c r="CL633" s="173" t="str">
        <f>IFERROR(-(TOWER_DATA[[#This Row],[D, bottom '[m']]]-TOWER_DATA[[#This Row],[D, top '[m']]])/(TOWER_DATA[[#This Row],[Bottom '[m']]]-TOWER_DATA[[#This Row],[Top '[m']]]),"")</f>
        <v/>
      </c>
      <c r="CM633" s="123" t="str">
        <f t="shared" si="14"/>
        <v/>
      </c>
      <c r="CN633" s="187" t="str">
        <f>IFERROR((TOWER_DATA[[#This Row],[D, bottom '[m']]]+TOWER_DATA[[#This Row],[D, top '[m']]])/(2*TOWER_DATA[[#This Row],[t '[mm']]]/1000),"")</f>
        <v/>
      </c>
      <c r="DR633" s="167"/>
      <c r="DS633" s="167"/>
      <c r="DT633" s="151"/>
      <c r="DW633" s="94"/>
      <c r="DX633" s="94"/>
    </row>
    <row r="634" spans="12:128" ht="18" customHeight="1">
      <c r="L634" s="166"/>
      <c r="N634" s="168"/>
      <c r="S634" s="167"/>
      <c r="T634" s="167"/>
      <c r="U634" s="151"/>
      <c r="AX634" s="186" t="str">
        <f>IFERROR(TP_DATA[[#This Row],[Top '[m']]]-TP_DATA[[#This Row],[Bottom '[m']]], "")</f>
        <v/>
      </c>
      <c r="AY634" s="469"/>
      <c r="AZ634" s="470"/>
      <c r="BA634" s="192"/>
      <c r="BD634" s="467"/>
      <c r="BE634" s="467"/>
      <c r="BF634" s="468"/>
      <c r="BK634" s="425"/>
      <c r="BM634" s="425"/>
      <c r="CJ634" s="186" t="str">
        <f>IFERROR(TOWER_DATA[[#This Row],[Top '[m']]]-TOWER_DATA[[#This Row],[Bottom '[m']]], "")</f>
        <v/>
      </c>
      <c r="CK634" s="51"/>
      <c r="CL634" s="173" t="str">
        <f>IFERROR(-(TOWER_DATA[[#This Row],[D, bottom '[m']]]-TOWER_DATA[[#This Row],[D, top '[m']]])/(TOWER_DATA[[#This Row],[Bottom '[m']]]-TOWER_DATA[[#This Row],[Top '[m']]]),"")</f>
        <v/>
      </c>
      <c r="CM634" s="123" t="str">
        <f t="shared" si="14"/>
        <v/>
      </c>
      <c r="CN634" s="187" t="str">
        <f>IFERROR((TOWER_DATA[[#This Row],[D, bottom '[m']]]+TOWER_DATA[[#This Row],[D, top '[m']]])/(2*TOWER_DATA[[#This Row],[t '[mm']]]/1000),"")</f>
        <v/>
      </c>
      <c r="DR634" s="167"/>
      <c r="DS634" s="167"/>
      <c r="DT634" s="151"/>
      <c r="DW634" s="94"/>
      <c r="DX634" s="94"/>
    </row>
    <row r="635" spans="12:128" ht="18" customHeight="1">
      <c r="L635" s="166"/>
      <c r="N635" s="168"/>
      <c r="S635" s="167"/>
      <c r="T635" s="167"/>
      <c r="U635" s="151"/>
      <c r="AX635" s="186" t="str">
        <f>IFERROR(TP_DATA[[#This Row],[Top '[m']]]-TP_DATA[[#This Row],[Bottom '[m']]], "")</f>
        <v/>
      </c>
      <c r="AY635" s="469"/>
      <c r="AZ635" s="470"/>
      <c r="BA635" s="192"/>
      <c r="BD635" s="467"/>
      <c r="BE635" s="467"/>
      <c r="BF635" s="468"/>
      <c r="BK635" s="425"/>
      <c r="BM635" s="425"/>
      <c r="CJ635" s="186" t="str">
        <f>IFERROR(TOWER_DATA[[#This Row],[Top '[m']]]-TOWER_DATA[[#This Row],[Bottom '[m']]], "")</f>
        <v/>
      </c>
      <c r="CK635" s="51"/>
      <c r="CL635" s="173" t="str">
        <f>IFERROR(-(TOWER_DATA[[#This Row],[D, bottom '[m']]]-TOWER_DATA[[#This Row],[D, top '[m']]])/(TOWER_DATA[[#This Row],[Bottom '[m']]]-TOWER_DATA[[#This Row],[Top '[m']]]),"")</f>
        <v/>
      </c>
      <c r="CM635" s="123" t="str">
        <f t="shared" si="14"/>
        <v/>
      </c>
      <c r="CN635" s="187" t="str">
        <f>IFERROR((TOWER_DATA[[#This Row],[D, bottom '[m']]]+TOWER_DATA[[#This Row],[D, top '[m']]])/(2*TOWER_DATA[[#This Row],[t '[mm']]]/1000),"")</f>
        <v/>
      </c>
      <c r="DR635" s="167"/>
      <c r="DS635" s="167"/>
      <c r="DT635" s="151"/>
      <c r="DW635" s="94"/>
      <c r="DX635" s="94"/>
    </row>
    <row r="636" spans="12:128" ht="18" customHeight="1">
      <c r="L636" s="166"/>
      <c r="N636" s="168"/>
      <c r="S636" s="167"/>
      <c r="T636" s="167"/>
      <c r="U636" s="151"/>
      <c r="AX636" s="186" t="str">
        <f>IFERROR(TP_DATA[[#This Row],[Top '[m']]]-TP_DATA[[#This Row],[Bottom '[m']]], "")</f>
        <v/>
      </c>
      <c r="AY636" s="469"/>
      <c r="AZ636" s="470"/>
      <c r="BA636" s="192"/>
      <c r="BD636" s="467"/>
      <c r="BE636" s="467"/>
      <c r="BF636" s="468"/>
      <c r="BK636" s="425"/>
      <c r="BM636" s="425"/>
      <c r="CJ636" s="186" t="str">
        <f>IFERROR(TOWER_DATA[[#This Row],[Top '[m']]]-TOWER_DATA[[#This Row],[Bottom '[m']]], "")</f>
        <v/>
      </c>
      <c r="CK636" s="51"/>
      <c r="CL636" s="173" t="str">
        <f>IFERROR(-(TOWER_DATA[[#This Row],[D, bottom '[m']]]-TOWER_DATA[[#This Row],[D, top '[m']]])/(TOWER_DATA[[#This Row],[Bottom '[m']]]-TOWER_DATA[[#This Row],[Top '[m']]]),"")</f>
        <v/>
      </c>
      <c r="CM636" s="123" t="str">
        <f t="shared" si="14"/>
        <v/>
      </c>
      <c r="CN636" s="187" t="str">
        <f>IFERROR((TOWER_DATA[[#This Row],[D, bottom '[m']]]+TOWER_DATA[[#This Row],[D, top '[m']]])/(2*TOWER_DATA[[#This Row],[t '[mm']]]/1000),"")</f>
        <v/>
      </c>
      <c r="DR636" s="167"/>
      <c r="DS636" s="167"/>
      <c r="DT636" s="151"/>
      <c r="DW636" s="94"/>
      <c r="DX636" s="94"/>
    </row>
    <row r="637" spans="12:128" ht="18" customHeight="1">
      <c r="L637" s="166"/>
      <c r="N637" s="168"/>
      <c r="S637" s="167"/>
      <c r="T637" s="167"/>
      <c r="U637" s="151"/>
      <c r="AX637" s="186" t="str">
        <f>IFERROR(TP_DATA[[#This Row],[Top '[m']]]-TP_DATA[[#This Row],[Bottom '[m']]], "")</f>
        <v/>
      </c>
      <c r="AY637" s="469"/>
      <c r="AZ637" s="470"/>
      <c r="BA637" s="192"/>
      <c r="BD637" s="467"/>
      <c r="BE637" s="467"/>
      <c r="BF637" s="468"/>
      <c r="BK637" s="425"/>
      <c r="BM637" s="425"/>
      <c r="CJ637" s="186" t="str">
        <f>IFERROR(TOWER_DATA[[#This Row],[Top '[m']]]-TOWER_DATA[[#This Row],[Bottom '[m']]], "")</f>
        <v/>
      </c>
      <c r="CK637" s="51"/>
      <c r="CL637" s="173" t="str">
        <f>IFERROR(-(TOWER_DATA[[#This Row],[D, bottom '[m']]]-TOWER_DATA[[#This Row],[D, top '[m']]])/(TOWER_DATA[[#This Row],[Bottom '[m']]]-TOWER_DATA[[#This Row],[Top '[m']]]),"")</f>
        <v/>
      </c>
      <c r="CM637" s="123" t="str">
        <f t="shared" si="14"/>
        <v/>
      </c>
      <c r="CN637" s="187" t="str">
        <f>IFERROR((TOWER_DATA[[#This Row],[D, bottom '[m']]]+TOWER_DATA[[#This Row],[D, top '[m']]])/(2*TOWER_DATA[[#This Row],[t '[mm']]]/1000),"")</f>
        <v/>
      </c>
      <c r="DR637" s="167"/>
      <c r="DS637" s="167"/>
      <c r="DT637" s="151"/>
      <c r="DW637" s="94"/>
      <c r="DX637" s="94"/>
    </row>
    <row r="638" spans="12:128" ht="18" customHeight="1">
      <c r="L638" s="166"/>
      <c r="N638" s="168"/>
      <c r="S638" s="167"/>
      <c r="T638" s="167"/>
      <c r="U638" s="151"/>
      <c r="AX638" s="186" t="str">
        <f>IFERROR(TP_DATA[[#This Row],[Top '[m']]]-TP_DATA[[#This Row],[Bottom '[m']]], "")</f>
        <v/>
      </c>
      <c r="AY638" s="469"/>
      <c r="AZ638" s="470"/>
      <c r="BA638" s="192"/>
      <c r="BD638" s="467"/>
      <c r="BE638" s="467"/>
      <c r="BF638" s="468"/>
      <c r="BK638" s="425"/>
      <c r="BM638" s="425"/>
      <c r="CJ638" s="186" t="str">
        <f>IFERROR(TOWER_DATA[[#This Row],[Top '[m']]]-TOWER_DATA[[#This Row],[Bottom '[m']]], "")</f>
        <v/>
      </c>
      <c r="CK638" s="51"/>
      <c r="CL638" s="173" t="str">
        <f>IFERROR(-(TOWER_DATA[[#This Row],[D, bottom '[m']]]-TOWER_DATA[[#This Row],[D, top '[m']]])/(TOWER_DATA[[#This Row],[Bottom '[m']]]-TOWER_DATA[[#This Row],[Top '[m']]]),"")</f>
        <v/>
      </c>
      <c r="CM638" s="123" t="str">
        <f t="shared" si="14"/>
        <v/>
      </c>
      <c r="CN638" s="187" t="str">
        <f>IFERROR((TOWER_DATA[[#This Row],[D, bottom '[m']]]+TOWER_DATA[[#This Row],[D, top '[m']]])/(2*TOWER_DATA[[#This Row],[t '[mm']]]/1000),"")</f>
        <v/>
      </c>
      <c r="DR638" s="167"/>
      <c r="DS638" s="167"/>
      <c r="DT638" s="151"/>
      <c r="DW638" s="94"/>
      <c r="DX638" s="94"/>
    </row>
    <row r="639" spans="12:128" ht="18" customHeight="1">
      <c r="L639" s="166"/>
      <c r="N639" s="168"/>
      <c r="S639" s="167"/>
      <c r="T639" s="167"/>
      <c r="U639" s="151"/>
      <c r="AX639" s="186" t="str">
        <f>IFERROR(TP_DATA[[#This Row],[Top '[m']]]-TP_DATA[[#This Row],[Bottom '[m']]], "")</f>
        <v/>
      </c>
      <c r="AY639" s="469"/>
      <c r="AZ639" s="470"/>
      <c r="BA639" s="192"/>
      <c r="BD639" s="467"/>
      <c r="BE639" s="467"/>
      <c r="BF639" s="468"/>
      <c r="BK639" s="425"/>
      <c r="BM639" s="425"/>
      <c r="CJ639" s="186" t="str">
        <f>IFERROR(TOWER_DATA[[#This Row],[Top '[m']]]-TOWER_DATA[[#This Row],[Bottom '[m']]], "")</f>
        <v/>
      </c>
      <c r="CK639" s="51"/>
      <c r="CL639" s="173" t="str">
        <f>IFERROR(-(TOWER_DATA[[#This Row],[D, bottom '[m']]]-TOWER_DATA[[#This Row],[D, top '[m']]])/(TOWER_DATA[[#This Row],[Bottom '[m']]]-TOWER_DATA[[#This Row],[Top '[m']]]),"")</f>
        <v/>
      </c>
      <c r="CM639" s="123" t="str">
        <f t="shared" si="14"/>
        <v/>
      </c>
      <c r="CN639" s="187" t="str">
        <f>IFERROR((TOWER_DATA[[#This Row],[D, bottom '[m']]]+TOWER_DATA[[#This Row],[D, top '[m']]])/(2*TOWER_DATA[[#This Row],[t '[mm']]]/1000),"")</f>
        <v/>
      </c>
      <c r="DR639" s="167"/>
      <c r="DS639" s="167"/>
      <c r="DT639" s="151"/>
      <c r="DW639" s="94"/>
      <c r="DX639" s="94"/>
    </row>
    <row r="640" spans="12:128" ht="18" customHeight="1">
      <c r="L640" s="166"/>
      <c r="N640" s="168"/>
      <c r="S640" s="167"/>
      <c r="T640" s="167"/>
      <c r="U640" s="151"/>
      <c r="AX640" s="186" t="str">
        <f>IFERROR(TP_DATA[[#This Row],[Top '[m']]]-TP_DATA[[#This Row],[Bottom '[m']]], "")</f>
        <v/>
      </c>
      <c r="AY640" s="469"/>
      <c r="AZ640" s="470"/>
      <c r="BA640" s="192"/>
      <c r="BD640" s="467"/>
      <c r="BE640" s="467"/>
      <c r="BF640" s="468"/>
      <c r="BK640" s="425"/>
      <c r="BM640" s="425"/>
      <c r="CJ640" s="186" t="str">
        <f>IFERROR(TOWER_DATA[[#This Row],[Top '[m']]]-TOWER_DATA[[#This Row],[Bottom '[m']]], "")</f>
        <v/>
      </c>
      <c r="CK640" s="51"/>
      <c r="CL640" s="173" t="str">
        <f>IFERROR(-(TOWER_DATA[[#This Row],[D, bottom '[m']]]-TOWER_DATA[[#This Row],[D, top '[m']]])/(TOWER_DATA[[#This Row],[Bottom '[m']]]-TOWER_DATA[[#This Row],[Top '[m']]]),"")</f>
        <v/>
      </c>
      <c r="CM640" s="123" t="str">
        <f t="shared" si="14"/>
        <v/>
      </c>
      <c r="CN640" s="187" t="str">
        <f>IFERROR((TOWER_DATA[[#This Row],[D, bottom '[m']]]+TOWER_DATA[[#This Row],[D, top '[m']]])/(2*TOWER_DATA[[#This Row],[t '[mm']]]/1000),"")</f>
        <v/>
      </c>
      <c r="DR640" s="167"/>
      <c r="DS640" s="167"/>
      <c r="DT640" s="151"/>
      <c r="DW640" s="94"/>
      <c r="DX640" s="94"/>
    </row>
    <row r="641" spans="12:128" ht="18" customHeight="1">
      <c r="L641" s="166"/>
      <c r="N641" s="168"/>
      <c r="S641" s="167"/>
      <c r="T641" s="167"/>
      <c r="U641" s="151"/>
      <c r="AX641" s="186" t="str">
        <f>IFERROR(TP_DATA[[#This Row],[Top '[m']]]-TP_DATA[[#This Row],[Bottom '[m']]], "")</f>
        <v/>
      </c>
      <c r="AY641" s="469"/>
      <c r="AZ641" s="470"/>
      <c r="BA641" s="192"/>
      <c r="BD641" s="467"/>
      <c r="BE641" s="467"/>
      <c r="BF641" s="468"/>
      <c r="BK641" s="425"/>
      <c r="BM641" s="425"/>
      <c r="CJ641" s="186" t="str">
        <f>IFERROR(TOWER_DATA[[#This Row],[Top '[m']]]-TOWER_DATA[[#This Row],[Bottom '[m']]], "")</f>
        <v/>
      </c>
      <c r="CK641" s="51"/>
      <c r="CL641" s="173" t="str">
        <f>IFERROR(-(TOWER_DATA[[#This Row],[D, bottom '[m']]]-TOWER_DATA[[#This Row],[D, top '[m']]])/(TOWER_DATA[[#This Row],[Bottom '[m']]]-TOWER_DATA[[#This Row],[Top '[m']]]),"")</f>
        <v/>
      </c>
      <c r="CM641" s="123" t="str">
        <f t="shared" si="14"/>
        <v/>
      </c>
      <c r="CN641" s="187" t="str">
        <f>IFERROR((TOWER_DATA[[#This Row],[D, bottom '[m']]]+TOWER_DATA[[#This Row],[D, top '[m']]])/(2*TOWER_DATA[[#This Row],[t '[mm']]]/1000),"")</f>
        <v/>
      </c>
      <c r="DR641" s="167"/>
      <c r="DS641" s="167"/>
      <c r="DT641" s="151"/>
      <c r="DW641" s="94"/>
      <c r="DX641" s="94"/>
    </row>
    <row r="642" spans="12:128" ht="18" customHeight="1">
      <c r="L642" s="166"/>
      <c r="N642" s="168"/>
      <c r="S642" s="167"/>
      <c r="T642" s="167"/>
      <c r="U642" s="151"/>
      <c r="AX642" s="186" t="str">
        <f>IFERROR(TP_DATA[[#This Row],[Top '[m']]]-TP_DATA[[#This Row],[Bottom '[m']]], "")</f>
        <v/>
      </c>
      <c r="AY642" s="469"/>
      <c r="AZ642" s="470"/>
      <c r="BA642" s="192"/>
      <c r="BD642" s="467"/>
      <c r="BE642" s="467"/>
      <c r="BF642" s="468"/>
      <c r="BK642" s="425"/>
      <c r="BM642" s="425"/>
      <c r="CJ642" s="186" t="str">
        <f>IFERROR(TOWER_DATA[[#This Row],[Top '[m']]]-TOWER_DATA[[#This Row],[Bottom '[m']]], "")</f>
        <v/>
      </c>
      <c r="CK642" s="51"/>
      <c r="CL642" s="173" t="str">
        <f>IFERROR(-(TOWER_DATA[[#This Row],[D, bottom '[m']]]-TOWER_DATA[[#This Row],[D, top '[m']]])/(TOWER_DATA[[#This Row],[Bottom '[m']]]-TOWER_DATA[[#This Row],[Top '[m']]]),"")</f>
        <v/>
      </c>
      <c r="CM642" s="123" t="str">
        <f t="shared" si="14"/>
        <v/>
      </c>
      <c r="CN642" s="187" t="str">
        <f>IFERROR((TOWER_DATA[[#This Row],[D, bottom '[m']]]+TOWER_DATA[[#This Row],[D, top '[m']]])/(2*TOWER_DATA[[#This Row],[t '[mm']]]/1000),"")</f>
        <v/>
      </c>
      <c r="DR642" s="167"/>
      <c r="DS642" s="167"/>
      <c r="DT642" s="151"/>
      <c r="DW642" s="94"/>
      <c r="DX642" s="94"/>
    </row>
    <row r="643" spans="12:128" ht="18" customHeight="1">
      <c r="L643" s="166"/>
      <c r="N643" s="168"/>
      <c r="S643" s="167"/>
      <c r="T643" s="167"/>
      <c r="U643" s="151"/>
      <c r="AX643" s="186" t="str">
        <f>IFERROR(TP_DATA[[#This Row],[Top '[m']]]-TP_DATA[[#This Row],[Bottom '[m']]], "")</f>
        <v/>
      </c>
      <c r="AY643" s="469"/>
      <c r="AZ643" s="470"/>
      <c r="BA643" s="192"/>
      <c r="BD643" s="467"/>
      <c r="BE643" s="467"/>
      <c r="BF643" s="468"/>
      <c r="BK643" s="425"/>
      <c r="BM643" s="425"/>
      <c r="CJ643" s="186" t="str">
        <f>IFERROR(TOWER_DATA[[#This Row],[Top '[m']]]-TOWER_DATA[[#This Row],[Bottom '[m']]], "")</f>
        <v/>
      </c>
      <c r="CK643" s="51"/>
      <c r="CL643" s="173" t="str">
        <f>IFERROR(-(TOWER_DATA[[#This Row],[D, bottom '[m']]]-TOWER_DATA[[#This Row],[D, top '[m']]])/(TOWER_DATA[[#This Row],[Bottom '[m']]]-TOWER_DATA[[#This Row],[Top '[m']]]),"")</f>
        <v/>
      </c>
      <c r="CM643" s="123" t="str">
        <f t="shared" si="14"/>
        <v/>
      </c>
      <c r="CN643" s="187" t="str">
        <f>IFERROR((TOWER_DATA[[#This Row],[D, bottom '[m']]]+TOWER_DATA[[#This Row],[D, top '[m']]])/(2*TOWER_DATA[[#This Row],[t '[mm']]]/1000),"")</f>
        <v/>
      </c>
      <c r="DR643" s="167"/>
      <c r="DS643" s="167"/>
      <c r="DT643" s="151"/>
      <c r="DW643" s="94"/>
      <c r="DX643" s="94"/>
    </row>
    <row r="644" spans="12:128" ht="18" customHeight="1">
      <c r="L644" s="166"/>
      <c r="N644" s="168"/>
      <c r="S644" s="167"/>
      <c r="T644" s="167"/>
      <c r="U644" s="151"/>
      <c r="AX644" s="186" t="str">
        <f>IFERROR(TP_DATA[[#This Row],[Top '[m']]]-TP_DATA[[#This Row],[Bottom '[m']]], "")</f>
        <v/>
      </c>
      <c r="AY644" s="469"/>
      <c r="AZ644" s="470"/>
      <c r="BA644" s="192"/>
      <c r="BD644" s="467"/>
      <c r="BE644" s="467"/>
      <c r="BF644" s="468"/>
      <c r="BK644" s="425"/>
      <c r="BM644" s="425"/>
      <c r="CJ644" s="186" t="str">
        <f>IFERROR(TOWER_DATA[[#This Row],[Top '[m']]]-TOWER_DATA[[#This Row],[Bottom '[m']]], "")</f>
        <v/>
      </c>
      <c r="CK644" s="51"/>
      <c r="CL644" s="173" t="str">
        <f>IFERROR(-(TOWER_DATA[[#This Row],[D, bottom '[m']]]-TOWER_DATA[[#This Row],[D, top '[m']]])/(TOWER_DATA[[#This Row],[Bottom '[m']]]-TOWER_DATA[[#This Row],[Top '[m']]]),"")</f>
        <v/>
      </c>
      <c r="CM644" s="123" t="str">
        <f t="shared" si="14"/>
        <v/>
      </c>
      <c r="CN644" s="187" t="str">
        <f>IFERROR((TOWER_DATA[[#This Row],[D, bottom '[m']]]+TOWER_DATA[[#This Row],[D, top '[m']]])/(2*TOWER_DATA[[#This Row],[t '[mm']]]/1000),"")</f>
        <v/>
      </c>
      <c r="DR644" s="167"/>
      <c r="DS644" s="167"/>
      <c r="DT644" s="151"/>
      <c r="DW644" s="94"/>
      <c r="DX644" s="94"/>
    </row>
    <row r="645" spans="12:128" ht="18" customHeight="1">
      <c r="L645" s="166"/>
      <c r="N645" s="168"/>
      <c r="S645" s="167"/>
      <c r="T645" s="167"/>
      <c r="U645" s="151"/>
      <c r="AX645" s="186" t="str">
        <f>IFERROR(TP_DATA[[#This Row],[Top '[m']]]-TP_DATA[[#This Row],[Bottom '[m']]], "")</f>
        <v/>
      </c>
      <c r="AY645" s="469"/>
      <c r="AZ645" s="470"/>
      <c r="BA645" s="192"/>
      <c r="BD645" s="467"/>
      <c r="BE645" s="467"/>
      <c r="BF645" s="468"/>
      <c r="BK645" s="425"/>
      <c r="BM645" s="425"/>
      <c r="CJ645" s="186" t="str">
        <f>IFERROR(TOWER_DATA[[#This Row],[Top '[m']]]-TOWER_DATA[[#This Row],[Bottom '[m']]], "")</f>
        <v/>
      </c>
      <c r="CK645" s="51"/>
      <c r="CL645" s="173" t="str">
        <f>IFERROR(-(TOWER_DATA[[#This Row],[D, bottom '[m']]]-TOWER_DATA[[#This Row],[D, top '[m']]])/(TOWER_DATA[[#This Row],[Bottom '[m']]]-TOWER_DATA[[#This Row],[Top '[m']]]),"")</f>
        <v/>
      </c>
      <c r="CM645" s="123" t="str">
        <f t="shared" si="14"/>
        <v/>
      </c>
      <c r="CN645" s="187" t="str">
        <f>IFERROR((TOWER_DATA[[#This Row],[D, bottom '[m']]]+TOWER_DATA[[#This Row],[D, top '[m']]])/(2*TOWER_DATA[[#This Row],[t '[mm']]]/1000),"")</f>
        <v/>
      </c>
      <c r="DR645" s="167"/>
      <c r="DS645" s="167"/>
      <c r="DT645" s="151"/>
      <c r="DW645" s="94"/>
      <c r="DX645" s="94"/>
    </row>
    <row r="646" spans="12:128" ht="18" customHeight="1">
      <c r="L646" s="166"/>
      <c r="N646" s="168"/>
      <c r="S646" s="167"/>
      <c r="T646" s="167"/>
      <c r="U646" s="151"/>
      <c r="AX646" s="186" t="str">
        <f>IFERROR(TP_DATA[[#This Row],[Top '[m']]]-TP_DATA[[#This Row],[Bottom '[m']]], "")</f>
        <v/>
      </c>
      <c r="AY646" s="469"/>
      <c r="AZ646" s="470"/>
      <c r="BA646" s="192"/>
      <c r="BD646" s="467"/>
      <c r="BE646" s="467"/>
      <c r="BF646" s="468"/>
      <c r="BK646" s="425"/>
      <c r="BM646" s="425"/>
      <c r="CJ646" s="186" t="str">
        <f>IFERROR(TOWER_DATA[[#This Row],[Top '[m']]]-TOWER_DATA[[#This Row],[Bottom '[m']]], "")</f>
        <v/>
      </c>
      <c r="CK646" s="51"/>
      <c r="CL646" s="173" t="str">
        <f>IFERROR(-(TOWER_DATA[[#This Row],[D, bottom '[m']]]-TOWER_DATA[[#This Row],[D, top '[m']]])/(TOWER_DATA[[#This Row],[Bottom '[m']]]-TOWER_DATA[[#This Row],[Top '[m']]]),"")</f>
        <v/>
      </c>
      <c r="CM646" s="123" t="str">
        <f t="shared" si="14"/>
        <v/>
      </c>
      <c r="CN646" s="187" t="str">
        <f>IFERROR((TOWER_DATA[[#This Row],[D, bottom '[m']]]+TOWER_DATA[[#This Row],[D, top '[m']]])/(2*TOWER_DATA[[#This Row],[t '[mm']]]/1000),"")</f>
        <v/>
      </c>
      <c r="DR646" s="167"/>
      <c r="DS646" s="167"/>
      <c r="DT646" s="151"/>
      <c r="DW646" s="94"/>
      <c r="DX646" s="94"/>
    </row>
    <row r="647" spans="12:128" ht="18" customHeight="1">
      <c r="L647" s="166"/>
      <c r="N647" s="168"/>
      <c r="S647" s="167"/>
      <c r="T647" s="167"/>
      <c r="U647" s="151"/>
      <c r="AX647" s="186" t="str">
        <f>IFERROR(TP_DATA[[#This Row],[Top '[m']]]-TP_DATA[[#This Row],[Bottom '[m']]], "")</f>
        <v/>
      </c>
      <c r="AY647" s="469"/>
      <c r="AZ647" s="470"/>
      <c r="BA647" s="192"/>
      <c r="BD647" s="467"/>
      <c r="BE647" s="467"/>
      <c r="BF647" s="468"/>
      <c r="BK647" s="425"/>
      <c r="BM647" s="425"/>
      <c r="CJ647" s="186" t="str">
        <f>IFERROR(TOWER_DATA[[#This Row],[Top '[m']]]-TOWER_DATA[[#This Row],[Bottom '[m']]], "")</f>
        <v/>
      </c>
      <c r="CK647" s="51"/>
      <c r="CL647" s="173" t="str">
        <f>IFERROR(-(TOWER_DATA[[#This Row],[D, bottom '[m']]]-TOWER_DATA[[#This Row],[D, top '[m']]])/(TOWER_DATA[[#This Row],[Bottom '[m']]]-TOWER_DATA[[#This Row],[Top '[m']]]),"")</f>
        <v/>
      </c>
      <c r="CM647" s="123" t="str">
        <f t="shared" si="14"/>
        <v/>
      </c>
      <c r="CN647" s="187" t="str">
        <f>IFERROR((TOWER_DATA[[#This Row],[D, bottom '[m']]]+TOWER_DATA[[#This Row],[D, top '[m']]])/(2*TOWER_DATA[[#This Row],[t '[mm']]]/1000),"")</f>
        <v/>
      </c>
      <c r="DR647" s="167"/>
      <c r="DS647" s="167"/>
      <c r="DT647" s="151"/>
      <c r="DW647" s="94"/>
      <c r="DX647" s="94"/>
    </row>
    <row r="648" spans="12:128" ht="18" customHeight="1">
      <c r="L648" s="166"/>
      <c r="N648" s="168"/>
      <c r="S648" s="167"/>
      <c r="T648" s="167"/>
      <c r="U648" s="151"/>
      <c r="AX648" s="186" t="str">
        <f>IFERROR(TP_DATA[[#This Row],[Top '[m']]]-TP_DATA[[#This Row],[Bottom '[m']]], "")</f>
        <v/>
      </c>
      <c r="AY648" s="469"/>
      <c r="AZ648" s="470"/>
      <c r="BA648" s="192"/>
      <c r="BD648" s="467"/>
      <c r="BE648" s="467"/>
      <c r="BF648" s="468"/>
      <c r="BK648" s="425"/>
      <c r="BM648" s="425"/>
      <c r="CJ648" s="186" t="str">
        <f>IFERROR(TOWER_DATA[[#This Row],[Top '[m']]]-TOWER_DATA[[#This Row],[Bottom '[m']]], "")</f>
        <v/>
      </c>
      <c r="CK648" s="51"/>
      <c r="CL648" s="173" t="str">
        <f>IFERROR(-(TOWER_DATA[[#This Row],[D, bottom '[m']]]-TOWER_DATA[[#This Row],[D, top '[m']]])/(TOWER_DATA[[#This Row],[Bottom '[m']]]-TOWER_DATA[[#This Row],[Top '[m']]]),"")</f>
        <v/>
      </c>
      <c r="CM648" s="123" t="str">
        <f t="shared" si="14"/>
        <v/>
      </c>
      <c r="CN648" s="187" t="str">
        <f>IFERROR((TOWER_DATA[[#This Row],[D, bottom '[m']]]+TOWER_DATA[[#This Row],[D, top '[m']]])/(2*TOWER_DATA[[#This Row],[t '[mm']]]/1000),"")</f>
        <v/>
      </c>
      <c r="DR648" s="167"/>
      <c r="DS648" s="167"/>
      <c r="DT648" s="151"/>
      <c r="DW648" s="94"/>
      <c r="DX648" s="94"/>
    </row>
    <row r="649" spans="12:128" ht="18" customHeight="1">
      <c r="L649" s="166"/>
      <c r="N649" s="168"/>
      <c r="S649" s="167"/>
      <c r="T649" s="167"/>
      <c r="U649" s="151"/>
      <c r="AX649" s="186" t="str">
        <f>IFERROR(TP_DATA[[#This Row],[Top '[m']]]-TP_DATA[[#This Row],[Bottom '[m']]], "")</f>
        <v/>
      </c>
      <c r="AY649" s="469"/>
      <c r="AZ649" s="470"/>
      <c r="BA649" s="192"/>
      <c r="BD649" s="467"/>
      <c r="BE649" s="467"/>
      <c r="BF649" s="468"/>
      <c r="BK649" s="425"/>
      <c r="BM649" s="425"/>
      <c r="CJ649" s="186" t="str">
        <f>IFERROR(TOWER_DATA[[#This Row],[Top '[m']]]-TOWER_DATA[[#This Row],[Bottom '[m']]], "")</f>
        <v/>
      </c>
      <c r="CK649" s="51"/>
      <c r="CL649" s="173" t="str">
        <f>IFERROR(-(TOWER_DATA[[#This Row],[D, bottom '[m']]]-TOWER_DATA[[#This Row],[D, top '[m']]])/(TOWER_DATA[[#This Row],[Bottom '[m']]]-TOWER_DATA[[#This Row],[Top '[m']]]),"")</f>
        <v/>
      </c>
      <c r="CM649" s="123" t="str">
        <f t="shared" si="14"/>
        <v/>
      </c>
      <c r="CN649" s="187" t="str">
        <f>IFERROR((TOWER_DATA[[#This Row],[D, bottom '[m']]]+TOWER_DATA[[#This Row],[D, top '[m']]])/(2*TOWER_DATA[[#This Row],[t '[mm']]]/1000),"")</f>
        <v/>
      </c>
      <c r="DR649" s="167"/>
      <c r="DS649" s="167"/>
      <c r="DT649" s="151"/>
      <c r="DW649" s="94"/>
      <c r="DX649" s="94"/>
    </row>
    <row r="650" spans="12:128" ht="18" customHeight="1">
      <c r="L650" s="166"/>
      <c r="N650" s="168"/>
      <c r="S650" s="167"/>
      <c r="T650" s="167"/>
      <c r="U650" s="151"/>
      <c r="AX650" s="186" t="str">
        <f>IFERROR(TP_DATA[[#This Row],[Top '[m']]]-TP_DATA[[#This Row],[Bottom '[m']]], "")</f>
        <v/>
      </c>
      <c r="AY650" s="469"/>
      <c r="AZ650" s="470"/>
      <c r="BA650" s="192"/>
      <c r="BD650" s="467"/>
      <c r="BE650" s="467"/>
      <c r="BF650" s="468"/>
      <c r="BK650" s="425"/>
      <c r="BM650" s="425"/>
      <c r="CJ650" s="186" t="str">
        <f>IFERROR(TOWER_DATA[[#This Row],[Top '[m']]]-TOWER_DATA[[#This Row],[Bottom '[m']]], "")</f>
        <v/>
      </c>
      <c r="CK650" s="51"/>
      <c r="CL650" s="173" t="str">
        <f>IFERROR(-(TOWER_DATA[[#This Row],[D, bottom '[m']]]-TOWER_DATA[[#This Row],[D, top '[m']]])/(TOWER_DATA[[#This Row],[Bottom '[m']]]-TOWER_DATA[[#This Row],[Top '[m']]]),"")</f>
        <v/>
      </c>
      <c r="CM650" s="123" t="str">
        <f t="shared" si="14"/>
        <v/>
      </c>
      <c r="CN650" s="187" t="str">
        <f>IFERROR((TOWER_DATA[[#This Row],[D, bottom '[m']]]+TOWER_DATA[[#This Row],[D, top '[m']]])/(2*TOWER_DATA[[#This Row],[t '[mm']]]/1000),"")</f>
        <v/>
      </c>
      <c r="DR650" s="167"/>
      <c r="DS650" s="167"/>
      <c r="DT650" s="151"/>
      <c r="DW650" s="94"/>
      <c r="DX650" s="94"/>
    </row>
    <row r="651" spans="12:128" ht="18" customHeight="1">
      <c r="L651" s="166"/>
      <c r="N651" s="168"/>
      <c r="S651" s="167"/>
      <c r="T651" s="167"/>
      <c r="U651" s="151"/>
      <c r="AX651" s="186" t="str">
        <f>IFERROR(TP_DATA[[#This Row],[Top '[m']]]-TP_DATA[[#This Row],[Bottom '[m']]], "")</f>
        <v/>
      </c>
      <c r="AY651" s="469"/>
      <c r="AZ651" s="470"/>
      <c r="BA651" s="192"/>
      <c r="BD651" s="467"/>
      <c r="BE651" s="467"/>
      <c r="BF651" s="468"/>
      <c r="BK651" s="425"/>
      <c r="BM651" s="425"/>
      <c r="CJ651" s="186" t="str">
        <f>IFERROR(TOWER_DATA[[#This Row],[Top '[m']]]-TOWER_DATA[[#This Row],[Bottom '[m']]], "")</f>
        <v/>
      </c>
      <c r="CK651" s="51"/>
      <c r="CL651" s="173" t="str">
        <f>IFERROR(-(TOWER_DATA[[#This Row],[D, bottom '[m']]]-TOWER_DATA[[#This Row],[D, top '[m']]])/(TOWER_DATA[[#This Row],[Bottom '[m']]]-TOWER_DATA[[#This Row],[Top '[m']]]),"")</f>
        <v/>
      </c>
      <c r="CM651" s="123" t="str">
        <f t="shared" si="14"/>
        <v/>
      </c>
      <c r="CN651" s="187" t="str">
        <f>IFERROR((TOWER_DATA[[#This Row],[D, bottom '[m']]]+TOWER_DATA[[#This Row],[D, top '[m']]])/(2*TOWER_DATA[[#This Row],[t '[mm']]]/1000),"")</f>
        <v/>
      </c>
      <c r="DR651" s="167"/>
      <c r="DS651" s="167"/>
      <c r="DT651" s="151"/>
      <c r="DW651" s="94"/>
      <c r="DX651" s="94"/>
    </row>
    <row r="652" spans="12:128" ht="18" customHeight="1">
      <c r="L652" s="166"/>
      <c r="N652" s="168"/>
      <c r="S652" s="167"/>
      <c r="T652" s="167"/>
      <c r="U652" s="151"/>
      <c r="AX652" s="186" t="str">
        <f>IFERROR(TP_DATA[[#This Row],[Top '[m']]]-TP_DATA[[#This Row],[Bottom '[m']]], "")</f>
        <v/>
      </c>
      <c r="AY652" s="469"/>
      <c r="AZ652" s="470"/>
      <c r="BA652" s="192"/>
      <c r="BD652" s="467"/>
      <c r="BE652" s="467"/>
      <c r="BF652" s="468"/>
      <c r="BK652" s="425"/>
      <c r="BM652" s="425"/>
      <c r="CJ652" s="186" t="str">
        <f>IFERROR(TOWER_DATA[[#This Row],[Top '[m']]]-TOWER_DATA[[#This Row],[Bottom '[m']]], "")</f>
        <v/>
      </c>
      <c r="CK652" s="51"/>
      <c r="CL652" s="173" t="str">
        <f>IFERROR(-(TOWER_DATA[[#This Row],[D, bottom '[m']]]-TOWER_DATA[[#This Row],[D, top '[m']]])/(TOWER_DATA[[#This Row],[Bottom '[m']]]-TOWER_DATA[[#This Row],[Top '[m']]]),"")</f>
        <v/>
      </c>
      <c r="CM652" s="123" t="str">
        <f t="shared" si="14"/>
        <v/>
      </c>
      <c r="CN652" s="187" t="str">
        <f>IFERROR((TOWER_DATA[[#This Row],[D, bottom '[m']]]+TOWER_DATA[[#This Row],[D, top '[m']]])/(2*TOWER_DATA[[#This Row],[t '[mm']]]/1000),"")</f>
        <v/>
      </c>
      <c r="DR652" s="167"/>
      <c r="DS652" s="167"/>
      <c r="DT652" s="151"/>
      <c r="DW652" s="94"/>
      <c r="DX652" s="94"/>
    </row>
    <row r="653" spans="12:128" ht="18" customHeight="1">
      <c r="L653" s="166"/>
      <c r="N653" s="168"/>
      <c r="S653" s="167"/>
      <c r="T653" s="167"/>
      <c r="U653" s="151"/>
      <c r="AX653" s="186" t="str">
        <f>IFERROR(TP_DATA[[#This Row],[Top '[m']]]-TP_DATA[[#This Row],[Bottom '[m']]], "")</f>
        <v/>
      </c>
      <c r="AY653" s="469"/>
      <c r="AZ653" s="470"/>
      <c r="BA653" s="192"/>
      <c r="BD653" s="467"/>
      <c r="BE653" s="467"/>
      <c r="BF653" s="468"/>
      <c r="BK653" s="425"/>
      <c r="BM653" s="425"/>
      <c r="CJ653" s="186" t="str">
        <f>IFERROR(TOWER_DATA[[#This Row],[Top '[m']]]-TOWER_DATA[[#This Row],[Bottom '[m']]], "")</f>
        <v/>
      </c>
      <c r="CK653" s="51"/>
      <c r="CL653" s="173" t="str">
        <f>IFERROR(-(TOWER_DATA[[#This Row],[D, bottom '[m']]]-TOWER_DATA[[#This Row],[D, top '[m']]])/(TOWER_DATA[[#This Row],[Bottom '[m']]]-TOWER_DATA[[#This Row],[Top '[m']]]),"")</f>
        <v/>
      </c>
      <c r="CM653" s="123" t="str">
        <f t="shared" si="14"/>
        <v/>
      </c>
      <c r="CN653" s="187" t="str">
        <f>IFERROR((TOWER_DATA[[#This Row],[D, bottom '[m']]]+TOWER_DATA[[#This Row],[D, top '[m']]])/(2*TOWER_DATA[[#This Row],[t '[mm']]]/1000),"")</f>
        <v/>
      </c>
      <c r="DR653" s="167"/>
      <c r="DS653" s="167"/>
      <c r="DT653" s="151"/>
      <c r="DW653" s="94"/>
      <c r="DX653" s="94"/>
    </row>
    <row r="654" spans="12:128" ht="18" customHeight="1">
      <c r="L654" s="166"/>
      <c r="N654" s="168"/>
      <c r="S654" s="167"/>
      <c r="T654" s="167"/>
      <c r="U654" s="151"/>
      <c r="AX654" s="186" t="str">
        <f>IFERROR(TP_DATA[[#This Row],[Top '[m']]]-TP_DATA[[#This Row],[Bottom '[m']]], "")</f>
        <v/>
      </c>
      <c r="AY654" s="469"/>
      <c r="AZ654" s="470"/>
      <c r="BA654" s="192"/>
      <c r="BD654" s="467"/>
      <c r="BE654" s="467"/>
      <c r="BF654" s="468"/>
      <c r="BK654" s="425"/>
      <c r="BM654" s="425"/>
      <c r="CJ654" s="186" t="str">
        <f>IFERROR(TOWER_DATA[[#This Row],[Top '[m']]]-TOWER_DATA[[#This Row],[Bottom '[m']]], "")</f>
        <v/>
      </c>
      <c r="CK654" s="51"/>
      <c r="CL654" s="173" t="str">
        <f>IFERROR(-(TOWER_DATA[[#This Row],[D, bottom '[m']]]-TOWER_DATA[[#This Row],[D, top '[m']]])/(TOWER_DATA[[#This Row],[Bottom '[m']]]-TOWER_DATA[[#This Row],[Top '[m']]]),"")</f>
        <v/>
      </c>
      <c r="CM654" s="123" t="str">
        <f t="shared" si="14"/>
        <v/>
      </c>
      <c r="CN654" s="187" t="str">
        <f>IFERROR((TOWER_DATA[[#This Row],[D, bottom '[m']]]+TOWER_DATA[[#This Row],[D, top '[m']]])/(2*TOWER_DATA[[#This Row],[t '[mm']]]/1000),"")</f>
        <v/>
      </c>
      <c r="DR654" s="167"/>
      <c r="DS654" s="167"/>
      <c r="DT654" s="151"/>
      <c r="DW654" s="94"/>
      <c r="DX654" s="94"/>
    </row>
    <row r="655" spans="12:128" ht="18" customHeight="1">
      <c r="L655" s="166"/>
      <c r="N655" s="168"/>
      <c r="S655" s="167"/>
      <c r="T655" s="167"/>
      <c r="U655" s="151"/>
      <c r="AX655" s="186" t="str">
        <f>IFERROR(TP_DATA[[#This Row],[Top '[m']]]-TP_DATA[[#This Row],[Bottom '[m']]], "")</f>
        <v/>
      </c>
      <c r="AY655" s="469"/>
      <c r="AZ655" s="470"/>
      <c r="BA655" s="192"/>
      <c r="BD655" s="467"/>
      <c r="BE655" s="467"/>
      <c r="BF655" s="468"/>
      <c r="BK655" s="425"/>
      <c r="BM655" s="425"/>
      <c r="CJ655" s="186" t="str">
        <f>IFERROR(TOWER_DATA[[#This Row],[Top '[m']]]-TOWER_DATA[[#This Row],[Bottom '[m']]], "")</f>
        <v/>
      </c>
      <c r="CK655" s="51"/>
      <c r="CL655" s="173" t="str">
        <f>IFERROR(-(TOWER_DATA[[#This Row],[D, bottom '[m']]]-TOWER_DATA[[#This Row],[D, top '[m']]])/(TOWER_DATA[[#This Row],[Bottom '[m']]]-TOWER_DATA[[#This Row],[Top '[m']]]),"")</f>
        <v/>
      </c>
      <c r="CM655" s="123" t="str">
        <f t="shared" si="14"/>
        <v/>
      </c>
      <c r="CN655" s="187" t="str">
        <f>IFERROR((TOWER_DATA[[#This Row],[D, bottom '[m']]]+TOWER_DATA[[#This Row],[D, top '[m']]])/(2*TOWER_DATA[[#This Row],[t '[mm']]]/1000),"")</f>
        <v/>
      </c>
      <c r="DR655" s="167"/>
      <c r="DS655" s="167"/>
      <c r="DT655" s="151"/>
      <c r="DW655" s="94"/>
      <c r="DX655" s="94"/>
    </row>
    <row r="656" spans="12:128" ht="18" customHeight="1">
      <c r="L656" s="166"/>
      <c r="N656" s="168"/>
      <c r="S656" s="167"/>
      <c r="T656" s="167"/>
      <c r="U656" s="151"/>
      <c r="AX656" s="186" t="str">
        <f>IFERROR(TP_DATA[[#This Row],[Top '[m']]]-TP_DATA[[#This Row],[Bottom '[m']]], "")</f>
        <v/>
      </c>
      <c r="AY656" s="469"/>
      <c r="AZ656" s="470"/>
      <c r="BA656" s="192"/>
      <c r="BD656" s="467"/>
      <c r="BE656" s="467"/>
      <c r="BF656" s="468"/>
      <c r="BK656" s="425"/>
      <c r="BM656" s="425"/>
      <c r="CJ656" s="186" t="str">
        <f>IFERROR(TOWER_DATA[[#This Row],[Top '[m']]]-TOWER_DATA[[#This Row],[Bottom '[m']]], "")</f>
        <v/>
      </c>
      <c r="CK656" s="51"/>
      <c r="CL656" s="173" t="str">
        <f>IFERROR(-(TOWER_DATA[[#This Row],[D, bottom '[m']]]-TOWER_DATA[[#This Row],[D, top '[m']]])/(TOWER_DATA[[#This Row],[Bottom '[m']]]-TOWER_DATA[[#This Row],[Top '[m']]]),"")</f>
        <v/>
      </c>
      <c r="CM656" s="123" t="str">
        <f t="shared" si="14"/>
        <v/>
      </c>
      <c r="CN656" s="187" t="str">
        <f>IFERROR((TOWER_DATA[[#This Row],[D, bottom '[m']]]+TOWER_DATA[[#This Row],[D, top '[m']]])/(2*TOWER_DATA[[#This Row],[t '[mm']]]/1000),"")</f>
        <v/>
      </c>
      <c r="DR656" s="167"/>
      <c r="DS656" s="167"/>
      <c r="DT656" s="151"/>
      <c r="DW656" s="94"/>
      <c r="DX656" s="94"/>
    </row>
    <row r="657" spans="14:128" ht="18" customHeight="1">
      <c r="N657" s="168"/>
      <c r="S657" s="167"/>
      <c r="T657" s="167"/>
      <c r="U657" s="151"/>
      <c r="AX657" s="186" t="str">
        <f>IFERROR(TP_DATA[[#This Row],[Top '[m']]]-TP_DATA[[#This Row],[Bottom '[m']]], "")</f>
        <v/>
      </c>
      <c r="AY657" s="469"/>
      <c r="AZ657" s="470"/>
      <c r="BA657" s="192"/>
      <c r="BD657" s="467"/>
      <c r="BE657" s="467"/>
      <c r="BF657" s="468"/>
      <c r="BK657" s="425"/>
      <c r="BM657" s="425"/>
      <c r="CJ657" s="186" t="str">
        <f>IFERROR(TOWER_DATA[[#This Row],[Top '[m']]]-TOWER_DATA[[#This Row],[Bottom '[m']]], "")</f>
        <v/>
      </c>
      <c r="CK657" s="51"/>
      <c r="CL657" s="173" t="str">
        <f>IFERROR(-(TOWER_DATA[[#This Row],[D, bottom '[m']]]-TOWER_DATA[[#This Row],[D, top '[m']]])/(TOWER_DATA[[#This Row],[Bottom '[m']]]-TOWER_DATA[[#This Row],[Top '[m']]]),"")</f>
        <v/>
      </c>
      <c r="CM657" s="123" t="str">
        <f t="shared" si="14"/>
        <v/>
      </c>
      <c r="CN657" s="187" t="str">
        <f>IFERROR((TOWER_DATA[[#This Row],[D, bottom '[m']]]+TOWER_DATA[[#This Row],[D, top '[m']]])/(2*TOWER_DATA[[#This Row],[t '[mm']]]/1000),"")</f>
        <v/>
      </c>
      <c r="DR657" s="167"/>
      <c r="DS657" s="167"/>
      <c r="DT657" s="151"/>
      <c r="DW657" s="94"/>
      <c r="DX657" s="94"/>
    </row>
    <row r="658" spans="14:128" ht="18" customHeight="1">
      <c r="N658" s="168"/>
      <c r="S658" s="167"/>
      <c r="T658" s="167"/>
      <c r="U658" s="151"/>
      <c r="AX658" s="186" t="str">
        <f>IFERROR(TP_DATA[[#This Row],[Top '[m']]]-TP_DATA[[#This Row],[Bottom '[m']]], "")</f>
        <v/>
      </c>
      <c r="AY658" s="469"/>
      <c r="AZ658" s="470"/>
      <c r="BA658" s="192"/>
      <c r="BD658" s="467"/>
      <c r="BE658" s="467"/>
      <c r="BF658" s="468"/>
      <c r="BK658" s="425"/>
      <c r="BM658" s="425"/>
      <c r="CJ658" s="186" t="str">
        <f>IFERROR(TOWER_DATA[[#This Row],[Top '[m']]]-TOWER_DATA[[#This Row],[Bottom '[m']]], "")</f>
        <v/>
      </c>
      <c r="CK658" s="51"/>
      <c r="CL658" s="173" t="str">
        <f>IFERROR(-(TOWER_DATA[[#This Row],[D, bottom '[m']]]-TOWER_DATA[[#This Row],[D, top '[m']]])/(TOWER_DATA[[#This Row],[Bottom '[m']]]-TOWER_DATA[[#This Row],[Top '[m']]]),"")</f>
        <v/>
      </c>
      <c r="CM658" s="123" t="str">
        <f t="shared" si="14"/>
        <v/>
      </c>
      <c r="CN658" s="187" t="str">
        <f>IFERROR((TOWER_DATA[[#This Row],[D, bottom '[m']]]+TOWER_DATA[[#This Row],[D, top '[m']]])/(2*TOWER_DATA[[#This Row],[t '[mm']]]/1000),"")</f>
        <v/>
      </c>
      <c r="DR658" s="167"/>
      <c r="DS658" s="167"/>
      <c r="DT658" s="151"/>
      <c r="DW658" s="94"/>
      <c r="DX658" s="94"/>
    </row>
    <row r="659" spans="14:128" ht="18" customHeight="1">
      <c r="N659" s="168"/>
      <c r="S659" s="167"/>
      <c r="T659" s="167"/>
      <c r="U659" s="151"/>
      <c r="AX659" s="186" t="str">
        <f>IFERROR(TP_DATA[[#This Row],[Top '[m']]]-TP_DATA[[#This Row],[Bottom '[m']]], "")</f>
        <v/>
      </c>
      <c r="AY659" s="469"/>
      <c r="AZ659" s="470"/>
      <c r="BA659" s="192"/>
      <c r="BD659" s="467"/>
      <c r="BE659" s="467"/>
      <c r="BF659" s="468"/>
      <c r="BK659" s="425"/>
      <c r="BM659" s="425"/>
      <c r="CJ659" s="186" t="str">
        <f>IFERROR(TOWER_DATA[[#This Row],[Top '[m']]]-TOWER_DATA[[#This Row],[Bottom '[m']]], "")</f>
        <v/>
      </c>
      <c r="CK659" s="51"/>
      <c r="CL659" s="173" t="str">
        <f>IFERROR(-(TOWER_DATA[[#This Row],[D, bottom '[m']]]-TOWER_DATA[[#This Row],[D, top '[m']]])/(TOWER_DATA[[#This Row],[Bottom '[m']]]-TOWER_DATA[[#This Row],[Top '[m']]]),"")</f>
        <v/>
      </c>
      <c r="CM659" s="123" t="str">
        <f t="shared" si="14"/>
        <v/>
      </c>
      <c r="CN659" s="187" t="str">
        <f>IFERROR((TOWER_DATA[[#This Row],[D, bottom '[m']]]+TOWER_DATA[[#This Row],[D, top '[m']]])/(2*TOWER_DATA[[#This Row],[t '[mm']]]/1000),"")</f>
        <v/>
      </c>
      <c r="DR659" s="167"/>
      <c r="DS659" s="167"/>
      <c r="DT659" s="151"/>
      <c r="DW659" s="94"/>
      <c r="DX659" s="94"/>
    </row>
    <row r="660" spans="14:128" ht="18" customHeight="1">
      <c r="N660" s="168"/>
      <c r="S660" s="167"/>
      <c r="T660" s="167"/>
      <c r="U660" s="151"/>
      <c r="AX660" s="186" t="str">
        <f>IFERROR(TP_DATA[[#This Row],[Top '[m']]]-TP_DATA[[#This Row],[Bottom '[m']]], "")</f>
        <v/>
      </c>
      <c r="AY660" s="469"/>
      <c r="AZ660" s="470"/>
      <c r="BA660" s="192"/>
      <c r="BD660" s="467"/>
      <c r="BE660" s="467"/>
      <c r="BF660" s="468"/>
      <c r="BK660" s="425"/>
      <c r="BM660" s="425"/>
      <c r="CJ660" s="186" t="str">
        <f>IFERROR(TOWER_DATA[[#This Row],[Top '[m']]]-TOWER_DATA[[#This Row],[Bottom '[m']]], "")</f>
        <v/>
      </c>
      <c r="CK660" s="51"/>
      <c r="CL660" s="173" t="str">
        <f>IFERROR(-(TOWER_DATA[[#This Row],[D, bottom '[m']]]-TOWER_DATA[[#This Row],[D, top '[m']]])/(TOWER_DATA[[#This Row],[Bottom '[m']]]-TOWER_DATA[[#This Row],[Top '[m']]]),"")</f>
        <v/>
      </c>
      <c r="CM660" s="123" t="str">
        <f t="shared" si="14"/>
        <v/>
      </c>
      <c r="CN660" s="187" t="str">
        <f>IFERROR((TOWER_DATA[[#This Row],[D, bottom '[m']]]+TOWER_DATA[[#This Row],[D, top '[m']]])/(2*TOWER_DATA[[#This Row],[t '[mm']]]/1000),"")</f>
        <v/>
      </c>
      <c r="DR660" s="167"/>
      <c r="DS660" s="167"/>
      <c r="DT660" s="151"/>
      <c r="DW660" s="94"/>
      <c r="DX660" s="94"/>
    </row>
    <row r="661" spans="14:128" ht="18" customHeight="1">
      <c r="N661" s="168"/>
      <c r="S661" s="167"/>
      <c r="T661" s="167"/>
      <c r="U661" s="151"/>
      <c r="AX661" s="186" t="str">
        <f>IFERROR(TP_DATA[[#This Row],[Top '[m']]]-TP_DATA[[#This Row],[Bottom '[m']]], "")</f>
        <v/>
      </c>
      <c r="AY661" s="469"/>
      <c r="AZ661" s="470"/>
      <c r="BA661" s="192"/>
      <c r="BD661" s="467"/>
      <c r="BE661" s="467"/>
      <c r="BF661" s="468"/>
      <c r="BK661" s="425"/>
      <c r="BM661" s="425"/>
      <c r="CJ661" s="186" t="str">
        <f>IFERROR(TOWER_DATA[[#This Row],[Top '[m']]]-TOWER_DATA[[#This Row],[Bottom '[m']]], "")</f>
        <v/>
      </c>
      <c r="CK661" s="51"/>
      <c r="CL661" s="173" t="str">
        <f>IFERROR(-(TOWER_DATA[[#This Row],[D, bottom '[m']]]-TOWER_DATA[[#This Row],[D, top '[m']]])/(TOWER_DATA[[#This Row],[Bottom '[m']]]-TOWER_DATA[[#This Row],[Top '[m']]]),"")</f>
        <v/>
      </c>
      <c r="CM661" s="123" t="str">
        <f t="shared" si="14"/>
        <v/>
      </c>
      <c r="CN661" s="187" t="str">
        <f>IFERROR((TOWER_DATA[[#This Row],[D, bottom '[m']]]+TOWER_DATA[[#This Row],[D, top '[m']]])/(2*TOWER_DATA[[#This Row],[t '[mm']]]/1000),"")</f>
        <v/>
      </c>
      <c r="DR661" s="167"/>
      <c r="DS661" s="167"/>
      <c r="DT661" s="151"/>
      <c r="DW661" s="94"/>
      <c r="DX661" s="94"/>
    </row>
    <row r="662" spans="14:128" ht="18" customHeight="1">
      <c r="N662" s="168"/>
      <c r="S662" s="167"/>
      <c r="T662" s="167"/>
      <c r="U662" s="151"/>
      <c r="AX662" s="186" t="str">
        <f>IFERROR(TP_DATA[[#This Row],[Top '[m']]]-TP_DATA[[#This Row],[Bottom '[m']]], "")</f>
        <v/>
      </c>
      <c r="AY662" s="469"/>
      <c r="AZ662" s="470"/>
      <c r="BA662" s="192"/>
      <c r="BD662" s="467"/>
      <c r="BE662" s="467"/>
      <c r="BF662" s="468"/>
      <c r="BK662" s="425"/>
      <c r="BM662" s="425"/>
      <c r="CJ662" s="186" t="str">
        <f>IFERROR(TOWER_DATA[[#This Row],[Top '[m']]]-TOWER_DATA[[#This Row],[Bottom '[m']]], "")</f>
        <v/>
      </c>
      <c r="CK662" s="51"/>
      <c r="CL662" s="173" t="str">
        <f>IFERROR(-(TOWER_DATA[[#This Row],[D, bottom '[m']]]-TOWER_DATA[[#This Row],[D, top '[m']]])/(TOWER_DATA[[#This Row],[Bottom '[m']]]-TOWER_DATA[[#This Row],[Top '[m']]]),"")</f>
        <v/>
      </c>
      <c r="CM662" s="123" t="str">
        <f t="shared" si="14"/>
        <v/>
      </c>
      <c r="CN662" s="187" t="str">
        <f>IFERROR((TOWER_DATA[[#This Row],[D, bottom '[m']]]+TOWER_DATA[[#This Row],[D, top '[m']]])/(2*TOWER_DATA[[#This Row],[t '[mm']]]/1000),"")</f>
        <v/>
      </c>
      <c r="DR662" s="167"/>
      <c r="DS662" s="167"/>
      <c r="DT662" s="151"/>
      <c r="DW662" s="94"/>
      <c r="DX662" s="94"/>
    </row>
    <row r="663" spans="14:128" ht="18" customHeight="1">
      <c r="N663" s="168"/>
      <c r="S663" s="167"/>
      <c r="T663" s="167"/>
      <c r="U663" s="151"/>
      <c r="AX663" s="186" t="str">
        <f>IFERROR(TP_DATA[[#This Row],[Top '[m']]]-TP_DATA[[#This Row],[Bottom '[m']]], "")</f>
        <v/>
      </c>
      <c r="AY663" s="469"/>
      <c r="AZ663" s="470"/>
      <c r="BA663" s="192"/>
      <c r="BD663" s="467"/>
      <c r="BE663" s="467"/>
      <c r="BF663" s="468"/>
      <c r="BK663" s="425"/>
      <c r="BM663" s="425"/>
      <c r="CJ663" s="186" t="str">
        <f>IFERROR(TOWER_DATA[[#This Row],[Top '[m']]]-TOWER_DATA[[#This Row],[Bottom '[m']]], "")</f>
        <v/>
      </c>
      <c r="CK663" s="51"/>
      <c r="CL663" s="173" t="str">
        <f>IFERROR(-(TOWER_DATA[[#This Row],[D, bottom '[m']]]-TOWER_DATA[[#This Row],[D, top '[m']]])/(TOWER_DATA[[#This Row],[Bottom '[m']]]-TOWER_DATA[[#This Row],[Top '[m']]]),"")</f>
        <v/>
      </c>
      <c r="CM663" s="123" t="str">
        <f t="shared" si="14"/>
        <v/>
      </c>
      <c r="CN663" s="187" t="str">
        <f>IFERROR((TOWER_DATA[[#This Row],[D, bottom '[m']]]+TOWER_DATA[[#This Row],[D, top '[m']]])/(2*TOWER_DATA[[#This Row],[t '[mm']]]/1000),"")</f>
        <v/>
      </c>
      <c r="DR663" s="167"/>
      <c r="DS663" s="167"/>
      <c r="DT663" s="151"/>
      <c r="DW663" s="94"/>
      <c r="DX663" s="94"/>
    </row>
    <row r="664" spans="14:128" ht="18" customHeight="1">
      <c r="N664" s="168"/>
      <c r="S664" s="167"/>
      <c r="T664" s="167"/>
      <c r="U664" s="151"/>
      <c r="AX664" s="186" t="str">
        <f>IFERROR(TP_DATA[[#This Row],[Top '[m']]]-TP_DATA[[#This Row],[Bottom '[m']]], "")</f>
        <v/>
      </c>
      <c r="AY664" s="469"/>
      <c r="AZ664" s="470"/>
      <c r="BA664" s="192"/>
      <c r="BD664" s="467"/>
      <c r="BE664" s="467"/>
      <c r="BF664" s="468"/>
      <c r="BK664" s="425"/>
      <c r="BM664" s="425"/>
      <c r="CJ664" s="186" t="str">
        <f>IFERROR(TOWER_DATA[[#This Row],[Top '[m']]]-TOWER_DATA[[#This Row],[Bottom '[m']]], "")</f>
        <v/>
      </c>
      <c r="CK664" s="51"/>
      <c r="CL664" s="173" t="str">
        <f>IFERROR(-(TOWER_DATA[[#This Row],[D, bottom '[m']]]-TOWER_DATA[[#This Row],[D, top '[m']]])/(TOWER_DATA[[#This Row],[Bottom '[m']]]-TOWER_DATA[[#This Row],[Top '[m']]]),"")</f>
        <v/>
      </c>
      <c r="CM664" s="123" t="str">
        <f t="shared" si="14"/>
        <v/>
      </c>
      <c r="CN664" s="187" t="str">
        <f>IFERROR((TOWER_DATA[[#This Row],[D, bottom '[m']]]+TOWER_DATA[[#This Row],[D, top '[m']]])/(2*TOWER_DATA[[#This Row],[t '[mm']]]/1000),"")</f>
        <v/>
      </c>
      <c r="DR664" s="167"/>
      <c r="DS664" s="167"/>
      <c r="DT664" s="151"/>
      <c r="DW664" s="94"/>
      <c r="DX664" s="94"/>
    </row>
    <row r="665" spans="14:128" ht="18" customHeight="1">
      <c r="N665" s="168"/>
      <c r="S665" s="167"/>
      <c r="T665" s="167"/>
      <c r="U665" s="151"/>
      <c r="AX665" s="186" t="str">
        <f>IFERROR(TP_DATA[[#This Row],[Top '[m']]]-TP_DATA[[#This Row],[Bottom '[m']]], "")</f>
        <v/>
      </c>
      <c r="AY665" s="469"/>
      <c r="AZ665" s="470"/>
      <c r="BA665" s="192"/>
      <c r="BD665" s="467"/>
      <c r="BE665" s="467"/>
      <c r="BF665" s="468"/>
      <c r="BK665" s="425"/>
      <c r="BM665" s="425"/>
      <c r="CJ665" s="186" t="str">
        <f>IFERROR(TOWER_DATA[[#This Row],[Top '[m']]]-TOWER_DATA[[#This Row],[Bottom '[m']]], "")</f>
        <v/>
      </c>
      <c r="CK665" s="51"/>
      <c r="CL665" s="173" t="str">
        <f>IFERROR(-(TOWER_DATA[[#This Row],[D, bottom '[m']]]-TOWER_DATA[[#This Row],[D, top '[m']]])/(TOWER_DATA[[#This Row],[Bottom '[m']]]-TOWER_DATA[[#This Row],[Top '[m']]]),"")</f>
        <v/>
      </c>
      <c r="CM665" s="123" t="str">
        <f t="shared" si="14"/>
        <v/>
      </c>
      <c r="CN665" s="187" t="str">
        <f>IFERROR((TOWER_DATA[[#This Row],[D, bottom '[m']]]+TOWER_DATA[[#This Row],[D, top '[m']]])/(2*TOWER_DATA[[#This Row],[t '[mm']]]/1000),"")</f>
        <v/>
      </c>
      <c r="DR665" s="167"/>
      <c r="DS665" s="167"/>
      <c r="DT665" s="151"/>
      <c r="DW665" s="94"/>
      <c r="DX665" s="94"/>
    </row>
    <row r="666" spans="14:128" ht="18" customHeight="1">
      <c r="N666" s="168"/>
      <c r="S666" s="167"/>
      <c r="T666" s="167"/>
      <c r="U666" s="151"/>
      <c r="AX666" s="186" t="str">
        <f>IFERROR(TP_DATA[[#This Row],[Top '[m']]]-TP_DATA[[#This Row],[Bottom '[m']]], "")</f>
        <v/>
      </c>
      <c r="AY666" s="469"/>
      <c r="AZ666" s="470"/>
      <c r="BA666" s="192"/>
      <c r="BD666" s="467"/>
      <c r="BE666" s="467"/>
      <c r="BF666" s="468"/>
      <c r="BK666" s="425"/>
      <c r="BM666" s="425"/>
      <c r="CJ666" s="186" t="str">
        <f>IFERROR(TOWER_DATA[[#This Row],[Top '[m']]]-TOWER_DATA[[#This Row],[Bottom '[m']]], "")</f>
        <v/>
      </c>
      <c r="CK666" s="51"/>
      <c r="CL666" s="173" t="str">
        <f>IFERROR(-(TOWER_DATA[[#This Row],[D, bottom '[m']]]-TOWER_DATA[[#This Row],[D, top '[m']]])/(TOWER_DATA[[#This Row],[Bottom '[m']]]-TOWER_DATA[[#This Row],[Top '[m']]]),"")</f>
        <v/>
      </c>
      <c r="CM666" s="123" t="str">
        <f t="shared" si="14"/>
        <v/>
      </c>
      <c r="CN666" s="187" t="str">
        <f>IFERROR((TOWER_DATA[[#This Row],[D, bottom '[m']]]+TOWER_DATA[[#This Row],[D, top '[m']]])/(2*TOWER_DATA[[#This Row],[t '[mm']]]/1000),"")</f>
        <v/>
      </c>
      <c r="DR666" s="167"/>
      <c r="DS666" s="167"/>
      <c r="DT666" s="151"/>
      <c r="DW666" s="94"/>
      <c r="DX666" s="94"/>
    </row>
    <row r="667" spans="14:128" ht="18" customHeight="1">
      <c r="N667" s="168"/>
      <c r="S667" s="167"/>
      <c r="T667" s="167"/>
      <c r="U667" s="151"/>
      <c r="AX667" s="186" t="str">
        <f>IFERROR(TP_DATA[[#This Row],[Top '[m']]]-TP_DATA[[#This Row],[Bottom '[m']]], "")</f>
        <v/>
      </c>
      <c r="AY667" s="469"/>
      <c r="AZ667" s="470"/>
      <c r="BA667" s="192"/>
      <c r="BD667" s="467"/>
      <c r="BE667" s="467"/>
      <c r="BF667" s="468"/>
      <c r="BK667" s="425"/>
      <c r="BM667" s="425"/>
      <c r="CJ667" s="186" t="str">
        <f>IFERROR(TOWER_DATA[[#This Row],[Top '[m']]]-TOWER_DATA[[#This Row],[Bottom '[m']]], "")</f>
        <v/>
      </c>
      <c r="CK667" s="51"/>
      <c r="CL667" s="173" t="str">
        <f>IFERROR(-(TOWER_DATA[[#This Row],[D, bottom '[m']]]-TOWER_DATA[[#This Row],[D, top '[m']]])/(TOWER_DATA[[#This Row],[Bottom '[m']]]-TOWER_DATA[[#This Row],[Top '[m']]]),"")</f>
        <v/>
      </c>
      <c r="CM667" s="123" t="str">
        <f t="shared" si="14"/>
        <v/>
      </c>
      <c r="CN667" s="187" t="str">
        <f>IFERROR((TOWER_DATA[[#This Row],[D, bottom '[m']]]+TOWER_DATA[[#This Row],[D, top '[m']]])/(2*TOWER_DATA[[#This Row],[t '[mm']]]/1000),"")</f>
        <v/>
      </c>
      <c r="DR667" s="167"/>
      <c r="DS667" s="167"/>
      <c r="DT667" s="151"/>
      <c r="DW667" s="94"/>
      <c r="DX667" s="94"/>
    </row>
    <row r="668" spans="14:128" ht="18" customHeight="1">
      <c r="N668" s="168"/>
      <c r="S668" s="167"/>
      <c r="T668" s="167"/>
      <c r="U668" s="151"/>
      <c r="AX668" s="186" t="str">
        <f>IFERROR(TP_DATA[[#This Row],[Top '[m']]]-TP_DATA[[#This Row],[Bottom '[m']]], "")</f>
        <v/>
      </c>
      <c r="AY668" s="469"/>
      <c r="AZ668" s="470"/>
      <c r="BA668" s="192"/>
      <c r="BD668" s="467"/>
      <c r="BE668" s="467"/>
      <c r="BF668" s="468"/>
      <c r="BK668" s="425"/>
      <c r="BM668" s="425"/>
      <c r="CJ668" s="186" t="str">
        <f>IFERROR(TOWER_DATA[[#This Row],[Top '[m']]]-TOWER_DATA[[#This Row],[Bottom '[m']]], "")</f>
        <v/>
      </c>
      <c r="CK668" s="51"/>
      <c r="CL668" s="173" t="str">
        <f>IFERROR(-(TOWER_DATA[[#This Row],[D, bottom '[m']]]-TOWER_DATA[[#This Row],[D, top '[m']]])/(TOWER_DATA[[#This Row],[Bottom '[m']]]-TOWER_DATA[[#This Row],[Top '[m']]]),"")</f>
        <v/>
      </c>
      <c r="CM668" s="123" t="str">
        <f t="shared" si="14"/>
        <v/>
      </c>
      <c r="CN668" s="187" t="str">
        <f>IFERROR((TOWER_DATA[[#This Row],[D, bottom '[m']]]+TOWER_DATA[[#This Row],[D, top '[m']]])/(2*TOWER_DATA[[#This Row],[t '[mm']]]/1000),"")</f>
        <v/>
      </c>
      <c r="DR668" s="167"/>
      <c r="DS668" s="167"/>
      <c r="DT668" s="151"/>
      <c r="DW668" s="94"/>
      <c r="DX668" s="94"/>
    </row>
    <row r="669" spans="14:128" ht="18" customHeight="1">
      <c r="N669" s="168"/>
      <c r="S669" s="167"/>
      <c r="T669" s="167"/>
      <c r="U669" s="151"/>
      <c r="AX669" s="186" t="str">
        <f>IFERROR(TP_DATA[[#This Row],[Top '[m']]]-TP_DATA[[#This Row],[Bottom '[m']]], "")</f>
        <v/>
      </c>
      <c r="AY669" s="469"/>
      <c r="AZ669" s="470"/>
      <c r="BA669" s="192"/>
      <c r="BD669" s="467"/>
      <c r="BE669" s="467"/>
      <c r="BF669" s="468"/>
      <c r="BK669" s="425"/>
      <c r="BM669" s="425"/>
      <c r="CJ669" s="186" t="str">
        <f>IFERROR(TOWER_DATA[[#This Row],[Top '[m']]]-TOWER_DATA[[#This Row],[Bottom '[m']]], "")</f>
        <v/>
      </c>
      <c r="CK669" s="51"/>
      <c r="CL669" s="173" t="str">
        <f>IFERROR(-(TOWER_DATA[[#This Row],[D, bottom '[m']]]-TOWER_DATA[[#This Row],[D, top '[m']]])/(TOWER_DATA[[#This Row],[Bottom '[m']]]-TOWER_DATA[[#This Row],[Top '[m']]]),"")</f>
        <v/>
      </c>
      <c r="CM669" s="123" t="str">
        <f t="shared" si="14"/>
        <v/>
      </c>
      <c r="CN669" s="187" t="str">
        <f>IFERROR((TOWER_DATA[[#This Row],[D, bottom '[m']]]+TOWER_DATA[[#This Row],[D, top '[m']]])/(2*TOWER_DATA[[#This Row],[t '[mm']]]/1000),"")</f>
        <v/>
      </c>
      <c r="DR669" s="167"/>
      <c r="DS669" s="167"/>
      <c r="DT669" s="151"/>
      <c r="DW669" s="94"/>
      <c r="DX669" s="94"/>
    </row>
    <row r="670" spans="14:128" ht="18" customHeight="1">
      <c r="N670" s="168"/>
      <c r="S670" s="167"/>
      <c r="T670" s="167"/>
      <c r="U670" s="151"/>
      <c r="AX670" s="186" t="str">
        <f>IFERROR(TP_DATA[[#This Row],[Top '[m']]]-TP_DATA[[#This Row],[Bottom '[m']]], "")</f>
        <v/>
      </c>
      <c r="AY670" s="469"/>
      <c r="AZ670" s="470"/>
      <c r="BA670" s="192"/>
      <c r="BD670" s="467"/>
      <c r="BE670" s="467"/>
      <c r="BF670" s="468"/>
      <c r="BK670" s="425"/>
      <c r="BM670" s="425"/>
      <c r="CJ670" s="186" t="str">
        <f>IFERROR(TOWER_DATA[[#This Row],[Top '[m']]]-TOWER_DATA[[#This Row],[Bottom '[m']]], "")</f>
        <v/>
      </c>
      <c r="CK670" s="51"/>
      <c r="CL670" s="173" t="str">
        <f>IFERROR(-(TOWER_DATA[[#This Row],[D, bottom '[m']]]-TOWER_DATA[[#This Row],[D, top '[m']]])/(TOWER_DATA[[#This Row],[Bottom '[m']]]-TOWER_DATA[[#This Row],[Top '[m']]]),"")</f>
        <v/>
      </c>
      <c r="CM670" s="123" t="str">
        <f t="shared" si="14"/>
        <v/>
      </c>
      <c r="CN670" s="187" t="str">
        <f>IFERROR((TOWER_DATA[[#This Row],[D, bottom '[m']]]+TOWER_DATA[[#This Row],[D, top '[m']]])/(2*TOWER_DATA[[#This Row],[t '[mm']]]/1000),"")</f>
        <v/>
      </c>
      <c r="DR670" s="167"/>
      <c r="DS670" s="167"/>
      <c r="DT670" s="151"/>
      <c r="DW670" s="94"/>
      <c r="DX670" s="94"/>
    </row>
    <row r="671" spans="14:128" ht="18" customHeight="1">
      <c r="N671" s="168"/>
      <c r="S671" s="167"/>
      <c r="T671" s="167"/>
      <c r="U671" s="151"/>
      <c r="AX671" s="186" t="str">
        <f>IFERROR(TP_DATA[[#This Row],[Top '[m']]]-TP_DATA[[#This Row],[Bottom '[m']]], "")</f>
        <v/>
      </c>
      <c r="AY671" s="469"/>
      <c r="AZ671" s="470"/>
      <c r="BA671" s="192"/>
      <c r="BD671" s="467"/>
      <c r="BE671" s="467"/>
      <c r="BF671" s="468"/>
      <c r="BK671" s="425"/>
      <c r="BM671" s="425"/>
      <c r="CJ671" s="186" t="str">
        <f>IFERROR(TOWER_DATA[[#This Row],[Top '[m']]]-TOWER_DATA[[#This Row],[Bottom '[m']]], "")</f>
        <v/>
      </c>
      <c r="CK671" s="51"/>
      <c r="CL671" s="173" t="str">
        <f>IFERROR(-(TOWER_DATA[[#This Row],[D, bottom '[m']]]-TOWER_DATA[[#This Row],[D, top '[m']]])/(TOWER_DATA[[#This Row],[Bottom '[m']]]-TOWER_DATA[[#This Row],[Top '[m']]]),"")</f>
        <v/>
      </c>
      <c r="CM671" s="123" t="str">
        <f t="shared" si="14"/>
        <v/>
      </c>
      <c r="CN671" s="187" t="str">
        <f>IFERROR((TOWER_DATA[[#This Row],[D, bottom '[m']]]+TOWER_DATA[[#This Row],[D, top '[m']]])/(2*TOWER_DATA[[#This Row],[t '[mm']]]/1000),"")</f>
        <v/>
      </c>
      <c r="DR671" s="167"/>
      <c r="DS671" s="167"/>
      <c r="DT671" s="151"/>
      <c r="DW671" s="94"/>
      <c r="DX671" s="94"/>
    </row>
    <row r="672" spans="14:128" ht="18" customHeight="1">
      <c r="N672" s="168"/>
      <c r="S672" s="167"/>
      <c r="T672" s="167"/>
      <c r="U672" s="151"/>
      <c r="AX672" s="186" t="str">
        <f>IFERROR(TP_DATA[[#This Row],[Top '[m']]]-TP_DATA[[#This Row],[Bottom '[m']]], "")</f>
        <v/>
      </c>
      <c r="AY672" s="469"/>
      <c r="AZ672" s="470"/>
      <c r="BA672" s="192"/>
      <c r="BD672" s="467"/>
      <c r="BE672" s="467"/>
      <c r="BF672" s="468"/>
      <c r="BK672" s="425"/>
      <c r="BM672" s="425"/>
      <c r="CJ672" s="186" t="str">
        <f>IFERROR(TOWER_DATA[[#This Row],[Top '[m']]]-TOWER_DATA[[#This Row],[Bottom '[m']]], "")</f>
        <v/>
      </c>
      <c r="CK672" s="51"/>
      <c r="CL672" s="173" t="str">
        <f>IFERROR(-(TOWER_DATA[[#This Row],[D, bottom '[m']]]-TOWER_DATA[[#This Row],[D, top '[m']]])/(TOWER_DATA[[#This Row],[Bottom '[m']]]-TOWER_DATA[[#This Row],[Top '[m']]]),"")</f>
        <v/>
      </c>
      <c r="CM672" s="123" t="str">
        <f t="shared" si="14"/>
        <v/>
      </c>
      <c r="CN672" s="187" t="str">
        <f>IFERROR((TOWER_DATA[[#This Row],[D, bottom '[m']]]+TOWER_DATA[[#This Row],[D, top '[m']]])/(2*TOWER_DATA[[#This Row],[t '[mm']]]/1000),"")</f>
        <v/>
      </c>
      <c r="DR672" s="167"/>
      <c r="DS672" s="167"/>
      <c r="DT672" s="151"/>
      <c r="DW672" s="94"/>
      <c r="DX672" s="94"/>
    </row>
    <row r="673" spans="14:128" ht="18" customHeight="1">
      <c r="N673" s="168"/>
      <c r="S673" s="167"/>
      <c r="T673" s="167"/>
      <c r="U673" s="151"/>
      <c r="AX673" s="186" t="str">
        <f>IFERROR(TP_DATA[[#This Row],[Top '[m']]]-TP_DATA[[#This Row],[Bottom '[m']]], "")</f>
        <v/>
      </c>
      <c r="AY673" s="469"/>
      <c r="AZ673" s="470"/>
      <c r="BA673" s="192"/>
      <c r="BD673" s="467"/>
      <c r="BE673" s="467"/>
      <c r="BF673" s="468"/>
      <c r="BK673" s="425"/>
      <c r="BM673" s="425"/>
      <c r="CJ673" s="186" t="str">
        <f>IFERROR(TOWER_DATA[[#This Row],[Top '[m']]]-TOWER_DATA[[#This Row],[Bottom '[m']]], "")</f>
        <v/>
      </c>
      <c r="CK673" s="51"/>
      <c r="CL673" s="173" t="str">
        <f>IFERROR(-(TOWER_DATA[[#This Row],[D, bottom '[m']]]-TOWER_DATA[[#This Row],[D, top '[m']]])/(TOWER_DATA[[#This Row],[Bottom '[m']]]-TOWER_DATA[[#This Row],[Top '[m']]]),"")</f>
        <v/>
      </c>
      <c r="CM673" s="123" t="str">
        <f t="shared" si="14"/>
        <v/>
      </c>
      <c r="CN673" s="187" t="str">
        <f>IFERROR((TOWER_DATA[[#This Row],[D, bottom '[m']]]+TOWER_DATA[[#This Row],[D, top '[m']]])/(2*TOWER_DATA[[#This Row],[t '[mm']]]/1000),"")</f>
        <v/>
      </c>
      <c r="DS673" s="167"/>
      <c r="DT673" s="151"/>
      <c r="DW673" s="94"/>
      <c r="DX673" s="94"/>
    </row>
    <row r="674" spans="14:128" ht="18" customHeight="1">
      <c r="N674" s="168"/>
      <c r="S674" s="167"/>
      <c r="T674" s="167"/>
      <c r="U674" s="151"/>
      <c r="AX674" s="186" t="str">
        <f>IFERROR(TP_DATA[[#This Row],[Top '[m']]]-TP_DATA[[#This Row],[Bottom '[m']]], "")</f>
        <v/>
      </c>
      <c r="AY674" s="469"/>
      <c r="AZ674" s="470"/>
      <c r="BA674" s="192"/>
      <c r="BD674" s="467"/>
      <c r="BE674" s="467"/>
      <c r="BF674" s="468"/>
      <c r="BK674" s="425"/>
      <c r="BM674" s="425"/>
      <c r="CJ674" s="186" t="str">
        <f>IFERROR(TOWER_DATA[[#This Row],[Top '[m']]]-TOWER_DATA[[#This Row],[Bottom '[m']]], "")</f>
        <v/>
      </c>
      <c r="CK674" s="51"/>
      <c r="CL674" s="173" t="str">
        <f>IFERROR(-(TOWER_DATA[[#This Row],[D, bottom '[m']]]-TOWER_DATA[[#This Row],[D, top '[m']]])/(TOWER_DATA[[#This Row],[Bottom '[m']]]-TOWER_DATA[[#This Row],[Top '[m']]]),"")</f>
        <v/>
      </c>
      <c r="CM674" s="123" t="str">
        <f t="shared" si="14"/>
        <v/>
      </c>
      <c r="CN674" s="187" t="str">
        <f>IFERROR((TOWER_DATA[[#This Row],[D, bottom '[m']]]+TOWER_DATA[[#This Row],[D, top '[m']]])/(2*TOWER_DATA[[#This Row],[t '[mm']]]/1000),"")</f>
        <v/>
      </c>
      <c r="DS674" s="167"/>
      <c r="DT674" s="151"/>
      <c r="DW674" s="94"/>
      <c r="DX674" s="94"/>
    </row>
    <row r="675" spans="14:128" ht="18" customHeight="1">
      <c r="N675" s="168"/>
      <c r="S675" s="167"/>
      <c r="T675" s="167"/>
      <c r="U675" s="151"/>
      <c r="AX675" s="186" t="str">
        <f>IFERROR(TP_DATA[[#This Row],[Top '[m']]]-TP_DATA[[#This Row],[Bottom '[m']]], "")</f>
        <v/>
      </c>
      <c r="AY675" s="469"/>
      <c r="AZ675" s="470"/>
      <c r="BA675" s="192"/>
      <c r="BD675" s="467"/>
      <c r="BE675" s="467"/>
      <c r="BF675" s="468"/>
      <c r="BK675" s="425"/>
      <c r="BM675" s="425"/>
      <c r="CJ675" s="186" t="str">
        <f>IFERROR(TOWER_DATA[[#This Row],[Top '[m']]]-TOWER_DATA[[#This Row],[Bottom '[m']]], "")</f>
        <v/>
      </c>
      <c r="CK675" s="51"/>
      <c r="CL675" s="173" t="str">
        <f>IFERROR(-(TOWER_DATA[[#This Row],[D, bottom '[m']]]-TOWER_DATA[[#This Row],[D, top '[m']]])/(TOWER_DATA[[#This Row],[Bottom '[m']]]-TOWER_DATA[[#This Row],[Top '[m']]]),"")</f>
        <v/>
      </c>
      <c r="CM675" s="123" t="str">
        <f t="shared" si="14"/>
        <v/>
      </c>
      <c r="CN675" s="187" t="str">
        <f>IFERROR((TOWER_DATA[[#This Row],[D, bottom '[m']]]+TOWER_DATA[[#This Row],[D, top '[m']]])/(2*TOWER_DATA[[#This Row],[t '[mm']]]/1000),"")</f>
        <v/>
      </c>
      <c r="DS675" s="167"/>
      <c r="DT675" s="151"/>
      <c r="DW675" s="94"/>
      <c r="DX675" s="94"/>
    </row>
    <row r="676" spans="14:128" ht="18" customHeight="1">
      <c r="N676" s="168"/>
      <c r="S676" s="167"/>
      <c r="T676" s="167"/>
      <c r="U676" s="151"/>
      <c r="AX676" s="186" t="str">
        <f>IFERROR(TP_DATA[[#This Row],[Top '[m']]]-TP_DATA[[#This Row],[Bottom '[m']]], "")</f>
        <v/>
      </c>
      <c r="AY676" s="469"/>
      <c r="AZ676" s="470"/>
      <c r="BA676" s="192"/>
      <c r="BD676" s="467"/>
      <c r="BE676" s="467"/>
      <c r="BF676" s="468"/>
      <c r="BK676" s="425"/>
      <c r="BM676" s="425"/>
      <c r="CJ676" s="186" t="str">
        <f>IFERROR(TOWER_DATA[[#This Row],[Top '[m']]]-TOWER_DATA[[#This Row],[Bottom '[m']]], "")</f>
        <v/>
      </c>
      <c r="CK676" s="51"/>
      <c r="CL676" s="173" t="str">
        <f>IFERROR(-(TOWER_DATA[[#This Row],[D, bottom '[m']]]-TOWER_DATA[[#This Row],[D, top '[m']]])/(TOWER_DATA[[#This Row],[Bottom '[m']]]-TOWER_DATA[[#This Row],[Top '[m']]]),"")</f>
        <v/>
      </c>
      <c r="CM676" s="123" t="str">
        <f t="shared" si="14"/>
        <v/>
      </c>
      <c r="CN676" s="187" t="str">
        <f>IFERROR((TOWER_DATA[[#This Row],[D, bottom '[m']]]+TOWER_DATA[[#This Row],[D, top '[m']]])/(2*TOWER_DATA[[#This Row],[t '[mm']]]/1000),"")</f>
        <v/>
      </c>
      <c r="DS676" s="167"/>
      <c r="DT676" s="151"/>
      <c r="DW676" s="94"/>
      <c r="DX676" s="94"/>
    </row>
    <row r="677" spans="14:128" ht="18" customHeight="1">
      <c r="N677" s="168"/>
      <c r="S677" s="167"/>
      <c r="T677" s="167"/>
      <c r="U677" s="151"/>
      <c r="AX677" s="186" t="str">
        <f>IFERROR(TP_DATA[[#This Row],[Top '[m']]]-TP_DATA[[#This Row],[Bottom '[m']]], "")</f>
        <v/>
      </c>
      <c r="AY677" s="469"/>
      <c r="AZ677" s="470"/>
      <c r="BA677" s="192"/>
      <c r="BD677" s="467"/>
      <c r="BE677" s="467"/>
      <c r="BF677" s="468"/>
      <c r="BK677" s="425"/>
      <c r="BM677" s="425"/>
      <c r="CJ677" s="186" t="str">
        <f>IFERROR(TOWER_DATA[[#This Row],[Top '[m']]]-TOWER_DATA[[#This Row],[Bottom '[m']]], "")</f>
        <v/>
      </c>
      <c r="CK677" s="51"/>
      <c r="CL677" s="173" t="str">
        <f>IFERROR(-(TOWER_DATA[[#This Row],[D, bottom '[m']]]-TOWER_DATA[[#This Row],[D, top '[m']]])/(TOWER_DATA[[#This Row],[Bottom '[m']]]-TOWER_DATA[[#This Row],[Top '[m']]]),"")</f>
        <v/>
      </c>
      <c r="CM677" s="123" t="str">
        <f t="shared" si="14"/>
        <v/>
      </c>
      <c r="CN677" s="187" t="str">
        <f>IFERROR((TOWER_DATA[[#This Row],[D, bottom '[m']]]+TOWER_DATA[[#This Row],[D, top '[m']]])/(2*TOWER_DATA[[#This Row],[t '[mm']]]/1000),"")</f>
        <v/>
      </c>
      <c r="DS677" s="167"/>
      <c r="DT677" s="151"/>
      <c r="DW677" s="94"/>
      <c r="DX677" s="94"/>
    </row>
    <row r="678" spans="14:128" ht="18" customHeight="1">
      <c r="N678" s="168"/>
      <c r="S678" s="167"/>
      <c r="T678" s="167"/>
      <c r="U678" s="151"/>
      <c r="AX678" s="186" t="str">
        <f>IFERROR(TP_DATA[[#This Row],[Top '[m']]]-TP_DATA[[#This Row],[Bottom '[m']]], "")</f>
        <v/>
      </c>
      <c r="AY678" s="469"/>
      <c r="AZ678" s="470"/>
      <c r="BA678" s="192"/>
      <c r="BD678" s="467"/>
      <c r="BE678" s="467"/>
      <c r="BF678" s="468"/>
      <c r="BK678" s="425"/>
      <c r="BM678" s="425"/>
      <c r="CJ678" s="186" t="str">
        <f>IFERROR(TOWER_DATA[[#This Row],[Top '[m']]]-TOWER_DATA[[#This Row],[Bottom '[m']]], "")</f>
        <v/>
      </c>
      <c r="CK678" s="51"/>
      <c r="CL678" s="173" t="str">
        <f>IFERROR(-(TOWER_DATA[[#This Row],[D, bottom '[m']]]-TOWER_DATA[[#This Row],[D, top '[m']]])/(TOWER_DATA[[#This Row],[Bottom '[m']]]-TOWER_DATA[[#This Row],[Top '[m']]]),"")</f>
        <v/>
      </c>
      <c r="CM678" s="123" t="str">
        <f t="shared" si="14"/>
        <v/>
      </c>
      <c r="CN678" s="187" t="str">
        <f>IFERROR((TOWER_DATA[[#This Row],[D, bottom '[m']]]+TOWER_DATA[[#This Row],[D, top '[m']]])/(2*TOWER_DATA[[#This Row],[t '[mm']]]/1000),"")</f>
        <v/>
      </c>
      <c r="DS678" s="167"/>
      <c r="DT678" s="151"/>
      <c r="DW678" s="94"/>
      <c r="DX678" s="94"/>
    </row>
    <row r="679" spans="14:128" ht="18" customHeight="1">
      <c r="N679" s="168"/>
      <c r="S679" s="167"/>
      <c r="T679" s="167"/>
      <c r="U679" s="151"/>
      <c r="AX679" s="186" t="str">
        <f>IFERROR(TP_DATA[[#This Row],[Top '[m']]]-TP_DATA[[#This Row],[Bottom '[m']]], "")</f>
        <v/>
      </c>
      <c r="AY679" s="469"/>
      <c r="AZ679" s="470"/>
      <c r="BA679" s="192"/>
      <c r="BD679" s="467"/>
      <c r="BE679" s="467"/>
      <c r="BF679" s="468"/>
      <c r="BK679" s="425"/>
      <c r="BM679" s="425"/>
      <c r="CJ679" s="186" t="str">
        <f>IFERROR(TOWER_DATA[[#This Row],[Top '[m']]]-TOWER_DATA[[#This Row],[Bottom '[m']]], "")</f>
        <v/>
      </c>
      <c r="CK679" s="51"/>
      <c r="CL679" s="173" t="str">
        <f>IFERROR(-(TOWER_DATA[[#This Row],[D, bottom '[m']]]-TOWER_DATA[[#This Row],[D, top '[m']]])/(TOWER_DATA[[#This Row],[Bottom '[m']]]-TOWER_DATA[[#This Row],[Top '[m']]]),"")</f>
        <v/>
      </c>
      <c r="CM679" s="123" t="str">
        <f t="shared" si="14"/>
        <v/>
      </c>
      <c r="CN679" s="187" t="str">
        <f>IFERROR((TOWER_DATA[[#This Row],[D, bottom '[m']]]+TOWER_DATA[[#This Row],[D, top '[m']]])/(2*TOWER_DATA[[#This Row],[t '[mm']]]/1000),"")</f>
        <v/>
      </c>
      <c r="DS679" s="167"/>
      <c r="DT679" s="151"/>
      <c r="DW679" s="94"/>
      <c r="DX679" s="94"/>
    </row>
    <row r="680" spans="14:128" ht="18" customHeight="1">
      <c r="N680" s="168"/>
      <c r="S680" s="167"/>
      <c r="T680" s="167"/>
      <c r="U680" s="151"/>
      <c r="AX680" s="186" t="str">
        <f>IFERROR(TP_DATA[[#This Row],[Top '[m']]]-TP_DATA[[#This Row],[Bottom '[m']]], "")</f>
        <v/>
      </c>
      <c r="AY680" s="469"/>
      <c r="AZ680" s="470"/>
      <c r="BA680" s="192"/>
      <c r="BD680" s="467"/>
      <c r="BE680" s="467"/>
      <c r="BF680" s="468"/>
      <c r="BK680" s="425"/>
      <c r="BM680" s="425"/>
      <c r="CJ680" s="186" t="str">
        <f>IFERROR(TOWER_DATA[[#This Row],[Top '[m']]]-TOWER_DATA[[#This Row],[Bottom '[m']]], "")</f>
        <v/>
      </c>
      <c r="CK680" s="51"/>
      <c r="CL680" s="173" t="str">
        <f>IFERROR(-(TOWER_DATA[[#This Row],[D, bottom '[m']]]-TOWER_DATA[[#This Row],[D, top '[m']]])/(TOWER_DATA[[#This Row],[Bottom '[m']]]-TOWER_DATA[[#This Row],[Top '[m']]]),"")</f>
        <v/>
      </c>
      <c r="CM680" s="123" t="str">
        <f t="shared" si="14"/>
        <v/>
      </c>
      <c r="CN680" s="187" t="str">
        <f>IFERROR((TOWER_DATA[[#This Row],[D, bottom '[m']]]+TOWER_DATA[[#This Row],[D, top '[m']]])/(2*TOWER_DATA[[#This Row],[t '[mm']]]/1000),"")</f>
        <v/>
      </c>
      <c r="DS680" s="167"/>
      <c r="DT680" s="151"/>
      <c r="DW680" s="94"/>
      <c r="DX680" s="94"/>
    </row>
    <row r="681" spans="14:128" ht="18" customHeight="1">
      <c r="N681" s="168"/>
      <c r="S681" s="167"/>
      <c r="T681" s="167"/>
      <c r="U681" s="151"/>
      <c r="AX681" s="186" t="str">
        <f>IFERROR(TP_DATA[[#This Row],[Top '[m']]]-TP_DATA[[#This Row],[Bottom '[m']]], "")</f>
        <v/>
      </c>
      <c r="AY681" s="469"/>
      <c r="AZ681" s="470"/>
      <c r="BA681" s="192"/>
      <c r="BD681" s="467"/>
      <c r="BE681" s="467"/>
      <c r="BF681" s="468"/>
      <c r="BK681" s="425"/>
      <c r="BM681" s="425"/>
      <c r="CJ681" s="186" t="str">
        <f>IFERROR(TOWER_DATA[[#This Row],[Top '[m']]]-TOWER_DATA[[#This Row],[Bottom '[m']]], "")</f>
        <v/>
      </c>
      <c r="CK681" s="51"/>
      <c r="CL681" s="173" t="str">
        <f>IFERROR(-(TOWER_DATA[[#This Row],[D, bottom '[m']]]-TOWER_DATA[[#This Row],[D, top '[m']]])/(TOWER_DATA[[#This Row],[Bottom '[m']]]-TOWER_DATA[[#This Row],[Top '[m']]]),"")</f>
        <v/>
      </c>
      <c r="CM681" s="123" t="str">
        <f t="shared" si="14"/>
        <v/>
      </c>
      <c r="CN681" s="187" t="str">
        <f>IFERROR((TOWER_DATA[[#This Row],[D, bottom '[m']]]+TOWER_DATA[[#This Row],[D, top '[m']]])/(2*TOWER_DATA[[#This Row],[t '[mm']]]/1000),"")</f>
        <v/>
      </c>
      <c r="DS681" s="167"/>
      <c r="DT681" s="151"/>
      <c r="DW681" s="94"/>
      <c r="DX681" s="94"/>
    </row>
    <row r="682" spans="14:128" ht="18" customHeight="1">
      <c r="N682" s="168"/>
      <c r="S682" s="167"/>
      <c r="T682" s="167"/>
      <c r="U682" s="151"/>
      <c r="AX682" s="186" t="str">
        <f>IFERROR(TP_DATA[[#This Row],[Top '[m']]]-TP_DATA[[#This Row],[Bottom '[m']]], "")</f>
        <v/>
      </c>
      <c r="AY682" s="469"/>
      <c r="AZ682" s="470"/>
      <c r="BA682" s="192"/>
      <c r="BD682" s="467"/>
      <c r="BE682" s="467"/>
      <c r="BF682" s="468"/>
      <c r="BK682" s="425"/>
      <c r="BM682" s="425"/>
      <c r="CJ682" s="186" t="str">
        <f>IFERROR(TOWER_DATA[[#This Row],[Top '[m']]]-TOWER_DATA[[#This Row],[Bottom '[m']]], "")</f>
        <v/>
      </c>
      <c r="CK682" s="51"/>
      <c r="CL682" s="173" t="str">
        <f>IFERROR(-(TOWER_DATA[[#This Row],[D, bottom '[m']]]-TOWER_DATA[[#This Row],[D, top '[m']]])/(TOWER_DATA[[#This Row],[Bottom '[m']]]-TOWER_DATA[[#This Row],[Top '[m']]]),"")</f>
        <v/>
      </c>
      <c r="CM682" s="123" t="str">
        <f t="shared" si="14"/>
        <v/>
      </c>
      <c r="CN682" s="187" t="str">
        <f>IFERROR((TOWER_DATA[[#This Row],[D, bottom '[m']]]+TOWER_DATA[[#This Row],[D, top '[m']]])/(2*TOWER_DATA[[#This Row],[t '[mm']]]/1000),"")</f>
        <v/>
      </c>
      <c r="DS682" s="167"/>
      <c r="DT682" s="151"/>
      <c r="DW682" s="94"/>
      <c r="DX682" s="94"/>
    </row>
    <row r="683" spans="14:128" ht="18" customHeight="1">
      <c r="N683" s="168"/>
      <c r="S683" s="167"/>
      <c r="T683" s="167"/>
      <c r="U683" s="151"/>
      <c r="AX683" s="186" t="str">
        <f>IFERROR(TP_DATA[[#This Row],[Top '[m']]]-TP_DATA[[#This Row],[Bottom '[m']]], "")</f>
        <v/>
      </c>
      <c r="AY683" s="469"/>
      <c r="AZ683" s="470"/>
      <c r="BA683" s="192"/>
      <c r="BD683" s="467"/>
      <c r="BE683" s="467"/>
      <c r="BF683" s="468"/>
      <c r="BK683" s="425"/>
      <c r="BM683" s="425"/>
      <c r="CJ683" s="186" t="str">
        <f>IFERROR(TOWER_DATA[[#This Row],[Top '[m']]]-TOWER_DATA[[#This Row],[Bottom '[m']]], "")</f>
        <v/>
      </c>
      <c r="CK683" s="51"/>
      <c r="CL683" s="173" t="str">
        <f>IFERROR(-(TOWER_DATA[[#This Row],[D, bottom '[m']]]-TOWER_DATA[[#This Row],[D, top '[m']]])/(TOWER_DATA[[#This Row],[Bottom '[m']]]-TOWER_DATA[[#This Row],[Top '[m']]]),"")</f>
        <v/>
      </c>
      <c r="CM683" s="123" t="str">
        <f t="shared" si="14"/>
        <v/>
      </c>
      <c r="CN683" s="187" t="str">
        <f>IFERROR((TOWER_DATA[[#This Row],[D, bottom '[m']]]+TOWER_DATA[[#This Row],[D, top '[m']]])/(2*TOWER_DATA[[#This Row],[t '[mm']]]/1000),"")</f>
        <v/>
      </c>
      <c r="DS683" s="167"/>
      <c r="DT683" s="151"/>
      <c r="DW683" s="94"/>
      <c r="DX683" s="94"/>
    </row>
    <row r="684" spans="14:128" ht="18" customHeight="1">
      <c r="N684" s="168"/>
      <c r="S684" s="167"/>
      <c r="T684" s="167"/>
      <c r="U684" s="151"/>
      <c r="AX684" s="186" t="str">
        <f>IFERROR(TP_DATA[[#This Row],[Top '[m']]]-TP_DATA[[#This Row],[Bottom '[m']]], "")</f>
        <v/>
      </c>
      <c r="AY684" s="469"/>
      <c r="AZ684" s="470"/>
      <c r="BA684" s="192"/>
      <c r="BD684" s="467"/>
      <c r="BE684" s="467"/>
      <c r="BF684" s="468"/>
      <c r="BK684" s="425"/>
      <c r="BM684" s="425"/>
      <c r="CJ684" s="186" t="str">
        <f>IFERROR(TOWER_DATA[[#This Row],[Top '[m']]]-TOWER_DATA[[#This Row],[Bottom '[m']]], "")</f>
        <v/>
      </c>
      <c r="CK684" s="51"/>
      <c r="CL684" s="173" t="str">
        <f>IFERROR(-(TOWER_DATA[[#This Row],[D, bottom '[m']]]-TOWER_DATA[[#This Row],[D, top '[m']]])/(TOWER_DATA[[#This Row],[Bottom '[m']]]-TOWER_DATA[[#This Row],[Top '[m']]]),"")</f>
        <v/>
      </c>
      <c r="CM684" s="123" t="str">
        <f t="shared" si="14"/>
        <v/>
      </c>
      <c r="CN684" s="187" t="str">
        <f>IFERROR((TOWER_DATA[[#This Row],[D, bottom '[m']]]+TOWER_DATA[[#This Row],[D, top '[m']]])/(2*TOWER_DATA[[#This Row],[t '[mm']]]/1000),"")</f>
        <v/>
      </c>
      <c r="DS684" s="167"/>
      <c r="DT684" s="151"/>
      <c r="DW684" s="94"/>
      <c r="DX684" s="94"/>
    </row>
    <row r="685" spans="14:128" ht="18" customHeight="1">
      <c r="N685" s="168"/>
      <c r="S685" s="167"/>
      <c r="T685" s="167"/>
      <c r="U685" s="151"/>
      <c r="AX685" s="186" t="str">
        <f>IFERROR(TP_DATA[[#This Row],[Top '[m']]]-TP_DATA[[#This Row],[Bottom '[m']]], "")</f>
        <v/>
      </c>
      <c r="AY685" s="469"/>
      <c r="AZ685" s="470"/>
      <c r="BA685" s="192"/>
      <c r="BD685" s="467"/>
      <c r="BE685" s="467"/>
      <c r="BF685" s="468"/>
      <c r="BK685" s="425"/>
      <c r="BM685" s="425"/>
      <c r="CJ685" s="186" t="str">
        <f>IFERROR(TOWER_DATA[[#This Row],[Top '[m']]]-TOWER_DATA[[#This Row],[Bottom '[m']]], "")</f>
        <v/>
      </c>
      <c r="CK685" s="51"/>
      <c r="CL685" s="173" t="str">
        <f>IFERROR(-(TOWER_DATA[[#This Row],[D, bottom '[m']]]-TOWER_DATA[[#This Row],[D, top '[m']]])/(TOWER_DATA[[#This Row],[Bottom '[m']]]-TOWER_DATA[[#This Row],[Top '[m']]]),"")</f>
        <v/>
      </c>
      <c r="CM685" s="123" t="str">
        <f t="shared" si="14"/>
        <v/>
      </c>
      <c r="CN685" s="187" t="str">
        <f>IFERROR((TOWER_DATA[[#This Row],[D, bottom '[m']]]+TOWER_DATA[[#This Row],[D, top '[m']]])/(2*TOWER_DATA[[#This Row],[t '[mm']]]/1000),"")</f>
        <v/>
      </c>
      <c r="DS685" s="167"/>
      <c r="DT685" s="151"/>
      <c r="DW685" s="94"/>
      <c r="DX685" s="94"/>
    </row>
    <row r="686" spans="14:128" ht="18" customHeight="1">
      <c r="N686" s="168"/>
      <c r="S686" s="167"/>
      <c r="T686" s="167"/>
      <c r="U686" s="151"/>
      <c r="AX686" s="186" t="str">
        <f>IFERROR(TP_DATA[[#This Row],[Top '[m']]]-TP_DATA[[#This Row],[Bottom '[m']]], "")</f>
        <v/>
      </c>
      <c r="AY686" s="469"/>
      <c r="AZ686" s="470"/>
      <c r="BA686" s="192"/>
      <c r="BD686" s="467"/>
      <c r="BE686" s="467"/>
      <c r="BF686" s="468"/>
      <c r="BK686" s="425"/>
      <c r="BM686" s="425"/>
      <c r="CJ686" s="186" t="str">
        <f>IFERROR(TOWER_DATA[[#This Row],[Top '[m']]]-TOWER_DATA[[#This Row],[Bottom '[m']]], "")</f>
        <v/>
      </c>
      <c r="CK686" s="51"/>
      <c r="CL686" s="173" t="str">
        <f>IFERROR(-(TOWER_DATA[[#This Row],[D, bottom '[m']]]-TOWER_DATA[[#This Row],[D, top '[m']]])/(TOWER_DATA[[#This Row],[Bottom '[m']]]-TOWER_DATA[[#This Row],[Top '[m']]]),"")</f>
        <v/>
      </c>
      <c r="CM686" s="123" t="str">
        <f t="shared" si="14"/>
        <v/>
      </c>
      <c r="CN686" s="187" t="str">
        <f>IFERROR((TOWER_DATA[[#This Row],[D, bottom '[m']]]+TOWER_DATA[[#This Row],[D, top '[m']]])/(2*TOWER_DATA[[#This Row],[t '[mm']]]/1000),"")</f>
        <v/>
      </c>
      <c r="DS686" s="167"/>
      <c r="DT686" s="151"/>
      <c r="DW686" s="94"/>
      <c r="DX686" s="94"/>
    </row>
    <row r="687" spans="14:128" ht="18" customHeight="1">
      <c r="N687" s="168"/>
      <c r="S687" s="167"/>
      <c r="T687" s="167"/>
      <c r="U687" s="151"/>
      <c r="AX687" s="186" t="str">
        <f>IFERROR(TP_DATA[[#This Row],[Top '[m']]]-TP_DATA[[#This Row],[Bottom '[m']]], "")</f>
        <v/>
      </c>
      <c r="AY687" s="469"/>
      <c r="AZ687" s="470"/>
      <c r="BA687" s="192"/>
      <c r="BD687" s="467"/>
      <c r="BE687" s="467"/>
      <c r="BF687" s="468"/>
      <c r="BK687" s="425"/>
      <c r="BM687" s="425"/>
      <c r="CJ687" s="186" t="str">
        <f>IFERROR(TOWER_DATA[[#This Row],[Top '[m']]]-TOWER_DATA[[#This Row],[Bottom '[m']]], "")</f>
        <v/>
      </c>
      <c r="CK687" s="51"/>
      <c r="CL687" s="173" t="str">
        <f>IFERROR(-(TOWER_DATA[[#This Row],[D, bottom '[m']]]-TOWER_DATA[[#This Row],[D, top '[m']]])/(TOWER_DATA[[#This Row],[Bottom '[m']]]-TOWER_DATA[[#This Row],[Top '[m']]]),"")</f>
        <v/>
      </c>
      <c r="CM687" s="123" t="str">
        <f t="shared" si="14"/>
        <v/>
      </c>
      <c r="CN687" s="187" t="str">
        <f>IFERROR((TOWER_DATA[[#This Row],[D, bottom '[m']]]+TOWER_DATA[[#This Row],[D, top '[m']]])/(2*TOWER_DATA[[#This Row],[t '[mm']]]/1000),"")</f>
        <v/>
      </c>
      <c r="DS687" s="167"/>
      <c r="DT687" s="151"/>
      <c r="DW687" s="94"/>
      <c r="DX687" s="94"/>
    </row>
    <row r="688" spans="14:128" ht="18" customHeight="1">
      <c r="N688" s="168"/>
      <c r="S688" s="167"/>
      <c r="T688" s="167"/>
      <c r="U688" s="151"/>
      <c r="AX688" s="186" t="str">
        <f>IFERROR(TP_DATA[[#This Row],[Top '[m']]]-TP_DATA[[#This Row],[Bottom '[m']]], "")</f>
        <v/>
      </c>
      <c r="AY688" s="469"/>
      <c r="AZ688" s="470"/>
      <c r="BA688" s="192"/>
      <c r="BD688" s="467"/>
      <c r="BE688" s="467"/>
      <c r="BF688" s="468"/>
      <c r="BK688" s="425"/>
      <c r="BM688" s="425"/>
      <c r="CJ688" s="186" t="str">
        <f>IFERROR(TOWER_DATA[[#This Row],[Top '[m']]]-TOWER_DATA[[#This Row],[Bottom '[m']]], "")</f>
        <v/>
      </c>
      <c r="CK688" s="51"/>
      <c r="CL688" s="173" t="str">
        <f>IFERROR(-(TOWER_DATA[[#This Row],[D, bottom '[m']]]-TOWER_DATA[[#This Row],[D, top '[m']]])/(TOWER_DATA[[#This Row],[Bottom '[m']]]-TOWER_DATA[[#This Row],[Top '[m']]]),"")</f>
        <v/>
      </c>
      <c r="CM688" s="123" t="str">
        <f t="shared" si="14"/>
        <v/>
      </c>
      <c r="CN688" s="187" t="str">
        <f>IFERROR((TOWER_DATA[[#This Row],[D, bottom '[m']]]+TOWER_DATA[[#This Row],[D, top '[m']]])/(2*TOWER_DATA[[#This Row],[t '[mm']]]/1000),"")</f>
        <v/>
      </c>
      <c r="DS688" s="167"/>
      <c r="DT688" s="151"/>
      <c r="DW688" s="94"/>
      <c r="DX688" s="94"/>
    </row>
    <row r="689" spans="14:128" ht="18" customHeight="1">
      <c r="N689" s="168"/>
      <c r="S689" s="167"/>
      <c r="T689" s="167"/>
      <c r="U689" s="151"/>
      <c r="AX689" s="186" t="str">
        <f>IFERROR(TP_DATA[[#This Row],[Top '[m']]]-TP_DATA[[#This Row],[Bottom '[m']]], "")</f>
        <v/>
      </c>
      <c r="AY689" s="469"/>
      <c r="AZ689" s="470"/>
      <c r="BA689" s="192"/>
      <c r="BD689" s="467"/>
      <c r="BE689" s="467"/>
      <c r="BF689" s="468"/>
      <c r="BK689" s="425"/>
      <c r="BM689" s="425"/>
      <c r="CJ689" s="186" t="str">
        <f>IFERROR(TOWER_DATA[[#This Row],[Top '[m']]]-TOWER_DATA[[#This Row],[Bottom '[m']]], "")</f>
        <v/>
      </c>
      <c r="CK689" s="51"/>
      <c r="CL689" s="173" t="str">
        <f>IFERROR(-(TOWER_DATA[[#This Row],[D, bottom '[m']]]-TOWER_DATA[[#This Row],[D, top '[m']]])/(TOWER_DATA[[#This Row],[Bottom '[m']]]-TOWER_DATA[[#This Row],[Top '[m']]]),"")</f>
        <v/>
      </c>
      <c r="CM689" s="123" t="str">
        <f t="shared" ref="CM689:CM752" si="15">IF(7850/1000*(1/3)*PI()*ABS(CE689-CF689)*((CG689/2)^2+(CG689/2)*(CH689/2)+(CH689/2)^2-(CG689/2-CI689/1000)^2-(CG689/2-CI689/1000)*(CH689/2-CI689/1000)-(CH689/2-CI689/1000)^2)=0,"",7850/1000*(1/3)*PI()*ABS(CE689-CF689)*((CG689/2)^2+(CG689/2)*(CH689/2)+(CH689/2)^2-(CG689/2-CI689/1000)^2-(CG689/2-CI689/1000)*(CH689/2-CI689/1000)-(CH689/2-CI689/1000)^2))</f>
        <v/>
      </c>
      <c r="CN689" s="187" t="str">
        <f>IFERROR((TOWER_DATA[[#This Row],[D, bottom '[m']]]+TOWER_DATA[[#This Row],[D, top '[m']]])/(2*TOWER_DATA[[#This Row],[t '[mm']]]/1000),"")</f>
        <v/>
      </c>
      <c r="DS689" s="167"/>
      <c r="DT689" s="151"/>
      <c r="DW689" s="94"/>
      <c r="DX689" s="94"/>
    </row>
    <row r="690" spans="14:128" ht="18" customHeight="1">
      <c r="N690" s="168"/>
      <c r="S690" s="167"/>
      <c r="T690" s="167"/>
      <c r="U690" s="151"/>
      <c r="AX690" s="186" t="str">
        <f>IFERROR(TP_DATA[[#This Row],[Top '[m']]]-TP_DATA[[#This Row],[Bottom '[m']]], "")</f>
        <v/>
      </c>
      <c r="AY690" s="469"/>
      <c r="AZ690" s="470"/>
      <c r="BA690" s="192"/>
      <c r="BD690" s="467"/>
      <c r="BE690" s="467"/>
      <c r="BF690" s="468"/>
      <c r="BK690" s="425"/>
      <c r="BM690" s="425"/>
      <c r="CJ690" s="186" t="str">
        <f>IFERROR(TOWER_DATA[[#This Row],[Top '[m']]]-TOWER_DATA[[#This Row],[Bottom '[m']]], "")</f>
        <v/>
      </c>
      <c r="CK690" s="51"/>
      <c r="CL690" s="173" t="str">
        <f>IFERROR(-(TOWER_DATA[[#This Row],[D, bottom '[m']]]-TOWER_DATA[[#This Row],[D, top '[m']]])/(TOWER_DATA[[#This Row],[Bottom '[m']]]-TOWER_DATA[[#This Row],[Top '[m']]]),"")</f>
        <v/>
      </c>
      <c r="CM690" s="123" t="str">
        <f t="shared" si="15"/>
        <v/>
      </c>
      <c r="CN690" s="187" t="str">
        <f>IFERROR((TOWER_DATA[[#This Row],[D, bottom '[m']]]+TOWER_DATA[[#This Row],[D, top '[m']]])/(2*TOWER_DATA[[#This Row],[t '[mm']]]/1000),"")</f>
        <v/>
      </c>
      <c r="DS690" s="167"/>
      <c r="DT690" s="151"/>
      <c r="DW690" s="94"/>
      <c r="DX690" s="94"/>
    </row>
    <row r="691" spans="14:128" ht="18" customHeight="1">
      <c r="N691" s="168"/>
      <c r="S691" s="167"/>
      <c r="T691" s="167"/>
      <c r="U691" s="151"/>
      <c r="AX691" s="186" t="str">
        <f>IFERROR(TP_DATA[[#This Row],[Top '[m']]]-TP_DATA[[#This Row],[Bottom '[m']]], "")</f>
        <v/>
      </c>
      <c r="AY691" s="469"/>
      <c r="AZ691" s="470"/>
      <c r="BA691" s="192"/>
      <c r="BD691" s="467"/>
      <c r="BE691" s="467"/>
      <c r="BF691" s="468"/>
      <c r="BK691" s="425"/>
      <c r="BM691" s="425"/>
      <c r="CJ691" s="186" t="str">
        <f>IFERROR(TOWER_DATA[[#This Row],[Top '[m']]]-TOWER_DATA[[#This Row],[Bottom '[m']]], "")</f>
        <v/>
      </c>
      <c r="CK691" s="51"/>
      <c r="CL691" s="173" t="str">
        <f>IFERROR(-(TOWER_DATA[[#This Row],[D, bottom '[m']]]-TOWER_DATA[[#This Row],[D, top '[m']]])/(TOWER_DATA[[#This Row],[Bottom '[m']]]-TOWER_DATA[[#This Row],[Top '[m']]]),"")</f>
        <v/>
      </c>
      <c r="CM691" s="123" t="str">
        <f t="shared" si="15"/>
        <v/>
      </c>
      <c r="CN691" s="187" t="str">
        <f>IFERROR((TOWER_DATA[[#This Row],[D, bottom '[m']]]+TOWER_DATA[[#This Row],[D, top '[m']]])/(2*TOWER_DATA[[#This Row],[t '[mm']]]/1000),"")</f>
        <v/>
      </c>
      <c r="DS691" s="167"/>
      <c r="DT691" s="151"/>
      <c r="DW691" s="94"/>
      <c r="DX691" s="94"/>
    </row>
    <row r="692" spans="14:128" ht="18" customHeight="1">
      <c r="N692" s="168"/>
      <c r="S692" s="167"/>
      <c r="T692" s="167"/>
      <c r="U692" s="151"/>
      <c r="AX692" s="186" t="str">
        <f>IFERROR(TP_DATA[[#This Row],[Top '[m']]]-TP_DATA[[#This Row],[Bottom '[m']]], "")</f>
        <v/>
      </c>
      <c r="AY692" s="469"/>
      <c r="AZ692" s="470"/>
      <c r="BA692" s="192"/>
      <c r="BD692" s="467"/>
      <c r="BE692" s="467"/>
      <c r="BF692" s="468"/>
      <c r="BK692" s="425"/>
      <c r="BM692" s="425"/>
      <c r="CJ692" s="186" t="str">
        <f>IFERROR(TOWER_DATA[[#This Row],[Top '[m']]]-TOWER_DATA[[#This Row],[Bottom '[m']]], "")</f>
        <v/>
      </c>
      <c r="CK692" s="51"/>
      <c r="CL692" s="173" t="str">
        <f>IFERROR(-(TOWER_DATA[[#This Row],[D, bottom '[m']]]-TOWER_DATA[[#This Row],[D, top '[m']]])/(TOWER_DATA[[#This Row],[Bottom '[m']]]-TOWER_DATA[[#This Row],[Top '[m']]]),"")</f>
        <v/>
      </c>
      <c r="CM692" s="123" t="str">
        <f t="shared" si="15"/>
        <v/>
      </c>
      <c r="CN692" s="187" t="str">
        <f>IFERROR((TOWER_DATA[[#This Row],[D, bottom '[m']]]+TOWER_DATA[[#This Row],[D, top '[m']]])/(2*TOWER_DATA[[#This Row],[t '[mm']]]/1000),"")</f>
        <v/>
      </c>
      <c r="DS692" s="167"/>
      <c r="DT692" s="151"/>
      <c r="DW692" s="94"/>
      <c r="DX692" s="94"/>
    </row>
    <row r="693" spans="14:128" ht="18" customHeight="1">
      <c r="N693" s="168"/>
      <c r="S693" s="167"/>
      <c r="T693" s="167"/>
      <c r="U693" s="151"/>
      <c r="AX693" s="186" t="str">
        <f>IFERROR(TP_DATA[[#This Row],[Top '[m']]]-TP_DATA[[#This Row],[Bottom '[m']]], "")</f>
        <v/>
      </c>
      <c r="AY693" s="469"/>
      <c r="AZ693" s="470"/>
      <c r="BA693" s="192"/>
      <c r="BD693" s="467"/>
      <c r="BE693" s="467"/>
      <c r="BF693" s="468"/>
      <c r="BK693" s="425"/>
      <c r="BM693" s="425"/>
      <c r="CJ693" s="186" t="str">
        <f>IFERROR(TOWER_DATA[[#This Row],[Top '[m']]]-TOWER_DATA[[#This Row],[Bottom '[m']]], "")</f>
        <v/>
      </c>
      <c r="CK693" s="51"/>
      <c r="CL693" s="173" t="str">
        <f>IFERROR(-(TOWER_DATA[[#This Row],[D, bottom '[m']]]-TOWER_DATA[[#This Row],[D, top '[m']]])/(TOWER_DATA[[#This Row],[Bottom '[m']]]-TOWER_DATA[[#This Row],[Top '[m']]]),"")</f>
        <v/>
      </c>
      <c r="CM693" s="123" t="str">
        <f t="shared" si="15"/>
        <v/>
      </c>
      <c r="CN693" s="187" t="str">
        <f>IFERROR((TOWER_DATA[[#This Row],[D, bottom '[m']]]+TOWER_DATA[[#This Row],[D, top '[m']]])/(2*TOWER_DATA[[#This Row],[t '[mm']]]/1000),"")</f>
        <v/>
      </c>
      <c r="DS693" s="167"/>
      <c r="DT693" s="151"/>
      <c r="DW693" s="94"/>
      <c r="DX693" s="94"/>
    </row>
    <row r="694" spans="14:128" ht="18" customHeight="1">
      <c r="N694" s="168"/>
      <c r="S694" s="167"/>
      <c r="T694" s="167"/>
      <c r="U694" s="151"/>
      <c r="AX694" s="186" t="str">
        <f>IFERROR(TP_DATA[[#This Row],[Top '[m']]]-TP_DATA[[#This Row],[Bottom '[m']]], "")</f>
        <v/>
      </c>
      <c r="AY694" s="469"/>
      <c r="AZ694" s="470"/>
      <c r="BA694" s="192"/>
      <c r="BD694" s="467"/>
      <c r="BE694" s="467"/>
      <c r="BF694" s="468"/>
      <c r="BK694" s="425"/>
      <c r="BM694" s="425"/>
      <c r="CJ694" s="186" t="str">
        <f>IFERROR(TOWER_DATA[[#This Row],[Top '[m']]]-TOWER_DATA[[#This Row],[Bottom '[m']]], "")</f>
        <v/>
      </c>
      <c r="CK694" s="51"/>
      <c r="CL694" s="173" t="str">
        <f>IFERROR(-(TOWER_DATA[[#This Row],[D, bottom '[m']]]-TOWER_DATA[[#This Row],[D, top '[m']]])/(TOWER_DATA[[#This Row],[Bottom '[m']]]-TOWER_DATA[[#This Row],[Top '[m']]]),"")</f>
        <v/>
      </c>
      <c r="CM694" s="123" t="str">
        <f t="shared" si="15"/>
        <v/>
      </c>
      <c r="CN694" s="187" t="str">
        <f>IFERROR((TOWER_DATA[[#This Row],[D, bottom '[m']]]+TOWER_DATA[[#This Row],[D, top '[m']]])/(2*TOWER_DATA[[#This Row],[t '[mm']]]/1000),"")</f>
        <v/>
      </c>
      <c r="DS694" s="167"/>
      <c r="DT694" s="151"/>
      <c r="DW694" s="94"/>
      <c r="DX694" s="94"/>
    </row>
    <row r="695" spans="14:128" ht="18" customHeight="1">
      <c r="N695" s="168"/>
      <c r="S695" s="167"/>
      <c r="T695" s="167"/>
      <c r="U695" s="151"/>
      <c r="AX695" s="186" t="str">
        <f>IFERROR(TP_DATA[[#This Row],[Top '[m']]]-TP_DATA[[#This Row],[Bottom '[m']]], "")</f>
        <v/>
      </c>
      <c r="AY695" s="469"/>
      <c r="AZ695" s="470"/>
      <c r="BA695" s="192"/>
      <c r="BD695" s="467"/>
      <c r="BE695" s="467"/>
      <c r="BF695" s="468"/>
      <c r="BK695" s="425"/>
      <c r="BM695" s="425"/>
      <c r="CJ695" s="186" t="str">
        <f>IFERROR(TOWER_DATA[[#This Row],[Top '[m']]]-TOWER_DATA[[#This Row],[Bottom '[m']]], "")</f>
        <v/>
      </c>
      <c r="CK695" s="51"/>
      <c r="CL695" s="173" t="str">
        <f>IFERROR(-(TOWER_DATA[[#This Row],[D, bottom '[m']]]-TOWER_DATA[[#This Row],[D, top '[m']]])/(TOWER_DATA[[#This Row],[Bottom '[m']]]-TOWER_DATA[[#This Row],[Top '[m']]]),"")</f>
        <v/>
      </c>
      <c r="CM695" s="123" t="str">
        <f t="shared" si="15"/>
        <v/>
      </c>
      <c r="CN695" s="187" t="str">
        <f>IFERROR((TOWER_DATA[[#This Row],[D, bottom '[m']]]+TOWER_DATA[[#This Row],[D, top '[m']]])/(2*TOWER_DATA[[#This Row],[t '[mm']]]/1000),"")</f>
        <v/>
      </c>
      <c r="DS695" s="167"/>
      <c r="DT695" s="151"/>
      <c r="DW695" s="94"/>
      <c r="DX695" s="94"/>
    </row>
    <row r="696" spans="14:128" ht="18" customHeight="1">
      <c r="N696" s="168"/>
      <c r="S696" s="167"/>
      <c r="T696" s="167"/>
      <c r="U696" s="151"/>
      <c r="AX696" s="186" t="str">
        <f>IFERROR(TP_DATA[[#This Row],[Top '[m']]]-TP_DATA[[#This Row],[Bottom '[m']]], "")</f>
        <v/>
      </c>
      <c r="AY696" s="469"/>
      <c r="AZ696" s="470"/>
      <c r="BA696" s="192"/>
      <c r="BD696" s="467"/>
      <c r="BE696" s="467"/>
      <c r="BF696" s="468"/>
      <c r="BK696" s="425"/>
      <c r="BM696" s="425"/>
      <c r="CJ696" s="186" t="str">
        <f>IFERROR(TOWER_DATA[[#This Row],[Top '[m']]]-TOWER_DATA[[#This Row],[Bottom '[m']]], "")</f>
        <v/>
      </c>
      <c r="CK696" s="51"/>
      <c r="CL696" s="173" t="str">
        <f>IFERROR(-(TOWER_DATA[[#This Row],[D, bottom '[m']]]-TOWER_DATA[[#This Row],[D, top '[m']]])/(TOWER_DATA[[#This Row],[Bottom '[m']]]-TOWER_DATA[[#This Row],[Top '[m']]]),"")</f>
        <v/>
      </c>
      <c r="CM696" s="123" t="str">
        <f t="shared" si="15"/>
        <v/>
      </c>
      <c r="CN696" s="187" t="str">
        <f>IFERROR((TOWER_DATA[[#This Row],[D, bottom '[m']]]+TOWER_DATA[[#This Row],[D, top '[m']]])/(2*TOWER_DATA[[#This Row],[t '[mm']]]/1000),"")</f>
        <v/>
      </c>
      <c r="DS696" s="167"/>
      <c r="DT696" s="151"/>
      <c r="DW696" s="94"/>
      <c r="DX696" s="94"/>
    </row>
    <row r="697" spans="14:128" ht="18" customHeight="1">
      <c r="N697" s="168"/>
      <c r="S697" s="167"/>
      <c r="T697" s="167"/>
      <c r="U697" s="151"/>
      <c r="AX697" s="186" t="str">
        <f>IFERROR(TP_DATA[[#This Row],[Top '[m']]]-TP_DATA[[#This Row],[Bottom '[m']]], "")</f>
        <v/>
      </c>
      <c r="AY697" s="469"/>
      <c r="AZ697" s="470"/>
      <c r="BA697" s="192"/>
      <c r="BD697" s="467"/>
      <c r="BE697" s="467"/>
      <c r="BF697" s="468"/>
      <c r="BK697" s="425"/>
      <c r="BM697" s="425"/>
      <c r="CJ697" s="186" t="str">
        <f>IFERROR(TOWER_DATA[[#This Row],[Top '[m']]]-TOWER_DATA[[#This Row],[Bottom '[m']]], "")</f>
        <v/>
      </c>
      <c r="CK697" s="51"/>
      <c r="CL697" s="173" t="str">
        <f>IFERROR(-(TOWER_DATA[[#This Row],[D, bottom '[m']]]-TOWER_DATA[[#This Row],[D, top '[m']]])/(TOWER_DATA[[#This Row],[Bottom '[m']]]-TOWER_DATA[[#This Row],[Top '[m']]]),"")</f>
        <v/>
      </c>
      <c r="CM697" s="123" t="str">
        <f t="shared" si="15"/>
        <v/>
      </c>
      <c r="CN697" s="187" t="str">
        <f>IFERROR((TOWER_DATA[[#This Row],[D, bottom '[m']]]+TOWER_DATA[[#This Row],[D, top '[m']]])/(2*TOWER_DATA[[#This Row],[t '[mm']]]/1000),"")</f>
        <v/>
      </c>
      <c r="DS697" s="167"/>
      <c r="DT697" s="151"/>
      <c r="DW697" s="94"/>
      <c r="DX697" s="94"/>
    </row>
    <row r="698" spans="14:128" ht="18" customHeight="1">
      <c r="N698" s="168"/>
      <c r="S698" s="167"/>
      <c r="T698" s="167"/>
      <c r="U698" s="151"/>
      <c r="AX698" s="186" t="str">
        <f>IFERROR(TP_DATA[[#This Row],[Top '[m']]]-TP_DATA[[#This Row],[Bottom '[m']]], "")</f>
        <v/>
      </c>
      <c r="AY698" s="469"/>
      <c r="AZ698" s="470"/>
      <c r="BA698" s="192"/>
      <c r="BD698" s="467"/>
      <c r="BE698" s="467"/>
      <c r="BF698" s="468"/>
      <c r="BK698" s="425"/>
      <c r="BM698" s="425"/>
      <c r="CJ698" s="186" t="str">
        <f>IFERROR(TOWER_DATA[[#This Row],[Top '[m']]]-TOWER_DATA[[#This Row],[Bottom '[m']]], "")</f>
        <v/>
      </c>
      <c r="CK698" s="51"/>
      <c r="CL698" s="173" t="str">
        <f>IFERROR(-(TOWER_DATA[[#This Row],[D, bottom '[m']]]-TOWER_DATA[[#This Row],[D, top '[m']]])/(TOWER_DATA[[#This Row],[Bottom '[m']]]-TOWER_DATA[[#This Row],[Top '[m']]]),"")</f>
        <v/>
      </c>
      <c r="CM698" s="123" t="str">
        <f t="shared" si="15"/>
        <v/>
      </c>
      <c r="CN698" s="187" t="str">
        <f>IFERROR((TOWER_DATA[[#This Row],[D, bottom '[m']]]+TOWER_DATA[[#This Row],[D, top '[m']]])/(2*TOWER_DATA[[#This Row],[t '[mm']]]/1000),"")</f>
        <v/>
      </c>
      <c r="DS698" s="167"/>
      <c r="DT698" s="151"/>
      <c r="DW698" s="94"/>
      <c r="DX698" s="94"/>
    </row>
    <row r="699" spans="14:128" ht="18" customHeight="1">
      <c r="N699" s="168"/>
      <c r="S699" s="167"/>
      <c r="T699" s="167"/>
      <c r="U699" s="151"/>
      <c r="AX699" s="186" t="str">
        <f>IFERROR(TP_DATA[[#This Row],[Top '[m']]]-TP_DATA[[#This Row],[Bottom '[m']]], "")</f>
        <v/>
      </c>
      <c r="AY699" s="469"/>
      <c r="AZ699" s="470"/>
      <c r="BA699" s="192"/>
      <c r="BD699" s="467"/>
      <c r="BE699" s="467"/>
      <c r="BF699" s="468"/>
      <c r="BK699" s="425"/>
      <c r="BM699" s="425"/>
      <c r="CJ699" s="186" t="str">
        <f>IFERROR(TOWER_DATA[[#This Row],[Top '[m']]]-TOWER_DATA[[#This Row],[Bottom '[m']]], "")</f>
        <v/>
      </c>
      <c r="CK699" s="51"/>
      <c r="CL699" s="173" t="str">
        <f>IFERROR(-(TOWER_DATA[[#This Row],[D, bottom '[m']]]-TOWER_DATA[[#This Row],[D, top '[m']]])/(TOWER_DATA[[#This Row],[Bottom '[m']]]-TOWER_DATA[[#This Row],[Top '[m']]]),"")</f>
        <v/>
      </c>
      <c r="CM699" s="123" t="str">
        <f t="shared" si="15"/>
        <v/>
      </c>
      <c r="CN699" s="187" t="str">
        <f>IFERROR((TOWER_DATA[[#This Row],[D, bottom '[m']]]+TOWER_DATA[[#This Row],[D, top '[m']]])/(2*TOWER_DATA[[#This Row],[t '[mm']]]/1000),"")</f>
        <v/>
      </c>
      <c r="DS699" s="167"/>
      <c r="DT699" s="151"/>
      <c r="DW699" s="94"/>
      <c r="DX699" s="94"/>
    </row>
    <row r="700" spans="14:128" ht="18" customHeight="1">
      <c r="N700" s="168"/>
      <c r="S700" s="167"/>
      <c r="T700" s="167"/>
      <c r="U700" s="151"/>
      <c r="AX700" s="186" t="str">
        <f>IFERROR(TP_DATA[[#This Row],[Top '[m']]]-TP_DATA[[#This Row],[Bottom '[m']]], "")</f>
        <v/>
      </c>
      <c r="AY700" s="469"/>
      <c r="AZ700" s="470"/>
      <c r="BA700" s="192"/>
      <c r="BD700" s="467"/>
      <c r="BE700" s="467"/>
      <c r="BF700" s="468"/>
      <c r="BK700" s="425"/>
      <c r="BM700" s="425"/>
      <c r="CJ700" s="186" t="str">
        <f>IFERROR(TOWER_DATA[[#This Row],[Top '[m']]]-TOWER_DATA[[#This Row],[Bottom '[m']]], "")</f>
        <v/>
      </c>
      <c r="CK700" s="51"/>
      <c r="CL700" s="173" t="str">
        <f>IFERROR(-(TOWER_DATA[[#This Row],[D, bottom '[m']]]-TOWER_DATA[[#This Row],[D, top '[m']]])/(TOWER_DATA[[#This Row],[Bottom '[m']]]-TOWER_DATA[[#This Row],[Top '[m']]]),"")</f>
        <v/>
      </c>
      <c r="CM700" s="123" t="str">
        <f t="shared" si="15"/>
        <v/>
      </c>
      <c r="CN700" s="187" t="str">
        <f>IFERROR((TOWER_DATA[[#This Row],[D, bottom '[m']]]+TOWER_DATA[[#This Row],[D, top '[m']]])/(2*TOWER_DATA[[#This Row],[t '[mm']]]/1000),"")</f>
        <v/>
      </c>
      <c r="DS700" s="167"/>
      <c r="DT700" s="151"/>
      <c r="DW700" s="94"/>
      <c r="DX700" s="94"/>
    </row>
    <row r="701" spans="14:128" ht="18" customHeight="1">
      <c r="N701" s="168"/>
      <c r="S701" s="167"/>
      <c r="T701" s="167"/>
      <c r="U701" s="151"/>
      <c r="AX701" s="186" t="str">
        <f>IFERROR(TP_DATA[[#This Row],[Top '[m']]]-TP_DATA[[#This Row],[Bottom '[m']]], "")</f>
        <v/>
      </c>
      <c r="AY701" s="469"/>
      <c r="AZ701" s="470"/>
      <c r="BA701" s="192"/>
      <c r="BD701" s="467"/>
      <c r="BE701" s="467"/>
      <c r="BF701" s="468"/>
      <c r="BK701" s="425"/>
      <c r="BM701" s="425"/>
      <c r="CJ701" s="186" t="str">
        <f>IFERROR(TOWER_DATA[[#This Row],[Top '[m']]]-TOWER_DATA[[#This Row],[Bottom '[m']]], "")</f>
        <v/>
      </c>
      <c r="CK701" s="51"/>
      <c r="CL701" s="173" t="str">
        <f>IFERROR(-(TOWER_DATA[[#This Row],[D, bottom '[m']]]-TOWER_DATA[[#This Row],[D, top '[m']]])/(TOWER_DATA[[#This Row],[Bottom '[m']]]-TOWER_DATA[[#This Row],[Top '[m']]]),"")</f>
        <v/>
      </c>
      <c r="CM701" s="123" t="str">
        <f t="shared" si="15"/>
        <v/>
      </c>
      <c r="CN701" s="187" t="str">
        <f>IFERROR((TOWER_DATA[[#This Row],[D, bottom '[m']]]+TOWER_DATA[[#This Row],[D, top '[m']]])/(2*TOWER_DATA[[#This Row],[t '[mm']]]/1000),"")</f>
        <v/>
      </c>
      <c r="DS701" s="167"/>
      <c r="DT701" s="151"/>
      <c r="DW701" s="94"/>
      <c r="DX701" s="94"/>
    </row>
    <row r="702" spans="14:128" ht="18" customHeight="1">
      <c r="N702" s="168"/>
      <c r="S702" s="167"/>
      <c r="T702" s="167"/>
      <c r="U702" s="151"/>
      <c r="AX702" s="186" t="str">
        <f>IFERROR(TP_DATA[[#This Row],[Top '[m']]]-TP_DATA[[#This Row],[Bottom '[m']]], "")</f>
        <v/>
      </c>
      <c r="AY702" s="469"/>
      <c r="AZ702" s="470"/>
      <c r="BA702" s="192"/>
      <c r="BD702" s="467"/>
      <c r="BE702" s="467"/>
      <c r="BF702" s="468"/>
      <c r="BK702" s="425"/>
      <c r="BM702" s="425"/>
      <c r="CJ702" s="51" t="str">
        <f>IFERROR(TOWER_DATA[[#This Row],[Top '[m']]]-TOWER_DATA[[#This Row],[Bottom '[m']]], "")</f>
        <v/>
      </c>
      <c r="CK702" s="51"/>
      <c r="CL702" s="173" t="str">
        <f>IFERROR(-(TOWER_DATA[[#This Row],[D, bottom '[m']]]-TOWER_DATA[[#This Row],[D, top '[m']]])/(TOWER_DATA[[#This Row],[Bottom '[m']]]-TOWER_DATA[[#This Row],[Top '[m']]]),"")</f>
        <v/>
      </c>
      <c r="CM702" s="123" t="str">
        <f t="shared" si="15"/>
        <v/>
      </c>
      <c r="CN702" s="187" t="str">
        <f>IFERROR((TOWER_DATA[[#This Row],[D, bottom '[m']]]+TOWER_DATA[[#This Row],[D, top '[m']]])/(2*TOWER_DATA[[#This Row],[t '[mm']]]/1000),"")</f>
        <v/>
      </c>
      <c r="DS702" s="167"/>
      <c r="DT702" s="151"/>
      <c r="DW702" s="94"/>
      <c r="DX702" s="94"/>
    </row>
    <row r="703" spans="14:128" ht="18" customHeight="1">
      <c r="N703" s="168"/>
      <c r="S703" s="167"/>
      <c r="T703" s="167"/>
      <c r="U703" s="151"/>
      <c r="AX703" s="186" t="str">
        <f>IFERROR(TP_DATA[[#This Row],[Top '[m']]]-TP_DATA[[#This Row],[Bottom '[m']]], "")</f>
        <v/>
      </c>
      <c r="AY703" s="469"/>
      <c r="AZ703" s="470"/>
      <c r="BA703" s="192"/>
      <c r="BD703" s="467"/>
      <c r="BE703" s="467"/>
      <c r="BF703" s="468"/>
      <c r="BK703" s="425"/>
      <c r="BM703" s="425"/>
      <c r="CJ703" s="51" t="str">
        <f>IFERROR(TOWER_DATA[[#This Row],[Top '[m']]]-TOWER_DATA[[#This Row],[Bottom '[m']]], "")</f>
        <v/>
      </c>
      <c r="CK703" s="51"/>
      <c r="CL703" s="173" t="str">
        <f>IFERROR(-(TOWER_DATA[[#This Row],[D, bottom '[m']]]-TOWER_DATA[[#This Row],[D, top '[m']]])/(TOWER_DATA[[#This Row],[Bottom '[m']]]-TOWER_DATA[[#This Row],[Top '[m']]]),"")</f>
        <v/>
      </c>
      <c r="CM703" s="123" t="str">
        <f t="shared" si="15"/>
        <v/>
      </c>
      <c r="CN703" s="187" t="str">
        <f>IFERROR((TOWER_DATA[[#This Row],[D, bottom '[m']]]+TOWER_DATA[[#This Row],[D, top '[m']]])/(2*TOWER_DATA[[#This Row],[t '[mm']]]/1000),"")</f>
        <v/>
      </c>
      <c r="DS703" s="167"/>
      <c r="DT703" s="151"/>
      <c r="DW703" s="94"/>
      <c r="DX703" s="94"/>
    </row>
    <row r="704" spans="14:128" ht="18" customHeight="1">
      <c r="N704" s="168"/>
      <c r="S704" s="167"/>
      <c r="T704" s="167"/>
      <c r="U704" s="151"/>
      <c r="AX704" s="186" t="str">
        <f>IFERROR(TP_DATA[[#This Row],[Top '[m']]]-TP_DATA[[#This Row],[Bottom '[m']]], "")</f>
        <v/>
      </c>
      <c r="AY704" s="469"/>
      <c r="AZ704" s="470"/>
      <c r="BA704" s="192"/>
      <c r="BD704" s="467"/>
      <c r="BE704" s="467"/>
      <c r="BF704" s="468"/>
      <c r="BK704" s="425"/>
      <c r="BM704" s="425"/>
      <c r="CJ704" s="51" t="str">
        <f>IFERROR(TOWER_DATA[[#This Row],[Top '[m']]]-TOWER_DATA[[#This Row],[Bottom '[m']]], "")</f>
        <v/>
      </c>
      <c r="CK704" s="51"/>
      <c r="CL704" s="173" t="str">
        <f>IFERROR(-(TOWER_DATA[[#This Row],[D, bottom '[m']]]-TOWER_DATA[[#This Row],[D, top '[m']]])/(TOWER_DATA[[#This Row],[Bottom '[m']]]-TOWER_DATA[[#This Row],[Top '[m']]]),"")</f>
        <v/>
      </c>
      <c r="CM704" s="123" t="str">
        <f t="shared" si="15"/>
        <v/>
      </c>
      <c r="CN704" s="187" t="str">
        <f>IFERROR((TOWER_DATA[[#This Row],[D, bottom '[m']]]+TOWER_DATA[[#This Row],[D, top '[m']]])/(2*TOWER_DATA[[#This Row],[t '[mm']]]/1000),"")</f>
        <v/>
      </c>
      <c r="DS704" s="167"/>
      <c r="DT704" s="151"/>
      <c r="DW704" s="94"/>
      <c r="DX704" s="94"/>
    </row>
    <row r="705" spans="14:128" ht="18" customHeight="1">
      <c r="N705" s="168"/>
      <c r="S705" s="167"/>
      <c r="T705" s="167"/>
      <c r="U705" s="151"/>
      <c r="AX705" s="186" t="str">
        <f>IFERROR(TP_DATA[[#This Row],[Top '[m']]]-TP_DATA[[#This Row],[Bottom '[m']]], "")</f>
        <v/>
      </c>
      <c r="AY705" s="469"/>
      <c r="AZ705" s="470"/>
      <c r="BA705" s="192"/>
      <c r="BD705" s="467"/>
      <c r="BE705" s="467"/>
      <c r="BF705" s="468"/>
      <c r="BK705" s="425"/>
      <c r="BM705" s="425"/>
      <c r="CJ705" s="51" t="str">
        <f>IFERROR(TOWER_DATA[[#This Row],[Top '[m']]]-TOWER_DATA[[#This Row],[Bottom '[m']]], "")</f>
        <v/>
      </c>
      <c r="CK705" s="51"/>
      <c r="CL705" s="173" t="str">
        <f>IFERROR(-(TOWER_DATA[[#This Row],[D, bottom '[m']]]-TOWER_DATA[[#This Row],[D, top '[m']]])/(TOWER_DATA[[#This Row],[Bottom '[m']]]-TOWER_DATA[[#This Row],[Top '[m']]]),"")</f>
        <v/>
      </c>
      <c r="CM705" s="123" t="str">
        <f t="shared" si="15"/>
        <v/>
      </c>
      <c r="CN705" s="187" t="str">
        <f>IFERROR((TOWER_DATA[[#This Row],[D, bottom '[m']]]+TOWER_DATA[[#This Row],[D, top '[m']]])/(2*TOWER_DATA[[#This Row],[t '[mm']]]/1000),"")</f>
        <v/>
      </c>
      <c r="DS705" s="167"/>
      <c r="DT705" s="151"/>
      <c r="DW705" s="94"/>
      <c r="DX705" s="94"/>
    </row>
    <row r="706" spans="14:128" ht="18" customHeight="1">
      <c r="N706" s="168"/>
      <c r="S706" s="167"/>
      <c r="T706" s="167"/>
      <c r="U706" s="151"/>
      <c r="AX706" s="186" t="str">
        <f>IFERROR(TP_DATA[[#This Row],[Top '[m']]]-TP_DATA[[#This Row],[Bottom '[m']]], "")</f>
        <v/>
      </c>
      <c r="AY706" s="469"/>
      <c r="AZ706" s="470"/>
      <c r="BA706" s="192"/>
      <c r="BD706" s="467"/>
      <c r="BE706" s="467"/>
      <c r="BF706" s="468"/>
      <c r="BK706" s="425"/>
      <c r="BM706" s="425"/>
      <c r="CJ706" s="51" t="str">
        <f>IFERROR(TOWER_DATA[[#This Row],[Top '[m']]]-TOWER_DATA[[#This Row],[Bottom '[m']]], "")</f>
        <v/>
      </c>
      <c r="CK706" s="51"/>
      <c r="CL706" s="173" t="str">
        <f>IFERROR(-(TOWER_DATA[[#This Row],[D, bottom '[m']]]-TOWER_DATA[[#This Row],[D, top '[m']]])/(TOWER_DATA[[#This Row],[Bottom '[m']]]-TOWER_DATA[[#This Row],[Top '[m']]]),"")</f>
        <v/>
      </c>
      <c r="CM706" s="123" t="str">
        <f t="shared" si="15"/>
        <v/>
      </c>
      <c r="CN706" s="187" t="str">
        <f>IFERROR((TOWER_DATA[[#This Row],[D, bottom '[m']]]+TOWER_DATA[[#This Row],[D, top '[m']]])/(2*TOWER_DATA[[#This Row],[t '[mm']]]/1000),"")</f>
        <v/>
      </c>
      <c r="DS706" s="167"/>
      <c r="DT706" s="151"/>
      <c r="DW706" s="94"/>
      <c r="DX706" s="94"/>
    </row>
    <row r="707" spans="14:128" ht="18" customHeight="1">
      <c r="N707" s="168"/>
      <c r="S707" s="167"/>
      <c r="T707" s="167"/>
      <c r="U707" s="151"/>
      <c r="AX707" s="186" t="str">
        <f>IFERROR(TP_DATA[[#This Row],[Top '[m']]]-TP_DATA[[#This Row],[Bottom '[m']]], "")</f>
        <v/>
      </c>
      <c r="AY707" s="469"/>
      <c r="AZ707" s="470"/>
      <c r="BA707" s="192"/>
      <c r="BD707" s="467"/>
      <c r="BE707" s="467"/>
      <c r="BF707" s="468"/>
      <c r="BK707" s="425"/>
      <c r="BM707" s="425"/>
      <c r="CJ707" s="51" t="str">
        <f>IFERROR(TOWER_DATA[[#This Row],[Top '[m']]]-TOWER_DATA[[#This Row],[Bottom '[m']]], "")</f>
        <v/>
      </c>
      <c r="CK707" s="51"/>
      <c r="CL707" s="173" t="str">
        <f>IFERROR(-(TOWER_DATA[[#This Row],[D, bottom '[m']]]-TOWER_DATA[[#This Row],[D, top '[m']]])/(TOWER_DATA[[#This Row],[Bottom '[m']]]-TOWER_DATA[[#This Row],[Top '[m']]]),"")</f>
        <v/>
      </c>
      <c r="CM707" s="123" t="str">
        <f t="shared" si="15"/>
        <v/>
      </c>
      <c r="CN707" s="187" t="str">
        <f>IFERROR((TOWER_DATA[[#This Row],[D, bottom '[m']]]+TOWER_DATA[[#This Row],[D, top '[m']]])/(2*TOWER_DATA[[#This Row],[t '[mm']]]/1000),"")</f>
        <v/>
      </c>
      <c r="DS707" s="167"/>
      <c r="DT707" s="151"/>
      <c r="DW707" s="94"/>
      <c r="DX707" s="94"/>
    </row>
    <row r="708" spans="14:128" ht="18" customHeight="1">
      <c r="N708" s="168"/>
      <c r="S708" s="167"/>
      <c r="T708" s="167"/>
      <c r="U708" s="151"/>
      <c r="AX708" s="186" t="str">
        <f>IFERROR(TP_DATA[[#This Row],[Top '[m']]]-TP_DATA[[#This Row],[Bottom '[m']]], "")</f>
        <v/>
      </c>
      <c r="AY708" s="469"/>
      <c r="AZ708" s="470"/>
      <c r="BA708" s="192"/>
      <c r="BD708" s="467"/>
      <c r="BE708" s="467"/>
      <c r="BF708" s="468"/>
      <c r="BK708" s="425"/>
      <c r="BM708" s="425"/>
      <c r="CJ708" s="51" t="str">
        <f>IFERROR(TOWER_DATA[[#This Row],[Top '[m']]]-TOWER_DATA[[#This Row],[Bottom '[m']]], "")</f>
        <v/>
      </c>
      <c r="CK708" s="51"/>
      <c r="CL708" s="173" t="str">
        <f>IFERROR(-(TOWER_DATA[[#This Row],[D, bottom '[m']]]-TOWER_DATA[[#This Row],[D, top '[m']]])/(TOWER_DATA[[#This Row],[Bottom '[m']]]-TOWER_DATA[[#This Row],[Top '[m']]]),"")</f>
        <v/>
      </c>
      <c r="CM708" s="123" t="str">
        <f t="shared" si="15"/>
        <v/>
      </c>
      <c r="CN708" s="187" t="str">
        <f>IFERROR((TOWER_DATA[[#This Row],[D, bottom '[m']]]+TOWER_DATA[[#This Row],[D, top '[m']]])/(2*TOWER_DATA[[#This Row],[t '[mm']]]/1000),"")</f>
        <v/>
      </c>
      <c r="DS708" s="167"/>
      <c r="DT708" s="151"/>
      <c r="DW708" s="94"/>
      <c r="DX708" s="94"/>
    </row>
    <row r="709" spans="14:128" ht="18" customHeight="1">
      <c r="N709" s="168"/>
      <c r="S709" s="167"/>
      <c r="T709" s="167"/>
      <c r="U709" s="151"/>
      <c r="AX709" s="186" t="str">
        <f>IFERROR(TP_DATA[[#This Row],[Top '[m']]]-TP_DATA[[#This Row],[Bottom '[m']]], "")</f>
        <v/>
      </c>
      <c r="AY709" s="469"/>
      <c r="AZ709" s="470"/>
      <c r="BA709" s="192"/>
      <c r="BD709" s="467"/>
      <c r="BE709" s="467"/>
      <c r="BF709" s="468"/>
      <c r="BK709" s="425"/>
      <c r="BM709" s="425"/>
      <c r="CJ709" s="51" t="str">
        <f>IFERROR(TOWER_DATA[[#This Row],[Top '[m']]]-TOWER_DATA[[#This Row],[Bottom '[m']]], "")</f>
        <v/>
      </c>
      <c r="CK709" s="51"/>
      <c r="CL709" s="173" t="str">
        <f>IFERROR(-(TOWER_DATA[[#This Row],[D, bottom '[m']]]-TOWER_DATA[[#This Row],[D, top '[m']]])/(TOWER_DATA[[#This Row],[Bottom '[m']]]-TOWER_DATA[[#This Row],[Top '[m']]]),"")</f>
        <v/>
      </c>
      <c r="CM709" s="123" t="str">
        <f t="shared" si="15"/>
        <v/>
      </c>
      <c r="CN709" s="187" t="str">
        <f>IFERROR((TOWER_DATA[[#This Row],[D, bottom '[m']]]+TOWER_DATA[[#This Row],[D, top '[m']]])/(2*TOWER_DATA[[#This Row],[t '[mm']]]/1000),"")</f>
        <v/>
      </c>
      <c r="DS709" s="167"/>
      <c r="DT709" s="151"/>
      <c r="DW709" s="94"/>
      <c r="DX709" s="94"/>
    </row>
    <row r="710" spans="14:128" ht="18" customHeight="1">
      <c r="N710" s="168"/>
      <c r="S710" s="167"/>
      <c r="T710" s="167"/>
      <c r="U710" s="151"/>
      <c r="AX710" s="186" t="str">
        <f>IFERROR(TP_DATA[[#This Row],[Top '[m']]]-TP_DATA[[#This Row],[Bottom '[m']]], "")</f>
        <v/>
      </c>
      <c r="AY710" s="469"/>
      <c r="AZ710" s="470"/>
      <c r="BA710" s="192"/>
      <c r="BD710" s="467"/>
      <c r="BE710" s="467"/>
      <c r="BF710" s="468"/>
      <c r="BK710" s="425"/>
      <c r="BM710" s="425"/>
      <c r="CJ710" s="51" t="str">
        <f>IFERROR(TOWER_DATA[[#This Row],[Top '[m']]]-TOWER_DATA[[#This Row],[Bottom '[m']]], "")</f>
        <v/>
      </c>
      <c r="CK710" s="51"/>
      <c r="CL710" s="173" t="str">
        <f>IFERROR(-(TOWER_DATA[[#This Row],[D, bottom '[m']]]-TOWER_DATA[[#This Row],[D, top '[m']]])/(TOWER_DATA[[#This Row],[Bottom '[m']]]-TOWER_DATA[[#This Row],[Top '[m']]]),"")</f>
        <v/>
      </c>
      <c r="CM710" s="123" t="str">
        <f t="shared" si="15"/>
        <v/>
      </c>
      <c r="CN710" s="187" t="str">
        <f>IFERROR((TOWER_DATA[[#This Row],[D, bottom '[m']]]+TOWER_DATA[[#This Row],[D, top '[m']]])/(2*TOWER_DATA[[#This Row],[t '[mm']]]/1000),"")</f>
        <v/>
      </c>
      <c r="DS710" s="167"/>
      <c r="DT710" s="151"/>
      <c r="DW710" s="94"/>
      <c r="DX710" s="94"/>
    </row>
    <row r="711" spans="14:128" ht="18" customHeight="1">
      <c r="N711" s="168"/>
      <c r="S711" s="167"/>
      <c r="T711" s="167"/>
      <c r="U711" s="151"/>
      <c r="AX711" s="186" t="str">
        <f>IFERROR(TP_DATA[[#This Row],[Top '[m']]]-TP_DATA[[#This Row],[Bottom '[m']]], "")</f>
        <v/>
      </c>
      <c r="AY711" s="469"/>
      <c r="AZ711" s="470"/>
      <c r="BA711" s="192"/>
      <c r="BD711" s="467"/>
      <c r="BE711" s="467"/>
      <c r="BF711" s="468"/>
      <c r="BK711" s="425"/>
      <c r="BM711" s="425"/>
      <c r="CJ711" s="51" t="str">
        <f>IFERROR(TOWER_DATA[[#This Row],[Top '[m']]]-TOWER_DATA[[#This Row],[Bottom '[m']]], "")</f>
        <v/>
      </c>
      <c r="CK711" s="51"/>
      <c r="CL711" s="173" t="str">
        <f>IFERROR(-(TOWER_DATA[[#This Row],[D, bottom '[m']]]-TOWER_DATA[[#This Row],[D, top '[m']]])/(TOWER_DATA[[#This Row],[Bottom '[m']]]-TOWER_DATA[[#This Row],[Top '[m']]]),"")</f>
        <v/>
      </c>
      <c r="CM711" s="123" t="str">
        <f t="shared" si="15"/>
        <v/>
      </c>
      <c r="CN711" s="187" t="str">
        <f>IFERROR((TOWER_DATA[[#This Row],[D, bottom '[m']]]+TOWER_DATA[[#This Row],[D, top '[m']]])/(2*TOWER_DATA[[#This Row],[t '[mm']]]/1000),"")</f>
        <v/>
      </c>
      <c r="DS711" s="167"/>
      <c r="DT711" s="151"/>
      <c r="DW711" s="94"/>
      <c r="DX711" s="94"/>
    </row>
    <row r="712" spans="14:128" ht="18" customHeight="1">
      <c r="N712" s="168"/>
      <c r="S712" s="167"/>
      <c r="T712" s="167"/>
      <c r="U712" s="151"/>
      <c r="AX712" s="186" t="str">
        <f>IFERROR(TP_DATA[[#This Row],[Top '[m']]]-TP_DATA[[#This Row],[Bottom '[m']]], "")</f>
        <v/>
      </c>
      <c r="AY712" s="469"/>
      <c r="AZ712" s="470"/>
      <c r="BA712" s="192"/>
      <c r="BD712" s="467"/>
      <c r="BE712" s="467"/>
      <c r="BF712" s="468"/>
      <c r="BK712" s="425"/>
      <c r="BM712" s="425"/>
      <c r="CJ712" s="51" t="str">
        <f>IFERROR(TOWER_DATA[[#This Row],[Top '[m']]]-TOWER_DATA[[#This Row],[Bottom '[m']]], "")</f>
        <v/>
      </c>
      <c r="CK712" s="51"/>
      <c r="CL712" s="173" t="str">
        <f>IFERROR(-(TOWER_DATA[[#This Row],[D, bottom '[m']]]-TOWER_DATA[[#This Row],[D, top '[m']]])/(TOWER_DATA[[#This Row],[Bottom '[m']]]-TOWER_DATA[[#This Row],[Top '[m']]]),"")</f>
        <v/>
      </c>
      <c r="CM712" s="123" t="str">
        <f t="shared" si="15"/>
        <v/>
      </c>
      <c r="CN712" s="187" t="str">
        <f>IFERROR((TOWER_DATA[[#This Row],[D, bottom '[m']]]+TOWER_DATA[[#This Row],[D, top '[m']]])/(2*TOWER_DATA[[#This Row],[t '[mm']]]/1000),"")</f>
        <v/>
      </c>
      <c r="DS712" s="167"/>
      <c r="DT712" s="151"/>
      <c r="DW712" s="94"/>
      <c r="DX712" s="94"/>
    </row>
    <row r="713" spans="14:128" ht="18" customHeight="1">
      <c r="N713" s="168"/>
      <c r="S713" s="167"/>
      <c r="T713" s="167"/>
      <c r="U713" s="151"/>
      <c r="AX713" s="186" t="str">
        <f>IFERROR(TP_DATA[[#This Row],[Top '[m']]]-TP_DATA[[#This Row],[Bottom '[m']]], "")</f>
        <v/>
      </c>
      <c r="AY713" s="469"/>
      <c r="AZ713" s="470"/>
      <c r="BA713" s="192"/>
      <c r="BD713" s="467"/>
      <c r="BE713" s="467"/>
      <c r="BF713" s="468"/>
      <c r="BK713" s="425"/>
      <c r="BM713" s="425"/>
      <c r="CJ713" s="51" t="str">
        <f>IFERROR(TOWER_DATA[[#This Row],[Top '[m']]]-TOWER_DATA[[#This Row],[Bottom '[m']]], "")</f>
        <v/>
      </c>
      <c r="CK713" s="51"/>
      <c r="CL713" s="173" t="str">
        <f>IFERROR(-(TOWER_DATA[[#This Row],[D, bottom '[m']]]-TOWER_DATA[[#This Row],[D, top '[m']]])/(TOWER_DATA[[#This Row],[Bottom '[m']]]-TOWER_DATA[[#This Row],[Top '[m']]]),"")</f>
        <v/>
      </c>
      <c r="CM713" s="123" t="str">
        <f t="shared" si="15"/>
        <v/>
      </c>
      <c r="CN713" s="187" t="str">
        <f>IFERROR((TOWER_DATA[[#This Row],[D, bottom '[m']]]+TOWER_DATA[[#This Row],[D, top '[m']]])/(2*TOWER_DATA[[#This Row],[t '[mm']]]/1000),"")</f>
        <v/>
      </c>
      <c r="DS713" s="167"/>
      <c r="DT713" s="151"/>
      <c r="DW713" s="94"/>
      <c r="DX713" s="94"/>
    </row>
    <row r="714" spans="14:128" ht="18" customHeight="1">
      <c r="N714" s="168"/>
      <c r="S714" s="167"/>
      <c r="T714" s="167"/>
      <c r="U714" s="151"/>
      <c r="AX714" s="186" t="str">
        <f>IFERROR(TP_DATA[[#This Row],[Top '[m']]]-TP_DATA[[#This Row],[Bottom '[m']]], "")</f>
        <v/>
      </c>
      <c r="AY714" s="469"/>
      <c r="AZ714" s="470"/>
      <c r="BA714" s="192"/>
      <c r="BD714" s="467"/>
      <c r="BE714" s="467"/>
      <c r="BF714" s="468"/>
      <c r="BK714" s="425"/>
      <c r="BM714" s="425"/>
      <c r="CJ714" s="51" t="str">
        <f>IFERROR(TOWER_DATA[[#This Row],[Top '[m']]]-TOWER_DATA[[#This Row],[Bottom '[m']]], "")</f>
        <v/>
      </c>
      <c r="CK714" s="51"/>
      <c r="CL714" s="173" t="str">
        <f>IFERROR(-(TOWER_DATA[[#This Row],[D, bottom '[m']]]-TOWER_DATA[[#This Row],[D, top '[m']]])/(TOWER_DATA[[#This Row],[Bottom '[m']]]-TOWER_DATA[[#This Row],[Top '[m']]]),"")</f>
        <v/>
      </c>
      <c r="CM714" s="123" t="str">
        <f t="shared" si="15"/>
        <v/>
      </c>
      <c r="CN714" s="187" t="str">
        <f>IFERROR((TOWER_DATA[[#This Row],[D, bottom '[m']]]+TOWER_DATA[[#This Row],[D, top '[m']]])/(2*TOWER_DATA[[#This Row],[t '[mm']]]/1000),"")</f>
        <v/>
      </c>
      <c r="DS714" s="167"/>
      <c r="DT714" s="151"/>
      <c r="DW714" s="94"/>
      <c r="DX714" s="94"/>
    </row>
    <row r="715" spans="14:128" ht="18" customHeight="1">
      <c r="N715" s="168"/>
      <c r="S715" s="167"/>
      <c r="T715" s="167"/>
      <c r="U715" s="151"/>
      <c r="AX715" s="186" t="str">
        <f>IFERROR(TP_DATA[[#This Row],[Top '[m']]]-TP_DATA[[#This Row],[Bottom '[m']]], "")</f>
        <v/>
      </c>
      <c r="AY715" s="469"/>
      <c r="AZ715" s="470"/>
      <c r="BA715" s="192"/>
      <c r="BD715" s="467"/>
      <c r="BE715" s="467"/>
      <c r="BF715" s="468"/>
      <c r="BK715" s="425"/>
      <c r="BM715" s="425"/>
      <c r="CJ715" s="51" t="str">
        <f>IFERROR(TOWER_DATA[[#This Row],[Top '[m']]]-TOWER_DATA[[#This Row],[Bottom '[m']]], "")</f>
        <v/>
      </c>
      <c r="CK715" s="51"/>
      <c r="CL715" s="173" t="str">
        <f>IFERROR(-(TOWER_DATA[[#This Row],[D, bottom '[m']]]-TOWER_DATA[[#This Row],[D, top '[m']]])/(TOWER_DATA[[#This Row],[Bottom '[m']]]-TOWER_DATA[[#This Row],[Top '[m']]]),"")</f>
        <v/>
      </c>
      <c r="CM715" s="123" t="str">
        <f t="shared" si="15"/>
        <v/>
      </c>
      <c r="CN715" s="187" t="str">
        <f>IFERROR((TOWER_DATA[[#This Row],[D, bottom '[m']]]+TOWER_DATA[[#This Row],[D, top '[m']]])/(2*TOWER_DATA[[#This Row],[t '[mm']]]/1000),"")</f>
        <v/>
      </c>
      <c r="DS715" s="167"/>
      <c r="DT715" s="151"/>
      <c r="DW715" s="94"/>
      <c r="DX715" s="94"/>
    </row>
    <row r="716" spans="14:128" ht="18" customHeight="1">
      <c r="N716" s="168"/>
      <c r="S716" s="167"/>
      <c r="T716" s="167"/>
      <c r="U716" s="151"/>
      <c r="AX716" s="186" t="str">
        <f>IFERROR(TP_DATA[[#This Row],[Top '[m']]]-TP_DATA[[#This Row],[Bottom '[m']]], "")</f>
        <v/>
      </c>
      <c r="AY716" s="469"/>
      <c r="AZ716" s="470"/>
      <c r="BA716" s="192"/>
      <c r="BD716" s="467"/>
      <c r="BE716" s="467"/>
      <c r="BF716" s="468"/>
      <c r="BK716" s="425"/>
      <c r="BM716" s="425"/>
      <c r="CJ716" s="51" t="str">
        <f>IFERROR(TOWER_DATA[[#This Row],[Top '[m']]]-TOWER_DATA[[#This Row],[Bottom '[m']]], "")</f>
        <v/>
      </c>
      <c r="CK716" s="51"/>
      <c r="CL716" s="173" t="str">
        <f>IFERROR(-(TOWER_DATA[[#This Row],[D, bottom '[m']]]-TOWER_DATA[[#This Row],[D, top '[m']]])/(TOWER_DATA[[#This Row],[Bottom '[m']]]-TOWER_DATA[[#This Row],[Top '[m']]]),"")</f>
        <v/>
      </c>
      <c r="CM716" s="123" t="str">
        <f t="shared" si="15"/>
        <v/>
      </c>
      <c r="CN716" s="187" t="str">
        <f>IFERROR((TOWER_DATA[[#This Row],[D, bottom '[m']]]+TOWER_DATA[[#This Row],[D, top '[m']]])/(2*TOWER_DATA[[#This Row],[t '[mm']]]/1000),"")</f>
        <v/>
      </c>
      <c r="DS716" s="167"/>
      <c r="DT716" s="151"/>
      <c r="DW716" s="94"/>
      <c r="DX716" s="94"/>
    </row>
    <row r="717" spans="14:128" ht="18" customHeight="1">
      <c r="N717" s="168"/>
      <c r="S717" s="167"/>
      <c r="T717" s="167"/>
      <c r="U717" s="151"/>
      <c r="AX717" s="186" t="str">
        <f>IFERROR(TP_DATA[[#This Row],[Top '[m']]]-TP_DATA[[#This Row],[Bottom '[m']]], "")</f>
        <v/>
      </c>
      <c r="AY717" s="469"/>
      <c r="AZ717" s="470"/>
      <c r="BA717" s="192"/>
      <c r="BD717" s="467"/>
      <c r="BE717" s="467"/>
      <c r="BF717" s="468"/>
      <c r="CJ717" s="51" t="str">
        <f>IFERROR(TOWER_DATA[[#This Row],[Top '[m']]]-TOWER_DATA[[#This Row],[Bottom '[m']]], "")</f>
        <v/>
      </c>
      <c r="CK717" s="51"/>
      <c r="CL717" s="173" t="str">
        <f>IFERROR(-(TOWER_DATA[[#This Row],[D, bottom '[m']]]-TOWER_DATA[[#This Row],[D, top '[m']]])/(TOWER_DATA[[#This Row],[Bottom '[m']]]-TOWER_DATA[[#This Row],[Top '[m']]]),"")</f>
        <v/>
      </c>
      <c r="CM717" s="123" t="str">
        <f t="shared" si="15"/>
        <v/>
      </c>
      <c r="CN717" s="187" t="str">
        <f>IFERROR((TOWER_DATA[[#This Row],[D, bottom '[m']]]+TOWER_DATA[[#This Row],[D, top '[m']]])/(2*TOWER_DATA[[#This Row],[t '[mm']]]/1000),"")</f>
        <v/>
      </c>
      <c r="DS717" s="167"/>
      <c r="DT717" s="151"/>
      <c r="DW717" s="94"/>
      <c r="DX717" s="94"/>
    </row>
    <row r="718" spans="14:128" ht="18" customHeight="1">
      <c r="N718" s="168"/>
      <c r="S718" s="167"/>
      <c r="T718" s="167"/>
      <c r="U718" s="151"/>
      <c r="AX718" s="186" t="str">
        <f>IFERROR(TP_DATA[[#This Row],[Top '[m']]]-TP_DATA[[#This Row],[Bottom '[m']]], "")</f>
        <v/>
      </c>
      <c r="AY718" s="469"/>
      <c r="AZ718" s="470"/>
      <c r="BA718" s="192"/>
      <c r="BD718" s="467"/>
      <c r="BE718" s="467"/>
      <c r="BF718" s="468"/>
      <c r="CJ718" s="51" t="str">
        <f>IFERROR(TOWER_DATA[[#This Row],[Top '[m']]]-TOWER_DATA[[#This Row],[Bottom '[m']]], "")</f>
        <v/>
      </c>
      <c r="CK718" s="51"/>
      <c r="CL718" s="173" t="str">
        <f>IFERROR(-(TOWER_DATA[[#This Row],[D, bottom '[m']]]-TOWER_DATA[[#This Row],[D, top '[m']]])/(TOWER_DATA[[#This Row],[Bottom '[m']]]-TOWER_DATA[[#This Row],[Top '[m']]]),"")</f>
        <v/>
      </c>
      <c r="CM718" s="123" t="str">
        <f t="shared" si="15"/>
        <v/>
      </c>
      <c r="CN718" s="187" t="str">
        <f>IFERROR((TOWER_DATA[[#This Row],[D, bottom '[m']]]+TOWER_DATA[[#This Row],[D, top '[m']]])/(2*TOWER_DATA[[#This Row],[t '[mm']]]/1000),"")</f>
        <v/>
      </c>
      <c r="DS718" s="167"/>
      <c r="DT718" s="151"/>
      <c r="DW718" s="94"/>
      <c r="DX718" s="94"/>
    </row>
    <row r="719" spans="14:128" ht="18" customHeight="1">
      <c r="N719" s="168"/>
      <c r="S719" s="167"/>
      <c r="T719" s="167"/>
      <c r="U719" s="151"/>
      <c r="AX719" s="186" t="str">
        <f>IFERROR(TP_DATA[[#This Row],[Top '[m']]]-TP_DATA[[#This Row],[Bottom '[m']]], "")</f>
        <v/>
      </c>
      <c r="AY719" s="469"/>
      <c r="AZ719" s="470"/>
      <c r="BA719" s="192"/>
      <c r="BD719" s="467"/>
      <c r="BE719" s="467"/>
      <c r="BF719" s="468"/>
      <c r="CJ719" s="51" t="str">
        <f>IFERROR(TOWER_DATA[[#This Row],[Top '[m']]]-TOWER_DATA[[#This Row],[Bottom '[m']]], "")</f>
        <v/>
      </c>
      <c r="CK719" s="51"/>
      <c r="CL719" s="173" t="str">
        <f>IFERROR(-(TOWER_DATA[[#This Row],[D, bottom '[m']]]-TOWER_DATA[[#This Row],[D, top '[m']]])/(TOWER_DATA[[#This Row],[Bottom '[m']]]-TOWER_DATA[[#This Row],[Top '[m']]]),"")</f>
        <v/>
      </c>
      <c r="CM719" s="123" t="str">
        <f t="shared" si="15"/>
        <v/>
      </c>
      <c r="CN719" s="187" t="str">
        <f>IFERROR((TOWER_DATA[[#This Row],[D, bottom '[m']]]+TOWER_DATA[[#This Row],[D, top '[m']]])/(2*TOWER_DATA[[#This Row],[t '[mm']]]/1000),"")</f>
        <v/>
      </c>
      <c r="DS719" s="167"/>
      <c r="DT719" s="151"/>
      <c r="DW719" s="94"/>
      <c r="DX719" s="94"/>
    </row>
    <row r="720" spans="14:128" ht="18" customHeight="1">
      <c r="N720" s="168"/>
      <c r="S720" s="167"/>
      <c r="T720" s="167"/>
      <c r="U720" s="151"/>
      <c r="AX720" s="186" t="str">
        <f>IFERROR(TP_DATA[[#This Row],[Top '[m']]]-TP_DATA[[#This Row],[Bottom '[m']]], "")</f>
        <v/>
      </c>
      <c r="AY720" s="469"/>
      <c r="AZ720" s="470"/>
      <c r="BA720" s="192"/>
      <c r="BD720" s="467"/>
      <c r="BE720" s="467"/>
      <c r="BF720" s="468"/>
      <c r="CJ720" s="51" t="str">
        <f>IFERROR(TOWER_DATA[[#This Row],[Top '[m']]]-TOWER_DATA[[#This Row],[Bottom '[m']]], "")</f>
        <v/>
      </c>
      <c r="CK720" s="51"/>
      <c r="CL720" s="173" t="str">
        <f>IFERROR(-(TOWER_DATA[[#This Row],[D, bottom '[m']]]-TOWER_DATA[[#This Row],[D, top '[m']]])/(TOWER_DATA[[#This Row],[Bottom '[m']]]-TOWER_DATA[[#This Row],[Top '[m']]]),"")</f>
        <v/>
      </c>
      <c r="CM720" s="123" t="str">
        <f t="shared" si="15"/>
        <v/>
      </c>
      <c r="CN720" s="187" t="str">
        <f>IFERROR((TOWER_DATA[[#This Row],[D, bottom '[m']]]+TOWER_DATA[[#This Row],[D, top '[m']]])/(2*TOWER_DATA[[#This Row],[t '[mm']]]/1000),"")</f>
        <v/>
      </c>
      <c r="DS720" s="167"/>
      <c r="DT720" s="151"/>
      <c r="DW720" s="94"/>
      <c r="DX720" s="94"/>
    </row>
    <row r="721" spans="14:128" ht="18" customHeight="1">
      <c r="N721" s="168"/>
      <c r="S721" s="167"/>
      <c r="T721" s="167"/>
      <c r="U721" s="151"/>
      <c r="AX721" s="186" t="str">
        <f>IFERROR(TP_DATA[[#This Row],[Top '[m']]]-TP_DATA[[#This Row],[Bottom '[m']]], "")</f>
        <v/>
      </c>
      <c r="AY721" s="469"/>
      <c r="AZ721" s="470"/>
      <c r="BA721" s="192"/>
      <c r="BD721" s="467"/>
      <c r="BE721" s="467"/>
      <c r="BF721" s="468"/>
      <c r="CJ721" s="51" t="str">
        <f>IFERROR(TOWER_DATA[[#This Row],[Top '[m']]]-TOWER_DATA[[#This Row],[Bottom '[m']]], "")</f>
        <v/>
      </c>
      <c r="CK721" s="51"/>
      <c r="CL721" s="173" t="str">
        <f>IFERROR(-(TOWER_DATA[[#This Row],[D, bottom '[m']]]-TOWER_DATA[[#This Row],[D, top '[m']]])/(TOWER_DATA[[#This Row],[Bottom '[m']]]-TOWER_DATA[[#This Row],[Top '[m']]]),"")</f>
        <v/>
      </c>
      <c r="CM721" s="123" t="str">
        <f t="shared" si="15"/>
        <v/>
      </c>
      <c r="CN721" s="187" t="str">
        <f>IFERROR((TOWER_DATA[[#This Row],[D, bottom '[m']]]+TOWER_DATA[[#This Row],[D, top '[m']]])/(2*TOWER_DATA[[#This Row],[t '[mm']]]/1000),"")</f>
        <v/>
      </c>
      <c r="DS721" s="167"/>
      <c r="DT721" s="151"/>
      <c r="DW721" s="94"/>
      <c r="DX721" s="94"/>
    </row>
    <row r="722" spans="14:128" ht="18" customHeight="1">
      <c r="N722" s="168"/>
      <c r="S722" s="167"/>
      <c r="T722" s="167"/>
      <c r="U722" s="151"/>
      <c r="AX722" s="186" t="str">
        <f>IFERROR(TP_DATA[[#This Row],[Top '[m']]]-TP_DATA[[#This Row],[Bottom '[m']]], "")</f>
        <v/>
      </c>
      <c r="AY722" s="469"/>
      <c r="AZ722" s="470"/>
      <c r="BA722" s="192"/>
      <c r="BD722" s="467"/>
      <c r="BE722" s="467"/>
      <c r="BF722" s="468"/>
      <c r="CJ722" s="51" t="str">
        <f>IFERROR(TOWER_DATA[[#This Row],[Top '[m']]]-TOWER_DATA[[#This Row],[Bottom '[m']]], "")</f>
        <v/>
      </c>
      <c r="CK722" s="51"/>
      <c r="CL722" s="173" t="str">
        <f>IFERROR(-(TOWER_DATA[[#This Row],[D, bottom '[m']]]-TOWER_DATA[[#This Row],[D, top '[m']]])/(TOWER_DATA[[#This Row],[Bottom '[m']]]-TOWER_DATA[[#This Row],[Top '[m']]]),"")</f>
        <v/>
      </c>
      <c r="CM722" s="123" t="str">
        <f t="shared" si="15"/>
        <v/>
      </c>
      <c r="CN722" s="187" t="str">
        <f>IFERROR((TOWER_DATA[[#This Row],[D, bottom '[m']]]+TOWER_DATA[[#This Row],[D, top '[m']]])/(2*TOWER_DATA[[#This Row],[t '[mm']]]/1000),"")</f>
        <v/>
      </c>
      <c r="DS722" s="167"/>
      <c r="DT722" s="151"/>
      <c r="DW722" s="94"/>
      <c r="DX722" s="94"/>
    </row>
    <row r="723" spans="14:128" ht="18" customHeight="1">
      <c r="N723" s="168"/>
      <c r="S723" s="167"/>
      <c r="T723" s="167"/>
      <c r="U723" s="151"/>
      <c r="AX723" s="186" t="str">
        <f>IFERROR(TP_DATA[[#This Row],[Top '[m']]]-TP_DATA[[#This Row],[Bottom '[m']]], "")</f>
        <v/>
      </c>
      <c r="AY723" s="469"/>
      <c r="AZ723" s="470"/>
      <c r="BA723" s="192"/>
      <c r="BD723" s="467"/>
      <c r="BE723" s="467"/>
      <c r="BF723" s="468"/>
      <c r="CJ723" s="51" t="str">
        <f>IFERROR(TOWER_DATA[[#This Row],[Top '[m']]]-TOWER_DATA[[#This Row],[Bottom '[m']]], "")</f>
        <v/>
      </c>
      <c r="CK723" s="51"/>
      <c r="CL723" s="173" t="str">
        <f>IFERROR(-(TOWER_DATA[[#This Row],[D, bottom '[m']]]-TOWER_DATA[[#This Row],[D, top '[m']]])/(TOWER_DATA[[#This Row],[Bottom '[m']]]-TOWER_DATA[[#This Row],[Top '[m']]]),"")</f>
        <v/>
      </c>
      <c r="CM723" s="123" t="str">
        <f t="shared" si="15"/>
        <v/>
      </c>
      <c r="CN723" s="187" t="str">
        <f>IFERROR((TOWER_DATA[[#This Row],[D, bottom '[m']]]+TOWER_DATA[[#This Row],[D, top '[m']]])/(2*TOWER_DATA[[#This Row],[t '[mm']]]/1000),"")</f>
        <v/>
      </c>
      <c r="DS723" s="167"/>
      <c r="DT723" s="151"/>
      <c r="DW723" s="94"/>
      <c r="DX723" s="94"/>
    </row>
    <row r="724" spans="14:128" ht="18" customHeight="1">
      <c r="N724" s="168"/>
      <c r="S724" s="167"/>
      <c r="T724" s="167"/>
      <c r="U724" s="151"/>
      <c r="AX724" s="186" t="str">
        <f>IFERROR(TP_DATA[[#This Row],[Top '[m']]]-TP_DATA[[#This Row],[Bottom '[m']]], "")</f>
        <v/>
      </c>
      <c r="AY724" s="469"/>
      <c r="AZ724" s="470"/>
      <c r="BA724" s="192"/>
      <c r="BD724" s="467"/>
      <c r="BE724" s="467"/>
      <c r="BF724" s="468"/>
      <c r="CJ724" s="51" t="str">
        <f>IFERROR(TOWER_DATA[[#This Row],[Top '[m']]]-TOWER_DATA[[#This Row],[Bottom '[m']]], "")</f>
        <v/>
      </c>
      <c r="CK724" s="51"/>
      <c r="CL724" s="173" t="str">
        <f>IFERROR(-(TOWER_DATA[[#This Row],[D, bottom '[m']]]-TOWER_DATA[[#This Row],[D, top '[m']]])/(TOWER_DATA[[#This Row],[Bottom '[m']]]-TOWER_DATA[[#This Row],[Top '[m']]]),"")</f>
        <v/>
      </c>
      <c r="CM724" s="123" t="str">
        <f t="shared" si="15"/>
        <v/>
      </c>
      <c r="CN724" s="187" t="str">
        <f>IFERROR((TOWER_DATA[[#This Row],[D, bottom '[m']]]+TOWER_DATA[[#This Row],[D, top '[m']]])/(2*TOWER_DATA[[#This Row],[t '[mm']]]/1000),"")</f>
        <v/>
      </c>
      <c r="DS724" s="167"/>
      <c r="DT724" s="151"/>
      <c r="DW724" s="94"/>
      <c r="DX724" s="94"/>
    </row>
    <row r="725" spans="14:128" ht="18" customHeight="1">
      <c r="N725" s="168"/>
      <c r="S725" s="167"/>
      <c r="T725" s="167"/>
      <c r="U725" s="151"/>
      <c r="AX725" s="186" t="str">
        <f>IFERROR(TP_DATA[[#This Row],[Top '[m']]]-TP_DATA[[#This Row],[Bottom '[m']]], "")</f>
        <v/>
      </c>
      <c r="AY725" s="469"/>
      <c r="AZ725" s="470"/>
      <c r="BA725" s="192"/>
      <c r="BD725" s="467"/>
      <c r="BE725" s="467"/>
      <c r="BF725" s="468"/>
      <c r="CJ725" s="51" t="str">
        <f>IFERROR(TOWER_DATA[[#This Row],[Top '[m']]]-TOWER_DATA[[#This Row],[Bottom '[m']]], "")</f>
        <v/>
      </c>
      <c r="CK725" s="51"/>
      <c r="CL725" s="173" t="str">
        <f>IFERROR(-(TOWER_DATA[[#This Row],[D, bottom '[m']]]-TOWER_DATA[[#This Row],[D, top '[m']]])/(TOWER_DATA[[#This Row],[Bottom '[m']]]-TOWER_DATA[[#This Row],[Top '[m']]]),"")</f>
        <v/>
      </c>
      <c r="CM725" s="123" t="str">
        <f t="shared" si="15"/>
        <v/>
      </c>
      <c r="CN725" s="187" t="str">
        <f>IFERROR((TOWER_DATA[[#This Row],[D, bottom '[m']]]+TOWER_DATA[[#This Row],[D, top '[m']]])/(2*TOWER_DATA[[#This Row],[t '[mm']]]/1000),"")</f>
        <v/>
      </c>
      <c r="DS725" s="167"/>
      <c r="DT725" s="151"/>
      <c r="DW725" s="94"/>
      <c r="DX725" s="94"/>
    </row>
    <row r="726" spans="14:128" ht="18" customHeight="1">
      <c r="N726" s="168"/>
      <c r="S726" s="167"/>
      <c r="T726" s="167"/>
      <c r="U726" s="151"/>
      <c r="AX726" s="186" t="str">
        <f>IFERROR(TP_DATA[[#This Row],[Top '[m']]]-TP_DATA[[#This Row],[Bottom '[m']]], "")</f>
        <v/>
      </c>
      <c r="AY726" s="469"/>
      <c r="AZ726" s="470"/>
      <c r="BA726" s="192"/>
      <c r="BD726" s="467"/>
      <c r="BE726" s="467"/>
      <c r="BF726" s="468"/>
      <c r="CJ726" s="51" t="str">
        <f>IFERROR(TOWER_DATA[[#This Row],[Top '[m']]]-TOWER_DATA[[#This Row],[Bottom '[m']]], "")</f>
        <v/>
      </c>
      <c r="CK726" s="51"/>
      <c r="CL726" s="173" t="str">
        <f>IFERROR(-(TOWER_DATA[[#This Row],[D, bottom '[m']]]-TOWER_DATA[[#This Row],[D, top '[m']]])/(TOWER_DATA[[#This Row],[Bottom '[m']]]-TOWER_DATA[[#This Row],[Top '[m']]]),"")</f>
        <v/>
      </c>
      <c r="CM726" s="123" t="str">
        <f t="shared" si="15"/>
        <v/>
      </c>
      <c r="CN726" s="187" t="str">
        <f>IFERROR((TOWER_DATA[[#This Row],[D, bottom '[m']]]+TOWER_DATA[[#This Row],[D, top '[m']]])/(2*TOWER_DATA[[#This Row],[t '[mm']]]/1000),"")</f>
        <v/>
      </c>
      <c r="DS726" s="167"/>
      <c r="DT726" s="151"/>
      <c r="DW726" s="94"/>
      <c r="DX726" s="94"/>
    </row>
    <row r="727" spans="14:128" ht="18" customHeight="1">
      <c r="N727" s="168"/>
      <c r="S727" s="167"/>
      <c r="T727" s="167"/>
      <c r="U727" s="151"/>
      <c r="AX727" s="186" t="str">
        <f>IFERROR(TP_DATA[[#This Row],[Top '[m']]]-TP_DATA[[#This Row],[Bottom '[m']]], "")</f>
        <v/>
      </c>
      <c r="AY727" s="469"/>
      <c r="AZ727" s="470"/>
      <c r="BA727" s="192"/>
      <c r="BD727" s="467"/>
      <c r="BE727" s="467"/>
      <c r="BF727" s="468"/>
      <c r="CJ727" s="51" t="str">
        <f>IFERROR(TOWER_DATA[[#This Row],[Top '[m']]]-TOWER_DATA[[#This Row],[Bottom '[m']]], "")</f>
        <v/>
      </c>
      <c r="CK727" s="51"/>
      <c r="CL727" s="173" t="str">
        <f>IFERROR(-(TOWER_DATA[[#This Row],[D, bottom '[m']]]-TOWER_DATA[[#This Row],[D, top '[m']]])/(TOWER_DATA[[#This Row],[Bottom '[m']]]-TOWER_DATA[[#This Row],[Top '[m']]]),"")</f>
        <v/>
      </c>
      <c r="CM727" s="123" t="str">
        <f t="shared" si="15"/>
        <v/>
      </c>
      <c r="CN727" s="187" t="str">
        <f>IFERROR((TOWER_DATA[[#This Row],[D, bottom '[m']]]+TOWER_DATA[[#This Row],[D, top '[m']]])/(2*TOWER_DATA[[#This Row],[t '[mm']]]/1000),"")</f>
        <v/>
      </c>
      <c r="DS727" s="167"/>
      <c r="DT727" s="151"/>
      <c r="DW727" s="94"/>
      <c r="DX727" s="94"/>
    </row>
    <row r="728" spans="14:128" ht="18" customHeight="1">
      <c r="N728" s="168"/>
      <c r="S728" s="167"/>
      <c r="T728" s="167"/>
      <c r="U728" s="151"/>
      <c r="AX728" s="186" t="str">
        <f>IFERROR(TP_DATA[[#This Row],[Top '[m']]]-TP_DATA[[#This Row],[Bottom '[m']]], "")</f>
        <v/>
      </c>
      <c r="AY728" s="469"/>
      <c r="AZ728" s="470"/>
      <c r="BA728" s="192"/>
      <c r="BD728" s="467"/>
      <c r="BE728" s="467"/>
      <c r="BF728" s="468"/>
      <c r="CJ728" s="51" t="str">
        <f>IFERROR(TOWER_DATA[[#This Row],[Top '[m']]]-TOWER_DATA[[#This Row],[Bottom '[m']]], "")</f>
        <v/>
      </c>
      <c r="CK728" s="51"/>
      <c r="CL728" s="173" t="str">
        <f>IFERROR(-(TOWER_DATA[[#This Row],[D, bottom '[m']]]-TOWER_DATA[[#This Row],[D, top '[m']]])/(TOWER_DATA[[#This Row],[Bottom '[m']]]-TOWER_DATA[[#This Row],[Top '[m']]]),"")</f>
        <v/>
      </c>
      <c r="CM728" s="123" t="str">
        <f t="shared" si="15"/>
        <v/>
      </c>
      <c r="CN728" s="187" t="str">
        <f>IFERROR((TOWER_DATA[[#This Row],[D, bottom '[m']]]+TOWER_DATA[[#This Row],[D, top '[m']]])/(2*TOWER_DATA[[#This Row],[t '[mm']]]/1000),"")</f>
        <v/>
      </c>
      <c r="DS728" s="167"/>
      <c r="DT728" s="151"/>
      <c r="DW728" s="94"/>
      <c r="DX728" s="94"/>
    </row>
    <row r="729" spans="14:128" ht="18" customHeight="1">
      <c r="N729" s="168"/>
      <c r="S729" s="167"/>
      <c r="T729" s="167"/>
      <c r="U729" s="151"/>
      <c r="AX729" s="186" t="str">
        <f>IFERROR(TP_DATA[[#This Row],[Top '[m']]]-TP_DATA[[#This Row],[Bottom '[m']]], "")</f>
        <v/>
      </c>
      <c r="AY729" s="469"/>
      <c r="AZ729" s="470"/>
      <c r="BA729" s="192"/>
      <c r="BD729" s="467"/>
      <c r="BE729" s="467"/>
      <c r="BF729" s="468"/>
      <c r="CJ729" s="51" t="str">
        <f>IFERROR(TOWER_DATA[[#This Row],[Top '[m']]]-TOWER_DATA[[#This Row],[Bottom '[m']]], "")</f>
        <v/>
      </c>
      <c r="CK729" s="51"/>
      <c r="CL729" s="173" t="str">
        <f>IFERROR(-(TOWER_DATA[[#This Row],[D, bottom '[m']]]-TOWER_DATA[[#This Row],[D, top '[m']]])/(TOWER_DATA[[#This Row],[Bottom '[m']]]-TOWER_DATA[[#This Row],[Top '[m']]]),"")</f>
        <v/>
      </c>
      <c r="CM729" s="123" t="str">
        <f t="shared" si="15"/>
        <v/>
      </c>
      <c r="CN729" s="187" t="str">
        <f>IFERROR((TOWER_DATA[[#This Row],[D, bottom '[m']]]+TOWER_DATA[[#This Row],[D, top '[m']]])/(2*TOWER_DATA[[#This Row],[t '[mm']]]/1000),"")</f>
        <v/>
      </c>
      <c r="DS729" s="167"/>
      <c r="DT729" s="151"/>
      <c r="DW729" s="94"/>
      <c r="DX729" s="94"/>
    </row>
    <row r="730" spans="14:128" ht="18" customHeight="1">
      <c r="N730" s="168"/>
      <c r="S730" s="167"/>
      <c r="T730" s="167"/>
      <c r="U730" s="151"/>
      <c r="AX730" s="186" t="str">
        <f>IFERROR(TP_DATA[[#This Row],[Top '[m']]]-TP_DATA[[#This Row],[Bottom '[m']]], "")</f>
        <v/>
      </c>
      <c r="AY730" s="469"/>
      <c r="AZ730" s="470"/>
      <c r="BA730" s="192"/>
      <c r="BD730" s="467"/>
      <c r="BE730" s="467"/>
      <c r="BF730" s="468"/>
      <c r="CJ730" s="51" t="str">
        <f>IFERROR(TOWER_DATA[[#This Row],[Top '[m']]]-TOWER_DATA[[#This Row],[Bottom '[m']]], "")</f>
        <v/>
      </c>
      <c r="CK730" s="51"/>
      <c r="CL730" s="173" t="str">
        <f>IFERROR(-(TOWER_DATA[[#This Row],[D, bottom '[m']]]-TOWER_DATA[[#This Row],[D, top '[m']]])/(TOWER_DATA[[#This Row],[Bottom '[m']]]-TOWER_DATA[[#This Row],[Top '[m']]]),"")</f>
        <v/>
      </c>
      <c r="CM730" s="123" t="str">
        <f t="shared" si="15"/>
        <v/>
      </c>
      <c r="CN730" s="187" t="str">
        <f>IFERROR((TOWER_DATA[[#This Row],[D, bottom '[m']]]+TOWER_DATA[[#This Row],[D, top '[m']]])/(2*TOWER_DATA[[#This Row],[t '[mm']]]/1000),"")</f>
        <v/>
      </c>
      <c r="DS730" s="167"/>
      <c r="DT730" s="151"/>
      <c r="DW730" s="94"/>
      <c r="DX730" s="94"/>
    </row>
    <row r="731" spans="14:128" ht="18" customHeight="1">
      <c r="N731" s="168"/>
      <c r="S731" s="167"/>
      <c r="T731" s="167"/>
      <c r="U731" s="151"/>
      <c r="AX731" s="186" t="str">
        <f>IFERROR(TP_DATA[[#This Row],[Top '[m']]]-TP_DATA[[#This Row],[Bottom '[m']]], "")</f>
        <v/>
      </c>
      <c r="AY731" s="469"/>
      <c r="AZ731" s="470"/>
      <c r="BA731" s="192"/>
      <c r="BD731" s="467"/>
      <c r="BE731" s="467"/>
      <c r="BF731" s="468"/>
      <c r="CJ731" s="51" t="str">
        <f>IFERROR(TOWER_DATA[[#This Row],[Top '[m']]]-TOWER_DATA[[#This Row],[Bottom '[m']]], "")</f>
        <v/>
      </c>
      <c r="CK731" s="51"/>
      <c r="CL731" s="173" t="str">
        <f>IFERROR(-(TOWER_DATA[[#This Row],[D, bottom '[m']]]-TOWER_DATA[[#This Row],[D, top '[m']]])/(TOWER_DATA[[#This Row],[Bottom '[m']]]-TOWER_DATA[[#This Row],[Top '[m']]]),"")</f>
        <v/>
      </c>
      <c r="CM731" s="123" t="str">
        <f t="shared" si="15"/>
        <v/>
      </c>
      <c r="CN731" s="187" t="str">
        <f>IFERROR((TOWER_DATA[[#This Row],[D, bottom '[m']]]+TOWER_DATA[[#This Row],[D, top '[m']]])/(2*TOWER_DATA[[#This Row],[t '[mm']]]/1000),"")</f>
        <v/>
      </c>
      <c r="DS731" s="167"/>
      <c r="DT731" s="151"/>
      <c r="DW731" s="94"/>
      <c r="DX731" s="94"/>
    </row>
    <row r="732" spans="14:128" ht="18" customHeight="1">
      <c r="N732" s="168"/>
      <c r="S732" s="167"/>
      <c r="T732" s="167"/>
      <c r="U732" s="151"/>
      <c r="AX732" s="186" t="str">
        <f>IFERROR(TP_DATA[[#This Row],[Top '[m']]]-TP_DATA[[#This Row],[Bottom '[m']]], "")</f>
        <v/>
      </c>
      <c r="AY732" s="469"/>
      <c r="AZ732" s="470"/>
      <c r="BA732" s="192"/>
      <c r="BD732" s="467"/>
      <c r="BE732" s="467"/>
      <c r="BF732" s="468"/>
      <c r="CJ732" s="51" t="str">
        <f>IFERROR(TOWER_DATA[[#This Row],[Top '[m']]]-TOWER_DATA[[#This Row],[Bottom '[m']]], "")</f>
        <v/>
      </c>
      <c r="CK732" s="51"/>
      <c r="CL732" s="173" t="str">
        <f>IFERROR(-(TOWER_DATA[[#This Row],[D, bottom '[m']]]-TOWER_DATA[[#This Row],[D, top '[m']]])/(TOWER_DATA[[#This Row],[Bottom '[m']]]-TOWER_DATA[[#This Row],[Top '[m']]]),"")</f>
        <v/>
      </c>
      <c r="CM732" s="123" t="str">
        <f t="shared" si="15"/>
        <v/>
      </c>
      <c r="CN732" s="187" t="str">
        <f>IFERROR((TOWER_DATA[[#This Row],[D, bottom '[m']]]+TOWER_DATA[[#This Row],[D, top '[m']]])/(2*TOWER_DATA[[#This Row],[t '[mm']]]/1000),"")</f>
        <v/>
      </c>
      <c r="DS732" s="167"/>
      <c r="DT732" s="151"/>
      <c r="DW732" s="94"/>
      <c r="DX732" s="94"/>
    </row>
    <row r="733" spans="14:128" ht="18" customHeight="1">
      <c r="N733" s="168"/>
      <c r="S733" s="167"/>
      <c r="T733" s="167"/>
      <c r="U733" s="151"/>
      <c r="AX733" s="186" t="str">
        <f>IFERROR(TP_DATA[[#This Row],[Top '[m']]]-TP_DATA[[#This Row],[Bottom '[m']]], "")</f>
        <v/>
      </c>
      <c r="AY733" s="469"/>
      <c r="AZ733" s="470"/>
      <c r="BA733" s="192"/>
      <c r="BD733" s="467"/>
      <c r="BE733" s="467"/>
      <c r="BF733" s="468"/>
      <c r="CJ733" s="51" t="str">
        <f>IFERROR(TOWER_DATA[[#This Row],[Top '[m']]]-TOWER_DATA[[#This Row],[Bottom '[m']]], "")</f>
        <v/>
      </c>
      <c r="CK733" s="51"/>
      <c r="CL733" s="173" t="str">
        <f>IFERROR(-(TOWER_DATA[[#This Row],[D, bottom '[m']]]-TOWER_DATA[[#This Row],[D, top '[m']]])/(TOWER_DATA[[#This Row],[Bottom '[m']]]-TOWER_DATA[[#This Row],[Top '[m']]]),"")</f>
        <v/>
      </c>
      <c r="CM733" s="123" t="str">
        <f t="shared" si="15"/>
        <v/>
      </c>
      <c r="CN733" s="187" t="str">
        <f>IFERROR((TOWER_DATA[[#This Row],[D, bottom '[m']]]+TOWER_DATA[[#This Row],[D, top '[m']]])/(2*TOWER_DATA[[#This Row],[t '[mm']]]/1000),"")</f>
        <v/>
      </c>
      <c r="DS733" s="167"/>
      <c r="DT733" s="151"/>
      <c r="DW733" s="94"/>
      <c r="DX733" s="94"/>
    </row>
    <row r="734" spans="14:128" ht="18" customHeight="1">
      <c r="N734" s="168"/>
      <c r="S734" s="167"/>
      <c r="T734" s="167"/>
      <c r="U734" s="151"/>
      <c r="AX734" s="186" t="str">
        <f>IFERROR(TP_DATA[[#This Row],[Top '[m']]]-TP_DATA[[#This Row],[Bottom '[m']]], "")</f>
        <v/>
      </c>
      <c r="AY734" s="469"/>
      <c r="AZ734" s="470"/>
      <c r="BA734" s="192"/>
      <c r="BD734" s="467"/>
      <c r="BE734" s="467"/>
      <c r="BF734" s="468"/>
      <c r="CJ734" s="51" t="str">
        <f>IFERROR(TOWER_DATA[[#This Row],[Top '[m']]]-TOWER_DATA[[#This Row],[Bottom '[m']]], "")</f>
        <v/>
      </c>
      <c r="CK734" s="51"/>
      <c r="CL734" s="173" t="str">
        <f>IFERROR(-(TOWER_DATA[[#This Row],[D, bottom '[m']]]-TOWER_DATA[[#This Row],[D, top '[m']]])/(TOWER_DATA[[#This Row],[Bottom '[m']]]-TOWER_DATA[[#This Row],[Top '[m']]]),"")</f>
        <v/>
      </c>
      <c r="CM734" s="123" t="str">
        <f t="shared" si="15"/>
        <v/>
      </c>
      <c r="CN734" s="187" t="str">
        <f>IFERROR((TOWER_DATA[[#This Row],[D, bottom '[m']]]+TOWER_DATA[[#This Row],[D, top '[m']]])/(2*TOWER_DATA[[#This Row],[t '[mm']]]/1000),"")</f>
        <v/>
      </c>
      <c r="DS734" s="167"/>
      <c r="DT734" s="151"/>
      <c r="DW734" s="94"/>
      <c r="DX734" s="94"/>
    </row>
    <row r="735" spans="14:128" ht="18" customHeight="1">
      <c r="N735" s="168"/>
      <c r="S735" s="167"/>
      <c r="T735" s="167"/>
      <c r="U735" s="151"/>
      <c r="AX735" s="186" t="str">
        <f>IFERROR(TP_DATA[[#This Row],[Top '[m']]]-TP_DATA[[#This Row],[Bottom '[m']]], "")</f>
        <v/>
      </c>
      <c r="AY735" s="469"/>
      <c r="AZ735" s="470"/>
      <c r="BA735" s="192"/>
      <c r="BD735" s="467"/>
      <c r="BE735" s="467"/>
      <c r="BF735" s="468"/>
      <c r="CJ735" s="51" t="str">
        <f>IFERROR(TOWER_DATA[[#This Row],[Top '[m']]]-TOWER_DATA[[#This Row],[Bottom '[m']]], "")</f>
        <v/>
      </c>
      <c r="CK735" s="51"/>
      <c r="CL735" s="173" t="str">
        <f>IFERROR(-(TOWER_DATA[[#This Row],[D, bottom '[m']]]-TOWER_DATA[[#This Row],[D, top '[m']]])/(TOWER_DATA[[#This Row],[Bottom '[m']]]-TOWER_DATA[[#This Row],[Top '[m']]]),"")</f>
        <v/>
      </c>
      <c r="CM735" s="123" t="str">
        <f t="shared" si="15"/>
        <v/>
      </c>
      <c r="CN735" s="187" t="str">
        <f>IFERROR((TOWER_DATA[[#This Row],[D, bottom '[m']]]+TOWER_DATA[[#This Row],[D, top '[m']]])/(2*TOWER_DATA[[#This Row],[t '[mm']]]/1000),"")</f>
        <v/>
      </c>
      <c r="DS735" s="167"/>
      <c r="DT735" s="151"/>
      <c r="DW735" s="94"/>
      <c r="DX735" s="94"/>
    </row>
    <row r="736" spans="14:128" ht="18" customHeight="1">
      <c r="N736" s="168"/>
      <c r="S736" s="167"/>
      <c r="T736" s="167"/>
      <c r="U736" s="151"/>
      <c r="AX736" s="186" t="str">
        <f>IFERROR(TP_DATA[[#This Row],[Top '[m']]]-TP_DATA[[#This Row],[Bottom '[m']]], "")</f>
        <v/>
      </c>
      <c r="AY736" s="469"/>
      <c r="AZ736" s="470"/>
      <c r="BA736" s="192"/>
      <c r="BD736" s="467"/>
      <c r="BE736" s="467"/>
      <c r="BF736" s="468"/>
      <c r="CJ736" s="51" t="str">
        <f>IFERROR(TOWER_DATA[[#This Row],[Top '[m']]]-TOWER_DATA[[#This Row],[Bottom '[m']]], "")</f>
        <v/>
      </c>
      <c r="CK736" s="51"/>
      <c r="CL736" s="173" t="str">
        <f>IFERROR(-(TOWER_DATA[[#This Row],[D, bottom '[m']]]-TOWER_DATA[[#This Row],[D, top '[m']]])/(TOWER_DATA[[#This Row],[Bottom '[m']]]-TOWER_DATA[[#This Row],[Top '[m']]]),"")</f>
        <v/>
      </c>
      <c r="CM736" s="123" t="str">
        <f t="shared" si="15"/>
        <v/>
      </c>
      <c r="CN736" s="187" t="str">
        <f>IFERROR((TOWER_DATA[[#This Row],[D, bottom '[m']]]+TOWER_DATA[[#This Row],[D, top '[m']]])/(2*TOWER_DATA[[#This Row],[t '[mm']]]/1000),"")</f>
        <v/>
      </c>
      <c r="DS736" s="167"/>
      <c r="DT736" s="151"/>
      <c r="DW736" s="94"/>
      <c r="DX736" s="94"/>
    </row>
    <row r="737" spans="14:128" ht="18" customHeight="1">
      <c r="N737" s="168"/>
      <c r="S737" s="167"/>
      <c r="T737" s="167"/>
      <c r="U737" s="151"/>
      <c r="AX737" s="186" t="str">
        <f>IFERROR(TP_DATA[[#This Row],[Top '[m']]]-TP_DATA[[#This Row],[Bottom '[m']]], "")</f>
        <v/>
      </c>
      <c r="AY737" s="469"/>
      <c r="AZ737" s="470"/>
      <c r="BA737" s="192"/>
      <c r="BD737" s="467"/>
      <c r="BE737" s="467"/>
      <c r="BF737" s="468"/>
      <c r="CJ737" s="51" t="str">
        <f>IFERROR(TOWER_DATA[[#This Row],[Top '[m']]]-TOWER_DATA[[#This Row],[Bottom '[m']]], "")</f>
        <v/>
      </c>
      <c r="CK737" s="51"/>
      <c r="CL737" s="173" t="str">
        <f>IFERROR(-(TOWER_DATA[[#This Row],[D, bottom '[m']]]-TOWER_DATA[[#This Row],[D, top '[m']]])/(TOWER_DATA[[#This Row],[Bottom '[m']]]-TOWER_DATA[[#This Row],[Top '[m']]]),"")</f>
        <v/>
      </c>
      <c r="CM737" s="123" t="str">
        <f t="shared" si="15"/>
        <v/>
      </c>
      <c r="CN737" s="187" t="str">
        <f>IFERROR((TOWER_DATA[[#This Row],[D, bottom '[m']]]+TOWER_DATA[[#This Row],[D, top '[m']]])/(2*TOWER_DATA[[#This Row],[t '[mm']]]/1000),"")</f>
        <v/>
      </c>
      <c r="DS737" s="167"/>
      <c r="DT737" s="151"/>
      <c r="DW737" s="94"/>
      <c r="DX737" s="94"/>
    </row>
    <row r="738" spans="14:128" ht="18" customHeight="1">
      <c r="N738" s="168"/>
      <c r="S738" s="167"/>
      <c r="T738" s="167"/>
      <c r="U738" s="151"/>
      <c r="AX738" s="186" t="str">
        <f>IFERROR(TP_DATA[[#This Row],[Top '[m']]]-TP_DATA[[#This Row],[Bottom '[m']]], "")</f>
        <v/>
      </c>
      <c r="AY738" s="469"/>
      <c r="AZ738" s="470"/>
      <c r="BA738" s="192"/>
      <c r="BD738" s="467"/>
      <c r="BE738" s="467"/>
      <c r="BF738" s="468"/>
      <c r="CJ738" s="51" t="str">
        <f>IFERROR(TOWER_DATA[[#This Row],[Top '[m']]]-TOWER_DATA[[#This Row],[Bottom '[m']]], "")</f>
        <v/>
      </c>
      <c r="CK738" s="51"/>
      <c r="CL738" s="173" t="str">
        <f>IFERROR(-(TOWER_DATA[[#This Row],[D, bottom '[m']]]-TOWER_DATA[[#This Row],[D, top '[m']]])/(TOWER_DATA[[#This Row],[Bottom '[m']]]-TOWER_DATA[[#This Row],[Top '[m']]]),"")</f>
        <v/>
      </c>
      <c r="CM738" s="123" t="str">
        <f t="shared" si="15"/>
        <v/>
      </c>
      <c r="CN738" s="187" t="str">
        <f>IFERROR((TOWER_DATA[[#This Row],[D, bottom '[m']]]+TOWER_DATA[[#This Row],[D, top '[m']]])/(2*TOWER_DATA[[#This Row],[t '[mm']]]/1000),"")</f>
        <v/>
      </c>
      <c r="DS738" s="167"/>
      <c r="DT738" s="151"/>
      <c r="DW738" s="94"/>
      <c r="DX738" s="94"/>
    </row>
    <row r="739" spans="14:128" ht="18" customHeight="1">
      <c r="N739" s="168"/>
      <c r="S739" s="167"/>
      <c r="T739" s="167"/>
      <c r="U739" s="151"/>
      <c r="AX739" s="186" t="str">
        <f>IFERROR(TP_DATA[[#This Row],[Top '[m']]]-TP_DATA[[#This Row],[Bottom '[m']]], "")</f>
        <v/>
      </c>
      <c r="AY739" s="469"/>
      <c r="AZ739" s="470"/>
      <c r="BA739" s="192"/>
      <c r="BD739" s="467"/>
      <c r="BE739" s="467"/>
      <c r="BF739" s="468"/>
      <c r="CJ739" s="51" t="str">
        <f>IFERROR(TOWER_DATA[[#This Row],[Top '[m']]]-TOWER_DATA[[#This Row],[Bottom '[m']]], "")</f>
        <v/>
      </c>
      <c r="CK739" s="51"/>
      <c r="CL739" s="173" t="str">
        <f>IFERROR(-(TOWER_DATA[[#This Row],[D, bottom '[m']]]-TOWER_DATA[[#This Row],[D, top '[m']]])/(TOWER_DATA[[#This Row],[Bottom '[m']]]-TOWER_DATA[[#This Row],[Top '[m']]]),"")</f>
        <v/>
      </c>
      <c r="CM739" s="123" t="str">
        <f t="shared" si="15"/>
        <v/>
      </c>
      <c r="CN739" s="187" t="str">
        <f>IFERROR((TOWER_DATA[[#This Row],[D, bottom '[m']]]+TOWER_DATA[[#This Row],[D, top '[m']]])/(2*TOWER_DATA[[#This Row],[t '[mm']]]/1000),"")</f>
        <v/>
      </c>
      <c r="DS739" s="167"/>
      <c r="DT739" s="151"/>
      <c r="DW739" s="94"/>
      <c r="DX739" s="94"/>
    </row>
    <row r="740" spans="14:128" ht="18" customHeight="1">
      <c r="N740" s="168"/>
      <c r="S740" s="167"/>
      <c r="T740" s="167"/>
      <c r="U740" s="151"/>
      <c r="AX740" s="186" t="str">
        <f>IFERROR(TP_DATA[[#This Row],[Top '[m']]]-TP_DATA[[#This Row],[Bottom '[m']]], "")</f>
        <v/>
      </c>
      <c r="AY740" s="469"/>
      <c r="AZ740" s="470"/>
      <c r="BA740" s="192"/>
      <c r="BD740" s="467"/>
      <c r="BE740" s="467"/>
      <c r="BF740" s="468"/>
      <c r="CJ740" s="51" t="str">
        <f>IFERROR(TOWER_DATA[[#This Row],[Top '[m']]]-TOWER_DATA[[#This Row],[Bottom '[m']]], "")</f>
        <v/>
      </c>
      <c r="CK740" s="51"/>
      <c r="CL740" s="173" t="str">
        <f>IFERROR(-(TOWER_DATA[[#This Row],[D, bottom '[m']]]-TOWER_DATA[[#This Row],[D, top '[m']]])/(TOWER_DATA[[#This Row],[Bottom '[m']]]-TOWER_DATA[[#This Row],[Top '[m']]]),"")</f>
        <v/>
      </c>
      <c r="CM740" s="123" t="str">
        <f t="shared" si="15"/>
        <v/>
      </c>
      <c r="CN740" s="187" t="str">
        <f>IFERROR((TOWER_DATA[[#This Row],[D, bottom '[m']]]+TOWER_DATA[[#This Row],[D, top '[m']]])/(2*TOWER_DATA[[#This Row],[t '[mm']]]/1000),"")</f>
        <v/>
      </c>
      <c r="DS740" s="167"/>
      <c r="DT740" s="151"/>
      <c r="DW740" s="94"/>
      <c r="DX740" s="94"/>
    </row>
    <row r="741" spans="14:128" ht="18" customHeight="1">
      <c r="N741" s="168"/>
      <c r="S741" s="167"/>
      <c r="T741" s="167"/>
      <c r="U741" s="151"/>
      <c r="AX741" s="186" t="str">
        <f>IFERROR(TP_DATA[[#This Row],[Top '[m']]]-TP_DATA[[#This Row],[Bottom '[m']]], "")</f>
        <v/>
      </c>
      <c r="AY741" s="469"/>
      <c r="AZ741" s="470"/>
      <c r="BA741" s="192"/>
      <c r="BD741" s="467"/>
      <c r="BE741" s="467"/>
      <c r="BF741" s="468"/>
      <c r="CJ741" s="51" t="str">
        <f>IFERROR(TOWER_DATA[[#This Row],[Top '[m']]]-TOWER_DATA[[#This Row],[Bottom '[m']]], "")</f>
        <v/>
      </c>
      <c r="CK741" s="51"/>
      <c r="CL741" s="173" t="str">
        <f>IFERROR(-(TOWER_DATA[[#This Row],[D, bottom '[m']]]-TOWER_DATA[[#This Row],[D, top '[m']]])/(TOWER_DATA[[#This Row],[Bottom '[m']]]-TOWER_DATA[[#This Row],[Top '[m']]]),"")</f>
        <v/>
      </c>
      <c r="CM741" s="123" t="str">
        <f t="shared" si="15"/>
        <v/>
      </c>
      <c r="CN741" s="187" t="str">
        <f>IFERROR((TOWER_DATA[[#This Row],[D, bottom '[m']]]+TOWER_DATA[[#This Row],[D, top '[m']]])/(2*TOWER_DATA[[#This Row],[t '[mm']]]/1000),"")</f>
        <v/>
      </c>
      <c r="DS741" s="167"/>
      <c r="DT741" s="151"/>
      <c r="DW741" s="94"/>
      <c r="DX741" s="94"/>
    </row>
    <row r="742" spans="14:128" ht="18" customHeight="1">
      <c r="N742" s="168"/>
      <c r="S742" s="167"/>
      <c r="T742" s="167"/>
      <c r="U742" s="151"/>
      <c r="AX742" s="186" t="str">
        <f>IFERROR(TP_DATA[[#This Row],[Top '[m']]]-TP_DATA[[#This Row],[Bottom '[m']]], "")</f>
        <v/>
      </c>
      <c r="AY742" s="469"/>
      <c r="AZ742" s="470"/>
      <c r="BA742" s="192"/>
      <c r="BD742" s="467"/>
      <c r="BE742" s="467"/>
      <c r="BF742" s="468"/>
      <c r="CJ742" s="51" t="str">
        <f>IFERROR(TOWER_DATA[[#This Row],[Top '[m']]]-TOWER_DATA[[#This Row],[Bottom '[m']]], "")</f>
        <v/>
      </c>
      <c r="CK742" s="51"/>
      <c r="CL742" s="173" t="str">
        <f>IFERROR(-(TOWER_DATA[[#This Row],[D, bottom '[m']]]-TOWER_DATA[[#This Row],[D, top '[m']]])/(TOWER_DATA[[#This Row],[Bottom '[m']]]-TOWER_DATA[[#This Row],[Top '[m']]]),"")</f>
        <v/>
      </c>
      <c r="CM742" s="123" t="str">
        <f t="shared" si="15"/>
        <v/>
      </c>
      <c r="CN742" s="187" t="str">
        <f>IFERROR((TOWER_DATA[[#This Row],[D, bottom '[m']]]+TOWER_DATA[[#This Row],[D, top '[m']]])/(2*TOWER_DATA[[#This Row],[t '[mm']]]/1000),"")</f>
        <v/>
      </c>
      <c r="DS742" s="167"/>
      <c r="DT742" s="151"/>
      <c r="DW742" s="94"/>
      <c r="DX742" s="94"/>
    </row>
    <row r="743" spans="14:128" ht="18" customHeight="1">
      <c r="N743" s="168"/>
      <c r="S743" s="167"/>
      <c r="T743" s="167"/>
      <c r="U743" s="151"/>
      <c r="AX743" s="186" t="str">
        <f>IFERROR(TP_DATA[[#This Row],[Top '[m']]]-TP_DATA[[#This Row],[Bottom '[m']]], "")</f>
        <v/>
      </c>
      <c r="AY743" s="469"/>
      <c r="AZ743" s="470"/>
      <c r="BA743" s="192"/>
      <c r="BD743" s="467"/>
      <c r="BE743" s="467"/>
      <c r="BF743" s="468"/>
      <c r="CJ743" s="51" t="str">
        <f>IFERROR(TOWER_DATA[[#This Row],[Top '[m']]]-TOWER_DATA[[#This Row],[Bottom '[m']]], "")</f>
        <v/>
      </c>
      <c r="CK743" s="51"/>
      <c r="CL743" s="173" t="str">
        <f>IFERROR(-(TOWER_DATA[[#This Row],[D, bottom '[m']]]-TOWER_DATA[[#This Row],[D, top '[m']]])/(TOWER_DATA[[#This Row],[Bottom '[m']]]-TOWER_DATA[[#This Row],[Top '[m']]]),"")</f>
        <v/>
      </c>
      <c r="CM743" s="123" t="str">
        <f t="shared" si="15"/>
        <v/>
      </c>
      <c r="CN743" s="187" t="str">
        <f>IFERROR((TOWER_DATA[[#This Row],[D, bottom '[m']]]+TOWER_DATA[[#This Row],[D, top '[m']]])/(2*TOWER_DATA[[#This Row],[t '[mm']]]/1000),"")</f>
        <v/>
      </c>
      <c r="DS743" s="167"/>
      <c r="DT743" s="151"/>
      <c r="DW743" s="94"/>
      <c r="DX743" s="94"/>
    </row>
    <row r="744" spans="14:128" ht="18" customHeight="1">
      <c r="N744" s="168"/>
      <c r="S744" s="167"/>
      <c r="T744" s="167"/>
      <c r="U744" s="151"/>
      <c r="AX744" s="186" t="str">
        <f>IFERROR(TP_DATA[[#This Row],[Top '[m']]]-TP_DATA[[#This Row],[Bottom '[m']]], "")</f>
        <v/>
      </c>
      <c r="AY744" s="469"/>
      <c r="AZ744" s="470"/>
      <c r="BA744" s="192"/>
      <c r="BD744" s="467"/>
      <c r="BE744" s="467"/>
      <c r="BF744" s="468"/>
      <c r="CJ744" s="51" t="str">
        <f>IFERROR(TOWER_DATA[[#This Row],[Top '[m']]]-TOWER_DATA[[#This Row],[Bottom '[m']]], "")</f>
        <v/>
      </c>
      <c r="CK744" s="51"/>
      <c r="CL744" s="173" t="str">
        <f>IFERROR(-(TOWER_DATA[[#This Row],[D, bottom '[m']]]-TOWER_DATA[[#This Row],[D, top '[m']]])/(TOWER_DATA[[#This Row],[Bottom '[m']]]-TOWER_DATA[[#This Row],[Top '[m']]]),"")</f>
        <v/>
      </c>
      <c r="CM744" s="123" t="str">
        <f t="shared" si="15"/>
        <v/>
      </c>
      <c r="CN744" s="187" t="str">
        <f>IFERROR((TOWER_DATA[[#This Row],[D, bottom '[m']]]+TOWER_DATA[[#This Row],[D, top '[m']]])/(2*TOWER_DATA[[#This Row],[t '[mm']]]/1000),"")</f>
        <v/>
      </c>
      <c r="DS744" s="167"/>
      <c r="DT744" s="151"/>
      <c r="DW744" s="94"/>
      <c r="DX744" s="94"/>
    </row>
    <row r="745" spans="14:128" ht="18" customHeight="1">
      <c r="N745" s="168"/>
      <c r="S745" s="167"/>
      <c r="T745" s="167"/>
      <c r="U745" s="151"/>
      <c r="AX745" s="186" t="str">
        <f>IFERROR(TP_DATA[[#This Row],[Top '[m']]]-TP_DATA[[#This Row],[Bottom '[m']]], "")</f>
        <v/>
      </c>
      <c r="AY745" s="469"/>
      <c r="AZ745" s="470"/>
      <c r="BA745" s="192"/>
      <c r="BD745" s="467"/>
      <c r="BE745" s="467"/>
      <c r="BF745" s="468"/>
      <c r="CJ745" s="51" t="str">
        <f>IFERROR(TOWER_DATA[[#This Row],[Top '[m']]]-TOWER_DATA[[#This Row],[Bottom '[m']]], "")</f>
        <v/>
      </c>
      <c r="CK745" s="51"/>
      <c r="CL745" s="173" t="str">
        <f>IFERROR(-(TOWER_DATA[[#This Row],[D, bottom '[m']]]-TOWER_DATA[[#This Row],[D, top '[m']]])/(TOWER_DATA[[#This Row],[Bottom '[m']]]-TOWER_DATA[[#This Row],[Top '[m']]]),"")</f>
        <v/>
      </c>
      <c r="CM745" s="123" t="str">
        <f t="shared" si="15"/>
        <v/>
      </c>
      <c r="CN745" s="187" t="str">
        <f>IFERROR((TOWER_DATA[[#This Row],[D, bottom '[m']]]+TOWER_DATA[[#This Row],[D, top '[m']]])/(2*TOWER_DATA[[#This Row],[t '[mm']]]/1000),"")</f>
        <v/>
      </c>
      <c r="DS745" s="167"/>
      <c r="DT745" s="151"/>
      <c r="DW745" s="94"/>
      <c r="DX745" s="94"/>
    </row>
    <row r="746" spans="14:128" ht="18" customHeight="1">
      <c r="N746" s="168"/>
      <c r="S746" s="167"/>
      <c r="T746" s="167"/>
      <c r="U746" s="151"/>
      <c r="AX746" s="186" t="str">
        <f>IFERROR(TP_DATA[[#This Row],[Top '[m']]]-TP_DATA[[#This Row],[Bottom '[m']]], "")</f>
        <v/>
      </c>
      <c r="AY746" s="469"/>
      <c r="AZ746" s="470"/>
      <c r="BA746" s="192"/>
      <c r="BD746" s="467"/>
      <c r="BE746" s="467"/>
      <c r="BF746" s="468"/>
      <c r="CJ746" s="51" t="str">
        <f>IFERROR(TOWER_DATA[[#This Row],[Top '[m']]]-TOWER_DATA[[#This Row],[Bottom '[m']]], "")</f>
        <v/>
      </c>
      <c r="CK746" s="51"/>
      <c r="CL746" s="173" t="str">
        <f>IFERROR(-(TOWER_DATA[[#This Row],[D, bottom '[m']]]-TOWER_DATA[[#This Row],[D, top '[m']]])/(TOWER_DATA[[#This Row],[Bottom '[m']]]-TOWER_DATA[[#This Row],[Top '[m']]]),"")</f>
        <v/>
      </c>
      <c r="CM746" s="123" t="str">
        <f t="shared" si="15"/>
        <v/>
      </c>
      <c r="CN746" s="187" t="str">
        <f>IFERROR((TOWER_DATA[[#This Row],[D, bottom '[m']]]+TOWER_DATA[[#This Row],[D, top '[m']]])/(2*TOWER_DATA[[#This Row],[t '[mm']]]/1000),"")</f>
        <v/>
      </c>
      <c r="DS746" s="167"/>
      <c r="DT746" s="151"/>
      <c r="DW746" s="94"/>
      <c r="DX746" s="94"/>
    </row>
    <row r="747" spans="14:128" ht="18" customHeight="1">
      <c r="N747" s="168"/>
      <c r="S747" s="167"/>
      <c r="T747" s="167"/>
      <c r="U747" s="151"/>
      <c r="AX747" s="186" t="str">
        <f>IFERROR(TP_DATA[[#This Row],[Top '[m']]]-TP_DATA[[#This Row],[Bottom '[m']]], "")</f>
        <v/>
      </c>
      <c r="AY747" s="469"/>
      <c r="AZ747" s="470"/>
      <c r="BA747" s="192"/>
      <c r="BD747" s="467"/>
      <c r="BE747" s="467"/>
      <c r="BF747" s="468"/>
      <c r="CJ747" s="51" t="str">
        <f>IFERROR(TOWER_DATA[[#This Row],[Top '[m']]]-TOWER_DATA[[#This Row],[Bottom '[m']]], "")</f>
        <v/>
      </c>
      <c r="CK747" s="51"/>
      <c r="CL747" s="173" t="str">
        <f>IFERROR(-(TOWER_DATA[[#This Row],[D, bottom '[m']]]-TOWER_DATA[[#This Row],[D, top '[m']]])/(TOWER_DATA[[#This Row],[Bottom '[m']]]-TOWER_DATA[[#This Row],[Top '[m']]]),"")</f>
        <v/>
      </c>
      <c r="CM747" s="123" t="str">
        <f t="shared" si="15"/>
        <v/>
      </c>
      <c r="CN747" s="187" t="str">
        <f>IFERROR((TOWER_DATA[[#This Row],[D, bottom '[m']]]+TOWER_DATA[[#This Row],[D, top '[m']]])/(2*TOWER_DATA[[#This Row],[t '[mm']]]/1000),"")</f>
        <v/>
      </c>
      <c r="DS747" s="167"/>
      <c r="DT747" s="151"/>
      <c r="DW747" s="94"/>
      <c r="DX747" s="94"/>
    </row>
    <row r="748" spans="14:128" ht="18" customHeight="1">
      <c r="N748" s="168"/>
      <c r="S748" s="167"/>
      <c r="T748" s="167"/>
      <c r="U748" s="151"/>
      <c r="AX748" s="186" t="str">
        <f>IFERROR(TP_DATA[[#This Row],[Top '[m']]]-TP_DATA[[#This Row],[Bottom '[m']]], "")</f>
        <v/>
      </c>
      <c r="AY748" s="469"/>
      <c r="AZ748" s="470"/>
      <c r="BA748" s="192"/>
      <c r="BD748" s="467"/>
      <c r="BE748" s="467"/>
      <c r="BF748" s="468"/>
      <c r="CJ748" s="51" t="str">
        <f>IFERROR(TOWER_DATA[[#This Row],[Top '[m']]]-TOWER_DATA[[#This Row],[Bottom '[m']]], "")</f>
        <v/>
      </c>
      <c r="CK748" s="51"/>
      <c r="CL748" s="173" t="str">
        <f>IFERROR(-(TOWER_DATA[[#This Row],[D, bottom '[m']]]-TOWER_DATA[[#This Row],[D, top '[m']]])/(TOWER_DATA[[#This Row],[Bottom '[m']]]-TOWER_DATA[[#This Row],[Top '[m']]]),"")</f>
        <v/>
      </c>
      <c r="CM748" s="123" t="str">
        <f t="shared" si="15"/>
        <v/>
      </c>
      <c r="CN748" s="187" t="str">
        <f>IFERROR((TOWER_DATA[[#This Row],[D, bottom '[m']]]+TOWER_DATA[[#This Row],[D, top '[m']]])/(2*TOWER_DATA[[#This Row],[t '[mm']]]/1000),"")</f>
        <v/>
      </c>
      <c r="DS748" s="167"/>
      <c r="DT748" s="151"/>
      <c r="DW748" s="94"/>
      <c r="DX748" s="94"/>
    </row>
    <row r="749" spans="14:128" ht="18" customHeight="1">
      <c r="N749" s="168"/>
      <c r="S749" s="167"/>
      <c r="T749" s="167"/>
      <c r="U749" s="151"/>
      <c r="AX749" s="193"/>
      <c r="AY749" s="469"/>
      <c r="AZ749" s="470"/>
      <c r="BA749" s="192"/>
      <c r="BD749" s="467"/>
      <c r="BE749" s="467"/>
      <c r="BF749" s="468"/>
      <c r="CJ749" s="51" t="str">
        <f>IFERROR(TOWER_DATA[[#This Row],[Top '[m']]]-TOWER_DATA[[#This Row],[Bottom '[m']]], "")</f>
        <v/>
      </c>
      <c r="CK749" s="51"/>
      <c r="CL749" s="173" t="str">
        <f>IFERROR(-(TOWER_DATA[[#This Row],[D, bottom '[m']]]-TOWER_DATA[[#This Row],[D, top '[m']]])/(TOWER_DATA[[#This Row],[Bottom '[m']]]-TOWER_DATA[[#This Row],[Top '[m']]]),"")</f>
        <v/>
      </c>
      <c r="CM749" s="123" t="str">
        <f t="shared" si="15"/>
        <v/>
      </c>
      <c r="CN749" s="187" t="str">
        <f>IFERROR((TOWER_DATA[[#This Row],[D, bottom '[m']]]+TOWER_DATA[[#This Row],[D, top '[m']]])/(2*TOWER_DATA[[#This Row],[t '[mm']]]/1000),"")</f>
        <v/>
      </c>
      <c r="DS749" s="167"/>
      <c r="DT749" s="151"/>
      <c r="DW749" s="94"/>
      <c r="DX749" s="94"/>
    </row>
    <row r="750" spans="14:128" ht="18" customHeight="1">
      <c r="N750" s="168"/>
      <c r="S750" s="167"/>
      <c r="T750" s="167"/>
      <c r="U750" s="151"/>
      <c r="AX750" s="193"/>
      <c r="AY750" s="469"/>
      <c r="AZ750" s="470"/>
      <c r="BA750" s="192"/>
      <c r="BD750" s="467"/>
      <c r="BE750" s="467"/>
      <c r="BF750" s="468"/>
      <c r="CJ750" s="51" t="str">
        <f>IFERROR(TOWER_DATA[[#This Row],[Top '[m']]]-TOWER_DATA[[#This Row],[Bottom '[m']]], "")</f>
        <v/>
      </c>
      <c r="CK750" s="51"/>
      <c r="CL750" s="173" t="str">
        <f>IFERROR(-(TOWER_DATA[[#This Row],[D, bottom '[m']]]-TOWER_DATA[[#This Row],[D, top '[m']]])/(TOWER_DATA[[#This Row],[Bottom '[m']]]-TOWER_DATA[[#This Row],[Top '[m']]]),"")</f>
        <v/>
      </c>
      <c r="CM750" s="123" t="str">
        <f t="shared" si="15"/>
        <v/>
      </c>
      <c r="CN750" s="187" t="str">
        <f>IFERROR((TOWER_DATA[[#This Row],[D, bottom '[m']]]+TOWER_DATA[[#This Row],[D, top '[m']]])/(2*TOWER_DATA[[#This Row],[t '[mm']]]/1000),"")</f>
        <v/>
      </c>
      <c r="DS750" s="167"/>
      <c r="DT750" s="151"/>
      <c r="DW750" s="94"/>
      <c r="DX750" s="94"/>
    </row>
    <row r="751" spans="14:128" ht="18" customHeight="1">
      <c r="N751" s="168"/>
      <c r="S751" s="167"/>
      <c r="T751" s="167"/>
      <c r="U751" s="151"/>
      <c r="AX751" s="193"/>
      <c r="AY751" s="469"/>
      <c r="AZ751" s="470"/>
      <c r="BA751" s="192"/>
      <c r="BD751" s="467"/>
      <c r="BE751" s="467"/>
      <c r="BF751" s="468"/>
      <c r="CJ751" s="51" t="str">
        <f>IFERROR(TOWER_DATA[[#This Row],[Top '[m']]]-TOWER_DATA[[#This Row],[Bottom '[m']]], "")</f>
        <v/>
      </c>
      <c r="CK751" s="51"/>
      <c r="CL751" s="173" t="str">
        <f>IFERROR(-(TOWER_DATA[[#This Row],[D, bottom '[m']]]-TOWER_DATA[[#This Row],[D, top '[m']]])/(TOWER_DATA[[#This Row],[Bottom '[m']]]-TOWER_DATA[[#This Row],[Top '[m']]]),"")</f>
        <v/>
      </c>
      <c r="CM751" s="123" t="str">
        <f t="shared" si="15"/>
        <v/>
      </c>
      <c r="CN751" s="187" t="str">
        <f>IFERROR((TOWER_DATA[[#This Row],[D, bottom '[m']]]+TOWER_DATA[[#This Row],[D, top '[m']]])/(2*TOWER_DATA[[#This Row],[t '[mm']]]/1000),"")</f>
        <v/>
      </c>
      <c r="DS751" s="167"/>
      <c r="DT751" s="151"/>
      <c r="DW751" s="94"/>
      <c r="DX751" s="94"/>
    </row>
    <row r="752" spans="14:128" ht="18" customHeight="1">
      <c r="N752" s="168"/>
      <c r="S752" s="167"/>
      <c r="T752" s="167"/>
      <c r="U752" s="151"/>
      <c r="AX752" s="193"/>
      <c r="AY752" s="469"/>
      <c r="AZ752" s="470"/>
      <c r="BA752" s="192"/>
      <c r="BD752" s="467"/>
      <c r="BE752" s="467"/>
      <c r="BF752" s="468"/>
      <c r="CJ752" s="51" t="str">
        <f>IFERROR(TOWER_DATA[[#This Row],[Top '[m']]]-TOWER_DATA[[#This Row],[Bottom '[m']]], "")</f>
        <v/>
      </c>
      <c r="CK752" s="51"/>
      <c r="CL752" s="173" t="str">
        <f>IFERROR(-(TOWER_DATA[[#This Row],[D, bottom '[m']]]-TOWER_DATA[[#This Row],[D, top '[m']]])/(TOWER_DATA[[#This Row],[Bottom '[m']]]-TOWER_DATA[[#This Row],[Top '[m']]]),"")</f>
        <v/>
      </c>
      <c r="CM752" s="123" t="str">
        <f t="shared" si="15"/>
        <v/>
      </c>
      <c r="CN752" s="187" t="str">
        <f>IFERROR((TOWER_DATA[[#This Row],[D, bottom '[m']]]+TOWER_DATA[[#This Row],[D, top '[m']]])/(2*TOWER_DATA[[#This Row],[t '[mm']]]/1000),"")</f>
        <v/>
      </c>
      <c r="DS752" s="167"/>
      <c r="DT752" s="151"/>
      <c r="DW752" s="94"/>
      <c r="DX752" s="94"/>
    </row>
    <row r="753" spans="14:128" ht="18" customHeight="1">
      <c r="N753" s="168"/>
      <c r="S753" s="167"/>
      <c r="T753" s="167"/>
      <c r="U753" s="151"/>
      <c r="AX753" s="193"/>
      <c r="AY753" s="469"/>
      <c r="AZ753" s="470"/>
      <c r="BA753" s="192"/>
      <c r="BD753" s="467"/>
      <c r="BE753" s="467"/>
      <c r="BF753" s="468"/>
      <c r="CJ753" s="51" t="str">
        <f>IFERROR(TOWER_DATA[[#This Row],[Top '[m']]]-TOWER_DATA[[#This Row],[Bottom '[m']]], "")</f>
        <v/>
      </c>
      <c r="CK753" s="51"/>
      <c r="CL753" s="173" t="str">
        <f>IFERROR(-(TOWER_DATA[[#This Row],[D, bottom '[m']]]-TOWER_DATA[[#This Row],[D, top '[m']]])/(TOWER_DATA[[#This Row],[Bottom '[m']]]-TOWER_DATA[[#This Row],[Top '[m']]]),"")</f>
        <v/>
      </c>
      <c r="CM753" s="123" t="str">
        <f t="shared" ref="CM753:CM816" si="16">IF(7850/1000*(1/3)*PI()*ABS(CE753-CF753)*((CG753/2)^2+(CG753/2)*(CH753/2)+(CH753/2)^2-(CG753/2-CI753/1000)^2-(CG753/2-CI753/1000)*(CH753/2-CI753/1000)-(CH753/2-CI753/1000)^2)=0,"",7850/1000*(1/3)*PI()*ABS(CE753-CF753)*((CG753/2)^2+(CG753/2)*(CH753/2)+(CH753/2)^2-(CG753/2-CI753/1000)^2-(CG753/2-CI753/1000)*(CH753/2-CI753/1000)-(CH753/2-CI753/1000)^2))</f>
        <v/>
      </c>
      <c r="CN753" s="187" t="str">
        <f>IFERROR((TOWER_DATA[[#This Row],[D, bottom '[m']]]+TOWER_DATA[[#This Row],[D, top '[m']]])/(2*TOWER_DATA[[#This Row],[t '[mm']]]/1000),"")</f>
        <v/>
      </c>
      <c r="DS753" s="167"/>
      <c r="DT753" s="151"/>
      <c r="DW753" s="94"/>
      <c r="DX753" s="94"/>
    </row>
    <row r="754" spans="14:128" ht="18" customHeight="1">
      <c r="N754" s="168"/>
      <c r="S754" s="167"/>
      <c r="T754" s="167"/>
      <c r="U754" s="151"/>
      <c r="AX754" s="193"/>
      <c r="AY754" s="469"/>
      <c r="AZ754" s="470"/>
      <c r="BA754" s="192"/>
      <c r="BD754" s="467"/>
      <c r="BE754" s="467"/>
      <c r="BF754" s="468"/>
      <c r="CJ754" s="51" t="str">
        <f>IFERROR(TOWER_DATA[[#This Row],[Top '[m']]]-TOWER_DATA[[#This Row],[Bottom '[m']]], "")</f>
        <v/>
      </c>
      <c r="CK754" s="51"/>
      <c r="CL754" s="173" t="str">
        <f>IFERROR(-(TOWER_DATA[[#This Row],[D, bottom '[m']]]-TOWER_DATA[[#This Row],[D, top '[m']]])/(TOWER_DATA[[#This Row],[Bottom '[m']]]-TOWER_DATA[[#This Row],[Top '[m']]]),"")</f>
        <v/>
      </c>
      <c r="CM754" s="123" t="str">
        <f t="shared" si="16"/>
        <v/>
      </c>
      <c r="CN754" s="187" t="str">
        <f>IFERROR((TOWER_DATA[[#This Row],[D, bottom '[m']]]+TOWER_DATA[[#This Row],[D, top '[m']]])/(2*TOWER_DATA[[#This Row],[t '[mm']]]/1000),"")</f>
        <v/>
      </c>
      <c r="DS754" s="167"/>
      <c r="DT754" s="151"/>
      <c r="DW754" s="94"/>
      <c r="DX754" s="94"/>
    </row>
    <row r="755" spans="14:128" ht="18" customHeight="1">
      <c r="N755" s="168"/>
      <c r="S755" s="167"/>
      <c r="T755" s="167"/>
      <c r="U755" s="151"/>
      <c r="AX755" s="193"/>
      <c r="AY755" s="469"/>
      <c r="AZ755" s="470"/>
      <c r="BA755" s="192"/>
      <c r="BD755" s="467"/>
      <c r="BE755" s="467"/>
      <c r="BF755" s="468"/>
      <c r="CJ755" s="51" t="str">
        <f>IFERROR(TOWER_DATA[[#This Row],[Top '[m']]]-TOWER_DATA[[#This Row],[Bottom '[m']]], "")</f>
        <v/>
      </c>
      <c r="CK755" s="51"/>
      <c r="CL755" s="173" t="str">
        <f>IFERROR(-(TOWER_DATA[[#This Row],[D, bottom '[m']]]-TOWER_DATA[[#This Row],[D, top '[m']]])/(TOWER_DATA[[#This Row],[Bottom '[m']]]-TOWER_DATA[[#This Row],[Top '[m']]]),"")</f>
        <v/>
      </c>
      <c r="CM755" s="123" t="str">
        <f t="shared" si="16"/>
        <v/>
      </c>
      <c r="CN755" s="187" t="str">
        <f>IFERROR((TOWER_DATA[[#This Row],[D, bottom '[m']]]+TOWER_DATA[[#This Row],[D, top '[m']]])/(2*TOWER_DATA[[#This Row],[t '[mm']]]/1000),"")</f>
        <v/>
      </c>
      <c r="DS755" s="167"/>
      <c r="DT755" s="151"/>
      <c r="DW755" s="94"/>
      <c r="DX755" s="94"/>
    </row>
    <row r="756" spans="14:128" ht="18" customHeight="1">
      <c r="N756" s="168"/>
      <c r="S756" s="167"/>
      <c r="T756" s="167"/>
      <c r="U756" s="151"/>
      <c r="AX756" s="193"/>
      <c r="AY756" s="469"/>
      <c r="AZ756" s="470"/>
      <c r="BA756" s="192"/>
      <c r="BD756" s="467"/>
      <c r="BE756" s="467"/>
      <c r="BF756" s="468"/>
      <c r="CJ756" s="51" t="str">
        <f>IFERROR(TOWER_DATA[[#This Row],[Top '[m']]]-TOWER_DATA[[#This Row],[Bottom '[m']]], "")</f>
        <v/>
      </c>
      <c r="CK756" s="51"/>
      <c r="CL756" s="173" t="str">
        <f>IFERROR(-(TOWER_DATA[[#This Row],[D, bottom '[m']]]-TOWER_DATA[[#This Row],[D, top '[m']]])/(TOWER_DATA[[#This Row],[Bottom '[m']]]-TOWER_DATA[[#This Row],[Top '[m']]]),"")</f>
        <v/>
      </c>
      <c r="CM756" s="123" t="str">
        <f t="shared" si="16"/>
        <v/>
      </c>
      <c r="CN756" s="187" t="str">
        <f>IFERROR((TOWER_DATA[[#This Row],[D, bottom '[m']]]+TOWER_DATA[[#This Row],[D, top '[m']]])/(2*TOWER_DATA[[#This Row],[t '[mm']]]/1000),"")</f>
        <v/>
      </c>
      <c r="DS756" s="167"/>
      <c r="DT756" s="151"/>
      <c r="DW756" s="94"/>
      <c r="DX756" s="94"/>
    </row>
    <row r="757" spans="14:128" ht="18" customHeight="1">
      <c r="N757" s="168"/>
      <c r="S757" s="167"/>
      <c r="T757" s="167"/>
      <c r="U757" s="151"/>
      <c r="AX757" s="193"/>
      <c r="AY757" s="469"/>
      <c r="AZ757" s="470"/>
      <c r="BA757" s="192"/>
      <c r="BD757" s="467"/>
      <c r="BE757" s="467"/>
      <c r="BF757" s="468"/>
      <c r="CJ757" s="51" t="str">
        <f>IFERROR(TOWER_DATA[[#This Row],[Top '[m']]]-TOWER_DATA[[#This Row],[Bottom '[m']]], "")</f>
        <v/>
      </c>
      <c r="CK757" s="51"/>
      <c r="CL757" s="173" t="str">
        <f>IFERROR(-(TOWER_DATA[[#This Row],[D, bottom '[m']]]-TOWER_DATA[[#This Row],[D, top '[m']]])/(TOWER_DATA[[#This Row],[Bottom '[m']]]-TOWER_DATA[[#This Row],[Top '[m']]]),"")</f>
        <v/>
      </c>
      <c r="CM757" s="123" t="str">
        <f t="shared" si="16"/>
        <v/>
      </c>
      <c r="CN757" s="187" t="str">
        <f>IFERROR((TOWER_DATA[[#This Row],[D, bottom '[m']]]+TOWER_DATA[[#This Row],[D, top '[m']]])/(2*TOWER_DATA[[#This Row],[t '[mm']]]/1000),"")</f>
        <v/>
      </c>
      <c r="DS757" s="167"/>
      <c r="DT757" s="151"/>
      <c r="DW757" s="94"/>
      <c r="DX757" s="94"/>
    </row>
    <row r="758" spans="14:128" ht="18" customHeight="1">
      <c r="N758" s="168"/>
      <c r="S758" s="167"/>
      <c r="T758" s="167"/>
      <c r="U758" s="151"/>
      <c r="AX758" s="193"/>
      <c r="AY758" s="469"/>
      <c r="AZ758" s="470"/>
      <c r="BA758" s="192"/>
      <c r="BD758" s="467"/>
      <c r="BE758" s="467"/>
      <c r="BF758" s="468"/>
      <c r="CJ758" s="51" t="str">
        <f>IFERROR(TOWER_DATA[[#This Row],[Top '[m']]]-TOWER_DATA[[#This Row],[Bottom '[m']]], "")</f>
        <v/>
      </c>
      <c r="CK758" s="51"/>
      <c r="CL758" s="173" t="str">
        <f>IFERROR(-(TOWER_DATA[[#This Row],[D, bottom '[m']]]-TOWER_DATA[[#This Row],[D, top '[m']]])/(TOWER_DATA[[#This Row],[Bottom '[m']]]-TOWER_DATA[[#This Row],[Top '[m']]]),"")</f>
        <v/>
      </c>
      <c r="CM758" s="123" t="str">
        <f t="shared" si="16"/>
        <v/>
      </c>
      <c r="CN758" s="187" t="str">
        <f>IFERROR((TOWER_DATA[[#This Row],[D, bottom '[m']]]+TOWER_DATA[[#This Row],[D, top '[m']]])/(2*TOWER_DATA[[#This Row],[t '[mm']]]/1000),"")</f>
        <v/>
      </c>
      <c r="DS758" s="167"/>
      <c r="DT758" s="151"/>
      <c r="DW758" s="94"/>
      <c r="DX758" s="94"/>
    </row>
    <row r="759" spans="14:128" ht="18" customHeight="1">
      <c r="N759" s="168"/>
      <c r="S759" s="167"/>
      <c r="T759" s="167"/>
      <c r="U759" s="151"/>
      <c r="AX759" s="193"/>
      <c r="AY759" s="469"/>
      <c r="AZ759" s="470"/>
      <c r="BA759" s="192"/>
      <c r="BD759" s="467"/>
      <c r="BE759" s="467"/>
      <c r="BF759" s="468"/>
      <c r="CJ759" s="51" t="str">
        <f>IFERROR(TOWER_DATA[[#This Row],[Top '[m']]]-TOWER_DATA[[#This Row],[Bottom '[m']]], "")</f>
        <v/>
      </c>
      <c r="CK759" s="51"/>
      <c r="CL759" s="173" t="str">
        <f>IFERROR(-(TOWER_DATA[[#This Row],[D, bottom '[m']]]-TOWER_DATA[[#This Row],[D, top '[m']]])/(TOWER_DATA[[#This Row],[Bottom '[m']]]-TOWER_DATA[[#This Row],[Top '[m']]]),"")</f>
        <v/>
      </c>
      <c r="CM759" s="123" t="str">
        <f t="shared" si="16"/>
        <v/>
      </c>
      <c r="CN759" s="187" t="str">
        <f>IFERROR((TOWER_DATA[[#This Row],[D, bottom '[m']]]+TOWER_DATA[[#This Row],[D, top '[m']]])/(2*TOWER_DATA[[#This Row],[t '[mm']]]/1000),"")</f>
        <v/>
      </c>
      <c r="DS759" s="167"/>
      <c r="DT759" s="151"/>
      <c r="DW759" s="94"/>
      <c r="DX759" s="94"/>
    </row>
    <row r="760" spans="14:128" ht="18" customHeight="1">
      <c r="N760" s="168"/>
      <c r="S760" s="167"/>
      <c r="T760" s="167"/>
      <c r="U760" s="151"/>
      <c r="AX760" s="193"/>
      <c r="AY760" s="469"/>
      <c r="AZ760" s="470"/>
      <c r="BA760" s="192"/>
      <c r="BD760" s="467"/>
      <c r="BE760" s="467"/>
      <c r="BF760" s="468"/>
      <c r="CJ760" s="51" t="str">
        <f>IFERROR(TOWER_DATA[[#This Row],[Top '[m']]]-TOWER_DATA[[#This Row],[Bottom '[m']]], "")</f>
        <v/>
      </c>
      <c r="CK760" s="51"/>
      <c r="CL760" s="173" t="str">
        <f>IFERROR(-(TOWER_DATA[[#This Row],[D, bottom '[m']]]-TOWER_DATA[[#This Row],[D, top '[m']]])/(TOWER_DATA[[#This Row],[Bottom '[m']]]-TOWER_DATA[[#This Row],[Top '[m']]]),"")</f>
        <v/>
      </c>
      <c r="CM760" s="123" t="str">
        <f t="shared" si="16"/>
        <v/>
      </c>
      <c r="CN760" s="187" t="str">
        <f>IFERROR((TOWER_DATA[[#This Row],[D, bottom '[m']]]+TOWER_DATA[[#This Row],[D, top '[m']]])/(2*TOWER_DATA[[#This Row],[t '[mm']]]/1000),"")</f>
        <v/>
      </c>
      <c r="DS760" s="167"/>
      <c r="DT760" s="151"/>
      <c r="DW760" s="94"/>
      <c r="DX760" s="94"/>
    </row>
    <row r="761" spans="14:128" ht="18" customHeight="1">
      <c r="N761" s="168"/>
      <c r="S761" s="167"/>
      <c r="T761" s="167"/>
      <c r="U761" s="151"/>
      <c r="AX761" s="193"/>
      <c r="AY761" s="469"/>
      <c r="AZ761" s="470"/>
      <c r="BA761" s="192"/>
      <c r="BD761" s="467"/>
      <c r="BE761" s="467"/>
      <c r="BF761" s="468"/>
      <c r="CJ761" s="51" t="str">
        <f>IFERROR(TOWER_DATA[[#This Row],[Top '[m']]]-TOWER_DATA[[#This Row],[Bottom '[m']]], "")</f>
        <v/>
      </c>
      <c r="CK761" s="51"/>
      <c r="CL761" s="173" t="str">
        <f>IFERROR(-(TOWER_DATA[[#This Row],[D, bottom '[m']]]-TOWER_DATA[[#This Row],[D, top '[m']]])/(TOWER_DATA[[#This Row],[Bottom '[m']]]-TOWER_DATA[[#This Row],[Top '[m']]]),"")</f>
        <v/>
      </c>
      <c r="CM761" s="123" t="str">
        <f t="shared" si="16"/>
        <v/>
      </c>
      <c r="CN761" s="187" t="str">
        <f>IFERROR((TOWER_DATA[[#This Row],[D, bottom '[m']]]+TOWER_DATA[[#This Row],[D, top '[m']]])/(2*TOWER_DATA[[#This Row],[t '[mm']]]/1000),"")</f>
        <v/>
      </c>
      <c r="DS761" s="167"/>
      <c r="DT761" s="151"/>
      <c r="DW761" s="94"/>
      <c r="DX761" s="94"/>
    </row>
    <row r="762" spans="14:128" ht="18" customHeight="1">
      <c r="N762" s="168"/>
      <c r="S762" s="167"/>
      <c r="T762" s="167"/>
      <c r="U762" s="151"/>
      <c r="AX762" s="193"/>
      <c r="AY762" s="469"/>
      <c r="AZ762" s="470"/>
      <c r="BA762" s="192"/>
      <c r="BD762" s="467"/>
      <c r="BE762" s="467"/>
      <c r="BF762" s="468"/>
      <c r="CJ762" s="51" t="str">
        <f>IFERROR(TOWER_DATA[[#This Row],[Top '[m']]]-TOWER_DATA[[#This Row],[Bottom '[m']]], "")</f>
        <v/>
      </c>
      <c r="CK762" s="51"/>
      <c r="CL762" s="173" t="str">
        <f>IFERROR(-(TOWER_DATA[[#This Row],[D, bottom '[m']]]-TOWER_DATA[[#This Row],[D, top '[m']]])/(TOWER_DATA[[#This Row],[Bottom '[m']]]-TOWER_DATA[[#This Row],[Top '[m']]]),"")</f>
        <v/>
      </c>
      <c r="CM762" s="123" t="str">
        <f t="shared" si="16"/>
        <v/>
      </c>
      <c r="CN762" s="187" t="str">
        <f>IFERROR((TOWER_DATA[[#This Row],[D, bottom '[m']]]+TOWER_DATA[[#This Row],[D, top '[m']]])/(2*TOWER_DATA[[#This Row],[t '[mm']]]/1000),"")</f>
        <v/>
      </c>
      <c r="DS762" s="167"/>
      <c r="DT762" s="151"/>
      <c r="DW762" s="94"/>
      <c r="DX762" s="94"/>
    </row>
    <row r="763" spans="14:128" ht="18" customHeight="1">
      <c r="N763" s="168"/>
      <c r="S763" s="167"/>
      <c r="T763" s="167"/>
      <c r="U763" s="151"/>
      <c r="AX763" s="193"/>
      <c r="AY763" s="469"/>
      <c r="AZ763" s="470"/>
      <c r="BA763" s="192"/>
      <c r="BD763" s="467"/>
      <c r="BE763" s="467"/>
      <c r="BF763" s="468"/>
      <c r="CJ763" s="51" t="str">
        <f>IFERROR(TOWER_DATA[[#This Row],[Top '[m']]]-TOWER_DATA[[#This Row],[Bottom '[m']]], "")</f>
        <v/>
      </c>
      <c r="CK763" s="51"/>
      <c r="CL763" s="173" t="str">
        <f>IFERROR(-(TOWER_DATA[[#This Row],[D, bottom '[m']]]-TOWER_DATA[[#This Row],[D, top '[m']]])/(TOWER_DATA[[#This Row],[Bottom '[m']]]-TOWER_DATA[[#This Row],[Top '[m']]]),"")</f>
        <v/>
      </c>
      <c r="CM763" s="123" t="str">
        <f t="shared" si="16"/>
        <v/>
      </c>
      <c r="CN763" s="187" t="str">
        <f>IFERROR((TOWER_DATA[[#This Row],[D, bottom '[m']]]+TOWER_DATA[[#This Row],[D, top '[m']]])/(2*TOWER_DATA[[#This Row],[t '[mm']]]/1000),"")</f>
        <v/>
      </c>
      <c r="DS763" s="167"/>
      <c r="DT763" s="151"/>
      <c r="DW763" s="94"/>
      <c r="DX763" s="94"/>
    </row>
    <row r="764" spans="14:128" ht="18" customHeight="1">
      <c r="N764" s="168"/>
      <c r="S764" s="167"/>
      <c r="T764" s="167"/>
      <c r="U764" s="151"/>
      <c r="AX764" s="193"/>
      <c r="AY764" s="469"/>
      <c r="AZ764" s="470"/>
      <c r="BA764" s="192"/>
      <c r="BD764" s="467"/>
      <c r="BE764" s="467"/>
      <c r="BF764" s="468"/>
      <c r="CJ764" s="51" t="str">
        <f>IFERROR(TOWER_DATA[[#This Row],[Top '[m']]]-TOWER_DATA[[#This Row],[Bottom '[m']]], "")</f>
        <v/>
      </c>
      <c r="CK764" s="51"/>
      <c r="CL764" s="173" t="str">
        <f>IFERROR(-(TOWER_DATA[[#This Row],[D, bottom '[m']]]-TOWER_DATA[[#This Row],[D, top '[m']]])/(TOWER_DATA[[#This Row],[Bottom '[m']]]-TOWER_DATA[[#This Row],[Top '[m']]]),"")</f>
        <v/>
      </c>
      <c r="CM764" s="123" t="str">
        <f t="shared" si="16"/>
        <v/>
      </c>
      <c r="CN764" s="187" t="str">
        <f>IFERROR((TOWER_DATA[[#This Row],[D, bottom '[m']]]+TOWER_DATA[[#This Row],[D, top '[m']]])/(2*TOWER_DATA[[#This Row],[t '[mm']]]/1000),"")</f>
        <v/>
      </c>
      <c r="DS764" s="167"/>
      <c r="DT764" s="151"/>
      <c r="DW764" s="94"/>
      <c r="DX764" s="94"/>
    </row>
    <row r="765" spans="14:128" ht="18" customHeight="1">
      <c r="N765" s="168"/>
      <c r="S765" s="167"/>
      <c r="T765" s="167"/>
      <c r="U765" s="151"/>
      <c r="AX765" s="193"/>
      <c r="AY765" s="469"/>
      <c r="AZ765" s="470"/>
      <c r="BA765" s="192"/>
      <c r="BD765" s="467"/>
      <c r="BE765" s="467"/>
      <c r="BF765" s="468"/>
      <c r="CJ765" s="51" t="str">
        <f>IFERROR(TOWER_DATA[[#This Row],[Top '[m']]]-TOWER_DATA[[#This Row],[Bottom '[m']]], "")</f>
        <v/>
      </c>
      <c r="CK765" s="51"/>
      <c r="CL765" s="173" t="str">
        <f>IFERROR(-(TOWER_DATA[[#This Row],[D, bottom '[m']]]-TOWER_DATA[[#This Row],[D, top '[m']]])/(TOWER_DATA[[#This Row],[Bottom '[m']]]-TOWER_DATA[[#This Row],[Top '[m']]]),"")</f>
        <v/>
      </c>
      <c r="CM765" s="123" t="str">
        <f t="shared" si="16"/>
        <v/>
      </c>
      <c r="CN765" s="187" t="str">
        <f>IFERROR((TOWER_DATA[[#This Row],[D, bottom '[m']]]+TOWER_DATA[[#This Row],[D, top '[m']]])/(2*TOWER_DATA[[#This Row],[t '[mm']]]/1000),"")</f>
        <v/>
      </c>
      <c r="DS765" s="167"/>
      <c r="DT765" s="151"/>
      <c r="DW765" s="94"/>
      <c r="DX765" s="94"/>
    </row>
    <row r="766" spans="14:128" ht="18" customHeight="1">
      <c r="N766" s="168"/>
      <c r="S766" s="167"/>
      <c r="T766" s="167"/>
      <c r="U766" s="151"/>
      <c r="AX766" s="193"/>
      <c r="AY766" s="469"/>
      <c r="AZ766" s="470"/>
      <c r="BA766" s="192"/>
      <c r="BD766" s="467"/>
      <c r="BE766" s="467"/>
      <c r="BF766" s="468"/>
      <c r="CJ766" s="51" t="str">
        <f>IFERROR(TOWER_DATA[[#This Row],[Top '[m']]]-TOWER_DATA[[#This Row],[Bottom '[m']]], "")</f>
        <v/>
      </c>
      <c r="CK766" s="51"/>
      <c r="CL766" s="173" t="str">
        <f>IFERROR(-(TOWER_DATA[[#This Row],[D, bottom '[m']]]-TOWER_DATA[[#This Row],[D, top '[m']]])/(TOWER_DATA[[#This Row],[Bottom '[m']]]-TOWER_DATA[[#This Row],[Top '[m']]]),"")</f>
        <v/>
      </c>
      <c r="CM766" s="123" t="str">
        <f t="shared" si="16"/>
        <v/>
      </c>
      <c r="CN766" s="187" t="str">
        <f>IFERROR((TOWER_DATA[[#This Row],[D, bottom '[m']]]+TOWER_DATA[[#This Row],[D, top '[m']]])/(2*TOWER_DATA[[#This Row],[t '[mm']]]/1000),"")</f>
        <v/>
      </c>
      <c r="DS766" s="167"/>
      <c r="DT766" s="151"/>
      <c r="DW766" s="94"/>
      <c r="DX766" s="94"/>
    </row>
    <row r="767" spans="14:128" ht="18" customHeight="1">
      <c r="N767" s="168"/>
      <c r="S767" s="167"/>
      <c r="T767" s="167"/>
      <c r="U767" s="151"/>
      <c r="AX767" s="193"/>
      <c r="AY767" s="469"/>
      <c r="AZ767" s="470"/>
      <c r="BA767" s="192"/>
      <c r="BD767" s="467"/>
      <c r="BE767" s="467"/>
      <c r="BF767" s="468"/>
      <c r="CJ767" s="51" t="str">
        <f>IFERROR(TOWER_DATA[[#This Row],[Top '[m']]]-TOWER_DATA[[#This Row],[Bottom '[m']]], "")</f>
        <v/>
      </c>
      <c r="CK767" s="51"/>
      <c r="CL767" s="173" t="str">
        <f>IFERROR(-(TOWER_DATA[[#This Row],[D, bottom '[m']]]-TOWER_DATA[[#This Row],[D, top '[m']]])/(TOWER_DATA[[#This Row],[Bottom '[m']]]-TOWER_DATA[[#This Row],[Top '[m']]]),"")</f>
        <v/>
      </c>
      <c r="CM767" s="123" t="str">
        <f t="shared" si="16"/>
        <v/>
      </c>
      <c r="CN767" s="187" t="str">
        <f>IFERROR((TOWER_DATA[[#This Row],[D, bottom '[m']]]+TOWER_DATA[[#This Row],[D, top '[m']]])/(2*TOWER_DATA[[#This Row],[t '[mm']]]/1000),"")</f>
        <v/>
      </c>
      <c r="DS767" s="167"/>
      <c r="DT767" s="151"/>
      <c r="DW767" s="94"/>
      <c r="DX767" s="94"/>
    </row>
    <row r="768" spans="14:128" ht="18" customHeight="1">
      <c r="N768" s="168"/>
      <c r="S768" s="167"/>
      <c r="T768" s="167"/>
      <c r="U768" s="151"/>
      <c r="AX768" s="193"/>
      <c r="AY768" s="469"/>
      <c r="AZ768" s="470"/>
      <c r="BA768" s="192"/>
      <c r="BD768" s="467"/>
      <c r="BE768" s="467"/>
      <c r="BF768" s="468"/>
      <c r="CJ768" s="51" t="str">
        <f>IFERROR(TOWER_DATA[[#This Row],[Top '[m']]]-TOWER_DATA[[#This Row],[Bottom '[m']]], "")</f>
        <v/>
      </c>
      <c r="CK768" s="51"/>
      <c r="CL768" s="173" t="str">
        <f>IFERROR(-(TOWER_DATA[[#This Row],[D, bottom '[m']]]-TOWER_DATA[[#This Row],[D, top '[m']]])/(TOWER_DATA[[#This Row],[Bottom '[m']]]-TOWER_DATA[[#This Row],[Top '[m']]]),"")</f>
        <v/>
      </c>
      <c r="CM768" s="123" t="str">
        <f t="shared" si="16"/>
        <v/>
      </c>
      <c r="CN768" s="187" t="str">
        <f>IFERROR((TOWER_DATA[[#This Row],[D, bottom '[m']]]+TOWER_DATA[[#This Row],[D, top '[m']]])/(2*TOWER_DATA[[#This Row],[t '[mm']]]/1000),"")</f>
        <v/>
      </c>
      <c r="DS768" s="167"/>
      <c r="DT768" s="151"/>
      <c r="DW768" s="94"/>
      <c r="DX768" s="94"/>
    </row>
    <row r="769" spans="14:128" ht="18" customHeight="1">
      <c r="N769" s="168"/>
      <c r="S769" s="167"/>
      <c r="T769" s="167"/>
      <c r="U769" s="151"/>
      <c r="AX769" s="193"/>
      <c r="AY769" s="469"/>
      <c r="AZ769" s="470"/>
      <c r="BA769" s="192"/>
      <c r="BD769" s="467"/>
      <c r="BE769" s="467"/>
      <c r="BF769" s="468"/>
      <c r="CJ769" s="51" t="str">
        <f>IFERROR(TOWER_DATA[[#This Row],[Top '[m']]]-TOWER_DATA[[#This Row],[Bottom '[m']]], "")</f>
        <v/>
      </c>
      <c r="CK769" s="51"/>
      <c r="CL769" s="173" t="str">
        <f>IFERROR(-(TOWER_DATA[[#This Row],[D, bottom '[m']]]-TOWER_DATA[[#This Row],[D, top '[m']]])/(TOWER_DATA[[#This Row],[Bottom '[m']]]-TOWER_DATA[[#This Row],[Top '[m']]]),"")</f>
        <v/>
      </c>
      <c r="CM769" s="123" t="str">
        <f t="shared" si="16"/>
        <v/>
      </c>
      <c r="CN769" s="187" t="str">
        <f>IFERROR((TOWER_DATA[[#This Row],[D, bottom '[m']]]+TOWER_DATA[[#This Row],[D, top '[m']]])/(2*TOWER_DATA[[#This Row],[t '[mm']]]/1000),"")</f>
        <v/>
      </c>
      <c r="DS769" s="167"/>
      <c r="DT769" s="151"/>
      <c r="DW769" s="94"/>
      <c r="DX769" s="94"/>
    </row>
    <row r="770" spans="14:128" ht="18" customHeight="1">
      <c r="N770" s="168"/>
      <c r="S770" s="167"/>
      <c r="T770" s="167"/>
      <c r="U770" s="151"/>
      <c r="AX770" s="193"/>
      <c r="AY770" s="469"/>
      <c r="AZ770" s="470"/>
      <c r="BA770" s="192"/>
      <c r="BD770" s="467"/>
      <c r="BE770" s="467"/>
      <c r="BF770" s="468"/>
      <c r="CJ770" s="51" t="str">
        <f>IFERROR(TOWER_DATA[[#This Row],[Top '[m']]]-TOWER_DATA[[#This Row],[Bottom '[m']]], "")</f>
        <v/>
      </c>
      <c r="CK770" s="51"/>
      <c r="CL770" s="173" t="str">
        <f>IFERROR(-(TOWER_DATA[[#This Row],[D, bottom '[m']]]-TOWER_DATA[[#This Row],[D, top '[m']]])/(TOWER_DATA[[#This Row],[Bottom '[m']]]-TOWER_DATA[[#This Row],[Top '[m']]]),"")</f>
        <v/>
      </c>
      <c r="CM770" s="123" t="str">
        <f t="shared" si="16"/>
        <v/>
      </c>
      <c r="CN770" s="187" t="str">
        <f>IFERROR((TOWER_DATA[[#This Row],[D, bottom '[m']]]+TOWER_DATA[[#This Row],[D, top '[m']]])/(2*TOWER_DATA[[#This Row],[t '[mm']]]/1000),"")</f>
        <v/>
      </c>
      <c r="DS770" s="167"/>
      <c r="DT770" s="151"/>
      <c r="DW770" s="94"/>
      <c r="DX770" s="94"/>
    </row>
    <row r="771" spans="14:128" ht="18" customHeight="1">
      <c r="N771" s="168"/>
      <c r="S771" s="167"/>
      <c r="T771" s="167"/>
      <c r="U771" s="151"/>
      <c r="AX771" s="193"/>
      <c r="AY771" s="469"/>
      <c r="AZ771" s="470"/>
      <c r="BA771" s="192"/>
      <c r="BD771" s="467"/>
      <c r="BE771" s="467"/>
      <c r="BF771" s="468"/>
      <c r="CJ771" s="51" t="str">
        <f>IFERROR(TOWER_DATA[[#This Row],[Top '[m']]]-TOWER_DATA[[#This Row],[Bottom '[m']]], "")</f>
        <v/>
      </c>
      <c r="CK771" s="51"/>
      <c r="CL771" s="173" t="str">
        <f>IFERROR(-(TOWER_DATA[[#This Row],[D, bottom '[m']]]-TOWER_DATA[[#This Row],[D, top '[m']]])/(TOWER_DATA[[#This Row],[Bottom '[m']]]-TOWER_DATA[[#This Row],[Top '[m']]]),"")</f>
        <v/>
      </c>
      <c r="CM771" s="123" t="str">
        <f t="shared" si="16"/>
        <v/>
      </c>
      <c r="CN771" s="187" t="str">
        <f>IFERROR((TOWER_DATA[[#This Row],[D, bottom '[m']]]+TOWER_DATA[[#This Row],[D, top '[m']]])/(2*TOWER_DATA[[#This Row],[t '[mm']]]/1000),"")</f>
        <v/>
      </c>
      <c r="DS771" s="167"/>
      <c r="DT771" s="151"/>
      <c r="DW771" s="94"/>
      <c r="DX771" s="94"/>
    </row>
    <row r="772" spans="14:128" ht="18" customHeight="1">
      <c r="N772" s="168"/>
      <c r="S772" s="167"/>
      <c r="T772" s="167"/>
      <c r="U772" s="151"/>
      <c r="AX772" s="193"/>
      <c r="AY772" s="469"/>
      <c r="AZ772" s="470"/>
      <c r="BA772" s="192"/>
      <c r="BD772" s="467"/>
      <c r="BE772" s="467"/>
      <c r="BF772" s="468"/>
      <c r="CJ772" s="51" t="str">
        <f>IFERROR(TOWER_DATA[[#This Row],[Top '[m']]]-TOWER_DATA[[#This Row],[Bottom '[m']]], "")</f>
        <v/>
      </c>
      <c r="CK772" s="51"/>
      <c r="CL772" s="173" t="str">
        <f>IFERROR(-(TOWER_DATA[[#This Row],[D, bottom '[m']]]-TOWER_DATA[[#This Row],[D, top '[m']]])/(TOWER_DATA[[#This Row],[Bottom '[m']]]-TOWER_DATA[[#This Row],[Top '[m']]]),"")</f>
        <v/>
      </c>
      <c r="CM772" s="123" t="str">
        <f t="shared" si="16"/>
        <v/>
      </c>
      <c r="CN772" s="187" t="str">
        <f>IFERROR((TOWER_DATA[[#This Row],[D, bottom '[m']]]+TOWER_DATA[[#This Row],[D, top '[m']]])/(2*TOWER_DATA[[#This Row],[t '[mm']]]/1000),"")</f>
        <v/>
      </c>
      <c r="DS772" s="167"/>
      <c r="DT772" s="151"/>
      <c r="DW772" s="94"/>
      <c r="DX772" s="94"/>
    </row>
    <row r="773" spans="14:128" ht="18" customHeight="1">
      <c r="N773" s="168"/>
      <c r="S773" s="167"/>
      <c r="T773" s="167"/>
      <c r="U773" s="151"/>
      <c r="AX773" s="193"/>
      <c r="AY773" s="469"/>
      <c r="AZ773" s="470"/>
      <c r="BA773" s="192"/>
      <c r="BD773" s="467"/>
      <c r="BE773" s="467"/>
      <c r="BF773" s="468"/>
      <c r="CJ773" s="51" t="str">
        <f>IFERROR(TOWER_DATA[[#This Row],[Top '[m']]]-TOWER_DATA[[#This Row],[Bottom '[m']]], "")</f>
        <v/>
      </c>
      <c r="CK773" s="51"/>
      <c r="CL773" s="173" t="str">
        <f>IFERROR(-(TOWER_DATA[[#This Row],[D, bottom '[m']]]-TOWER_DATA[[#This Row],[D, top '[m']]])/(TOWER_DATA[[#This Row],[Bottom '[m']]]-TOWER_DATA[[#This Row],[Top '[m']]]),"")</f>
        <v/>
      </c>
      <c r="CM773" s="123" t="str">
        <f t="shared" si="16"/>
        <v/>
      </c>
      <c r="CN773" s="187" t="str">
        <f>IFERROR((TOWER_DATA[[#This Row],[D, bottom '[m']]]+TOWER_DATA[[#This Row],[D, top '[m']]])/(2*TOWER_DATA[[#This Row],[t '[mm']]]/1000),"")</f>
        <v/>
      </c>
      <c r="DS773" s="167"/>
      <c r="DT773" s="151"/>
      <c r="DW773" s="94"/>
      <c r="DX773" s="94"/>
    </row>
    <row r="774" spans="14:128" ht="18" customHeight="1">
      <c r="N774" s="168"/>
      <c r="S774" s="167"/>
      <c r="T774" s="167"/>
      <c r="U774" s="151"/>
      <c r="AX774" s="193"/>
      <c r="AY774" s="469"/>
      <c r="AZ774" s="470"/>
      <c r="BA774" s="192"/>
      <c r="BD774" s="467"/>
      <c r="BE774" s="467"/>
      <c r="BF774" s="468"/>
      <c r="CJ774" s="51" t="str">
        <f>IFERROR(TOWER_DATA[[#This Row],[Top '[m']]]-TOWER_DATA[[#This Row],[Bottom '[m']]], "")</f>
        <v/>
      </c>
      <c r="CK774" s="51"/>
      <c r="CL774" s="173" t="str">
        <f>IFERROR(-(TOWER_DATA[[#This Row],[D, bottom '[m']]]-TOWER_DATA[[#This Row],[D, top '[m']]])/(TOWER_DATA[[#This Row],[Bottom '[m']]]-TOWER_DATA[[#This Row],[Top '[m']]]),"")</f>
        <v/>
      </c>
      <c r="CM774" s="123" t="str">
        <f t="shared" si="16"/>
        <v/>
      </c>
      <c r="CN774" s="187" t="str">
        <f>IFERROR((TOWER_DATA[[#This Row],[D, bottom '[m']]]+TOWER_DATA[[#This Row],[D, top '[m']]])/(2*TOWER_DATA[[#This Row],[t '[mm']]]/1000),"")</f>
        <v/>
      </c>
      <c r="DS774" s="167"/>
      <c r="DT774" s="151"/>
      <c r="DW774" s="94"/>
      <c r="DX774" s="94"/>
    </row>
    <row r="775" spans="14:128" ht="18" customHeight="1">
      <c r="N775" s="168"/>
      <c r="S775" s="167"/>
      <c r="T775" s="167"/>
      <c r="U775" s="151"/>
      <c r="AX775" s="193"/>
      <c r="AY775" s="469"/>
      <c r="AZ775" s="470"/>
      <c r="BA775" s="192"/>
      <c r="BD775" s="467"/>
      <c r="BE775" s="467"/>
      <c r="BF775" s="468"/>
      <c r="CJ775" s="51" t="str">
        <f>IFERROR(TOWER_DATA[[#This Row],[Top '[m']]]-TOWER_DATA[[#This Row],[Bottom '[m']]], "")</f>
        <v/>
      </c>
      <c r="CK775" s="51"/>
      <c r="CL775" s="173" t="str">
        <f>IFERROR(-(TOWER_DATA[[#This Row],[D, bottom '[m']]]-TOWER_DATA[[#This Row],[D, top '[m']]])/(TOWER_DATA[[#This Row],[Bottom '[m']]]-TOWER_DATA[[#This Row],[Top '[m']]]),"")</f>
        <v/>
      </c>
      <c r="CM775" s="123" t="str">
        <f t="shared" si="16"/>
        <v/>
      </c>
      <c r="CN775" s="187" t="str">
        <f>IFERROR((TOWER_DATA[[#This Row],[D, bottom '[m']]]+TOWER_DATA[[#This Row],[D, top '[m']]])/(2*TOWER_DATA[[#This Row],[t '[mm']]]/1000),"")</f>
        <v/>
      </c>
      <c r="DS775" s="167"/>
      <c r="DT775" s="151"/>
      <c r="DW775" s="94"/>
      <c r="DX775" s="94"/>
    </row>
    <row r="776" spans="14:128" ht="18" customHeight="1">
      <c r="N776" s="168"/>
      <c r="S776" s="167"/>
      <c r="T776" s="167"/>
      <c r="U776" s="151"/>
      <c r="AX776" s="193"/>
      <c r="AY776" s="469"/>
      <c r="AZ776" s="470"/>
      <c r="BA776" s="192"/>
      <c r="BD776" s="467"/>
      <c r="BE776" s="467"/>
      <c r="BF776" s="468"/>
      <c r="CJ776" s="51" t="str">
        <f>IFERROR(TOWER_DATA[[#This Row],[Top '[m']]]-TOWER_DATA[[#This Row],[Bottom '[m']]], "")</f>
        <v/>
      </c>
      <c r="CK776" s="51"/>
      <c r="CL776" s="173" t="str">
        <f>IFERROR(-(TOWER_DATA[[#This Row],[D, bottom '[m']]]-TOWER_DATA[[#This Row],[D, top '[m']]])/(TOWER_DATA[[#This Row],[Bottom '[m']]]-TOWER_DATA[[#This Row],[Top '[m']]]),"")</f>
        <v/>
      </c>
      <c r="CM776" s="123" t="str">
        <f t="shared" si="16"/>
        <v/>
      </c>
      <c r="CN776" s="187" t="str">
        <f>IFERROR((TOWER_DATA[[#This Row],[D, bottom '[m']]]+TOWER_DATA[[#This Row],[D, top '[m']]])/(2*TOWER_DATA[[#This Row],[t '[mm']]]/1000),"")</f>
        <v/>
      </c>
      <c r="DS776" s="167"/>
      <c r="DT776" s="151"/>
      <c r="DW776" s="94"/>
      <c r="DX776" s="94"/>
    </row>
    <row r="777" spans="14:128" ht="18" customHeight="1">
      <c r="N777" s="168"/>
      <c r="S777" s="167"/>
      <c r="T777" s="167"/>
      <c r="U777" s="151"/>
      <c r="AX777" s="193"/>
      <c r="AY777" s="469"/>
      <c r="AZ777" s="470"/>
      <c r="BA777" s="192"/>
      <c r="BD777" s="467"/>
      <c r="BE777" s="467"/>
      <c r="BF777" s="468"/>
      <c r="CJ777" s="51" t="str">
        <f>IFERROR(TOWER_DATA[[#This Row],[Top '[m']]]-TOWER_DATA[[#This Row],[Bottom '[m']]], "")</f>
        <v/>
      </c>
      <c r="CK777" s="51"/>
      <c r="CL777" s="173" t="str">
        <f>IFERROR(-(TOWER_DATA[[#This Row],[D, bottom '[m']]]-TOWER_DATA[[#This Row],[D, top '[m']]])/(TOWER_DATA[[#This Row],[Bottom '[m']]]-TOWER_DATA[[#This Row],[Top '[m']]]),"")</f>
        <v/>
      </c>
      <c r="CM777" s="123" t="str">
        <f t="shared" si="16"/>
        <v/>
      </c>
      <c r="CN777" s="187" t="str">
        <f>IFERROR((TOWER_DATA[[#This Row],[D, bottom '[m']]]+TOWER_DATA[[#This Row],[D, top '[m']]])/(2*TOWER_DATA[[#This Row],[t '[mm']]]/1000),"")</f>
        <v/>
      </c>
      <c r="DS777" s="167"/>
      <c r="DT777" s="151"/>
      <c r="DW777" s="94"/>
      <c r="DX777" s="94"/>
    </row>
    <row r="778" spans="14:128" ht="18" customHeight="1">
      <c r="N778" s="168"/>
      <c r="S778" s="167"/>
      <c r="T778" s="167"/>
      <c r="U778" s="151"/>
      <c r="AX778" s="193"/>
      <c r="AY778" s="469"/>
      <c r="AZ778" s="470"/>
      <c r="BA778" s="192"/>
      <c r="BD778" s="467"/>
      <c r="BE778" s="467"/>
      <c r="BF778" s="468"/>
      <c r="CJ778" s="51" t="str">
        <f>IFERROR(TOWER_DATA[[#This Row],[Top '[m']]]-TOWER_DATA[[#This Row],[Bottom '[m']]], "")</f>
        <v/>
      </c>
      <c r="CK778" s="51"/>
      <c r="CL778" s="173" t="str">
        <f>IFERROR(-(TOWER_DATA[[#This Row],[D, bottom '[m']]]-TOWER_DATA[[#This Row],[D, top '[m']]])/(TOWER_DATA[[#This Row],[Bottom '[m']]]-TOWER_DATA[[#This Row],[Top '[m']]]),"")</f>
        <v/>
      </c>
      <c r="CM778" s="123" t="str">
        <f t="shared" si="16"/>
        <v/>
      </c>
      <c r="CN778" s="187" t="str">
        <f>IFERROR((TOWER_DATA[[#This Row],[D, bottom '[m']]]+TOWER_DATA[[#This Row],[D, top '[m']]])/(2*TOWER_DATA[[#This Row],[t '[mm']]]/1000),"")</f>
        <v/>
      </c>
      <c r="DS778" s="167"/>
      <c r="DT778" s="151"/>
      <c r="DW778" s="94"/>
      <c r="DX778" s="94"/>
    </row>
    <row r="779" spans="14:128" ht="18" customHeight="1">
      <c r="N779" s="168"/>
      <c r="S779" s="167"/>
      <c r="T779" s="167"/>
      <c r="U779" s="151"/>
      <c r="AX779" s="193"/>
      <c r="AY779" s="469"/>
      <c r="AZ779" s="470"/>
      <c r="BA779" s="192"/>
      <c r="BD779" s="467"/>
      <c r="BE779" s="467"/>
      <c r="BF779" s="468"/>
      <c r="CJ779" s="51" t="str">
        <f>IFERROR(TOWER_DATA[[#This Row],[Top '[m']]]-TOWER_DATA[[#This Row],[Bottom '[m']]], "")</f>
        <v/>
      </c>
      <c r="CK779" s="51"/>
      <c r="CL779" s="173" t="str">
        <f>IFERROR(-(TOWER_DATA[[#This Row],[D, bottom '[m']]]-TOWER_DATA[[#This Row],[D, top '[m']]])/(TOWER_DATA[[#This Row],[Bottom '[m']]]-TOWER_DATA[[#This Row],[Top '[m']]]),"")</f>
        <v/>
      </c>
      <c r="CM779" s="123" t="str">
        <f t="shared" si="16"/>
        <v/>
      </c>
      <c r="CN779" s="187" t="str">
        <f>IFERROR((TOWER_DATA[[#This Row],[D, bottom '[m']]]+TOWER_DATA[[#This Row],[D, top '[m']]])/(2*TOWER_DATA[[#This Row],[t '[mm']]]/1000),"")</f>
        <v/>
      </c>
      <c r="DS779" s="167"/>
      <c r="DT779" s="151"/>
      <c r="DW779" s="94"/>
      <c r="DX779" s="94"/>
    </row>
    <row r="780" spans="14:128" ht="18" customHeight="1">
      <c r="N780" s="168"/>
      <c r="S780" s="167"/>
      <c r="T780" s="167"/>
      <c r="U780" s="151"/>
      <c r="AX780" s="193"/>
      <c r="AY780" s="469"/>
      <c r="AZ780" s="470"/>
      <c r="BA780" s="192"/>
      <c r="BD780" s="467"/>
      <c r="BE780" s="467"/>
      <c r="BF780" s="468"/>
      <c r="CJ780" s="51" t="str">
        <f>IFERROR(TOWER_DATA[[#This Row],[Top '[m']]]-TOWER_DATA[[#This Row],[Bottom '[m']]], "")</f>
        <v/>
      </c>
      <c r="CK780" s="51"/>
      <c r="CL780" s="173" t="str">
        <f>IFERROR(-(TOWER_DATA[[#This Row],[D, bottom '[m']]]-TOWER_DATA[[#This Row],[D, top '[m']]])/(TOWER_DATA[[#This Row],[Bottom '[m']]]-TOWER_DATA[[#This Row],[Top '[m']]]),"")</f>
        <v/>
      </c>
      <c r="CM780" s="123" t="str">
        <f t="shared" si="16"/>
        <v/>
      </c>
      <c r="CN780" s="187" t="str">
        <f>IFERROR((TOWER_DATA[[#This Row],[D, bottom '[m']]]+TOWER_DATA[[#This Row],[D, top '[m']]])/(2*TOWER_DATA[[#This Row],[t '[mm']]]/1000),"")</f>
        <v/>
      </c>
      <c r="DS780" s="167"/>
      <c r="DT780" s="151"/>
      <c r="DW780" s="94"/>
      <c r="DX780" s="94"/>
    </row>
    <row r="781" spans="14:128" ht="18" customHeight="1">
      <c r="N781" s="168"/>
      <c r="S781" s="167"/>
      <c r="T781" s="167"/>
      <c r="U781" s="151"/>
      <c r="AX781" s="193"/>
      <c r="AY781" s="469"/>
      <c r="AZ781" s="470"/>
      <c r="BA781" s="192"/>
      <c r="BD781" s="467"/>
      <c r="BE781" s="467"/>
      <c r="BF781" s="468"/>
      <c r="CJ781" s="51" t="str">
        <f>IFERROR(TOWER_DATA[[#This Row],[Top '[m']]]-TOWER_DATA[[#This Row],[Bottom '[m']]], "")</f>
        <v/>
      </c>
      <c r="CK781" s="51"/>
      <c r="CL781" s="173" t="str">
        <f>IFERROR(-(TOWER_DATA[[#This Row],[D, bottom '[m']]]-TOWER_DATA[[#This Row],[D, top '[m']]])/(TOWER_DATA[[#This Row],[Bottom '[m']]]-TOWER_DATA[[#This Row],[Top '[m']]]),"")</f>
        <v/>
      </c>
      <c r="CM781" s="123" t="str">
        <f t="shared" si="16"/>
        <v/>
      </c>
      <c r="CN781" s="187" t="str">
        <f>IFERROR((TOWER_DATA[[#This Row],[D, bottom '[m']]]+TOWER_DATA[[#This Row],[D, top '[m']]])/(2*TOWER_DATA[[#This Row],[t '[mm']]]/1000),"")</f>
        <v/>
      </c>
      <c r="DS781" s="167"/>
      <c r="DT781" s="151"/>
      <c r="DW781" s="94"/>
      <c r="DX781" s="94"/>
    </row>
    <row r="782" spans="14:128" ht="18" customHeight="1">
      <c r="N782" s="168"/>
      <c r="S782" s="167"/>
      <c r="T782" s="167"/>
      <c r="U782" s="151"/>
      <c r="AX782" s="193"/>
      <c r="AY782" s="469"/>
      <c r="AZ782" s="470"/>
      <c r="BA782" s="192"/>
      <c r="BD782" s="467"/>
      <c r="BE782" s="467"/>
      <c r="BF782" s="468"/>
      <c r="CJ782" s="51" t="str">
        <f>IFERROR(TOWER_DATA[[#This Row],[Top '[m']]]-TOWER_DATA[[#This Row],[Bottom '[m']]], "")</f>
        <v/>
      </c>
      <c r="CK782" s="51"/>
      <c r="CL782" s="173" t="str">
        <f>IFERROR(-(TOWER_DATA[[#This Row],[D, bottom '[m']]]-TOWER_DATA[[#This Row],[D, top '[m']]])/(TOWER_DATA[[#This Row],[Bottom '[m']]]-TOWER_DATA[[#This Row],[Top '[m']]]),"")</f>
        <v/>
      </c>
      <c r="CM782" s="123" t="str">
        <f t="shared" si="16"/>
        <v/>
      </c>
      <c r="CN782" s="187" t="str">
        <f>IFERROR((TOWER_DATA[[#This Row],[D, bottom '[m']]]+TOWER_DATA[[#This Row],[D, top '[m']]])/(2*TOWER_DATA[[#This Row],[t '[mm']]]/1000),"")</f>
        <v/>
      </c>
      <c r="DS782" s="167"/>
      <c r="DT782" s="151"/>
      <c r="DW782" s="94"/>
      <c r="DX782" s="94"/>
    </row>
    <row r="783" spans="14:128" ht="18" customHeight="1">
      <c r="N783" s="168"/>
      <c r="S783" s="167"/>
      <c r="T783" s="167"/>
      <c r="U783" s="151"/>
      <c r="AX783" s="193"/>
      <c r="AY783" s="469"/>
      <c r="AZ783" s="470"/>
      <c r="BA783" s="192"/>
      <c r="BD783" s="467"/>
      <c r="BE783" s="467"/>
      <c r="BF783" s="468"/>
      <c r="CJ783" s="51" t="str">
        <f>IFERROR(TOWER_DATA[[#This Row],[Top '[m']]]-TOWER_DATA[[#This Row],[Bottom '[m']]], "")</f>
        <v/>
      </c>
      <c r="CK783" s="51"/>
      <c r="CL783" s="173" t="str">
        <f>IFERROR(-(TOWER_DATA[[#This Row],[D, bottom '[m']]]-TOWER_DATA[[#This Row],[D, top '[m']]])/(TOWER_DATA[[#This Row],[Bottom '[m']]]-TOWER_DATA[[#This Row],[Top '[m']]]),"")</f>
        <v/>
      </c>
      <c r="CM783" s="123" t="str">
        <f t="shared" si="16"/>
        <v/>
      </c>
      <c r="CN783" s="187" t="str">
        <f>IFERROR((TOWER_DATA[[#This Row],[D, bottom '[m']]]+TOWER_DATA[[#This Row],[D, top '[m']]])/(2*TOWER_DATA[[#This Row],[t '[mm']]]/1000),"")</f>
        <v/>
      </c>
      <c r="DS783" s="167"/>
      <c r="DT783" s="151"/>
      <c r="DW783" s="94"/>
      <c r="DX783" s="94"/>
    </row>
    <row r="784" spans="14:128" ht="18" customHeight="1">
      <c r="N784" s="168"/>
      <c r="S784" s="167"/>
      <c r="T784" s="167"/>
      <c r="U784" s="151"/>
      <c r="AX784" s="193"/>
      <c r="AY784" s="469"/>
      <c r="AZ784" s="470"/>
      <c r="BA784" s="192"/>
      <c r="BD784" s="467"/>
      <c r="BE784" s="467"/>
      <c r="BF784" s="468"/>
      <c r="CJ784" s="51" t="str">
        <f>IFERROR(TOWER_DATA[[#This Row],[Top '[m']]]-TOWER_DATA[[#This Row],[Bottom '[m']]], "")</f>
        <v/>
      </c>
      <c r="CK784" s="51"/>
      <c r="CL784" s="173" t="str">
        <f>IFERROR(-(TOWER_DATA[[#This Row],[D, bottom '[m']]]-TOWER_DATA[[#This Row],[D, top '[m']]])/(TOWER_DATA[[#This Row],[Bottom '[m']]]-TOWER_DATA[[#This Row],[Top '[m']]]),"")</f>
        <v/>
      </c>
      <c r="CM784" s="123" t="str">
        <f t="shared" si="16"/>
        <v/>
      </c>
      <c r="CN784" s="187" t="str">
        <f>IFERROR((TOWER_DATA[[#This Row],[D, bottom '[m']]]+TOWER_DATA[[#This Row],[D, top '[m']]])/(2*TOWER_DATA[[#This Row],[t '[mm']]]/1000),"")</f>
        <v/>
      </c>
      <c r="DS784" s="167"/>
      <c r="DT784" s="151"/>
      <c r="DW784" s="94"/>
      <c r="DX784" s="94"/>
    </row>
    <row r="785" spans="14:128" ht="18" customHeight="1">
      <c r="N785" s="168"/>
      <c r="S785" s="167"/>
      <c r="T785" s="167"/>
      <c r="U785" s="151"/>
      <c r="AX785" s="193"/>
      <c r="AY785" s="469"/>
      <c r="AZ785" s="470"/>
      <c r="BA785" s="192"/>
      <c r="BD785" s="467"/>
      <c r="BE785" s="467"/>
      <c r="BF785" s="468"/>
      <c r="CJ785" s="51" t="str">
        <f>IFERROR(TOWER_DATA[[#This Row],[Top '[m']]]-TOWER_DATA[[#This Row],[Bottom '[m']]], "")</f>
        <v/>
      </c>
      <c r="CK785" s="51"/>
      <c r="CL785" s="173" t="str">
        <f>IFERROR(-(TOWER_DATA[[#This Row],[D, bottom '[m']]]-TOWER_DATA[[#This Row],[D, top '[m']]])/(TOWER_DATA[[#This Row],[Bottom '[m']]]-TOWER_DATA[[#This Row],[Top '[m']]]),"")</f>
        <v/>
      </c>
      <c r="CM785" s="123" t="str">
        <f t="shared" si="16"/>
        <v/>
      </c>
      <c r="CN785" s="187" t="str">
        <f>IFERROR((TOWER_DATA[[#This Row],[D, bottom '[m']]]+TOWER_DATA[[#This Row],[D, top '[m']]])/(2*TOWER_DATA[[#This Row],[t '[mm']]]/1000),"")</f>
        <v/>
      </c>
      <c r="DS785" s="167"/>
      <c r="DT785" s="151"/>
      <c r="DW785" s="94"/>
      <c r="DX785" s="94"/>
    </row>
    <row r="786" spans="14:128" ht="18" customHeight="1">
      <c r="N786" s="168"/>
      <c r="S786" s="167"/>
      <c r="T786" s="167"/>
      <c r="U786" s="151"/>
      <c r="AX786" s="193"/>
      <c r="AY786" s="469"/>
      <c r="AZ786" s="470"/>
      <c r="BA786" s="192"/>
      <c r="BD786" s="467"/>
      <c r="BE786" s="467"/>
      <c r="BF786" s="468"/>
      <c r="CJ786" s="51" t="str">
        <f>IFERROR(TOWER_DATA[[#This Row],[Top '[m']]]-TOWER_DATA[[#This Row],[Bottom '[m']]], "")</f>
        <v/>
      </c>
      <c r="CK786" s="51"/>
      <c r="CL786" s="173" t="str">
        <f>IFERROR(-(TOWER_DATA[[#This Row],[D, bottom '[m']]]-TOWER_DATA[[#This Row],[D, top '[m']]])/(TOWER_DATA[[#This Row],[Bottom '[m']]]-TOWER_DATA[[#This Row],[Top '[m']]]),"")</f>
        <v/>
      </c>
      <c r="CM786" s="123" t="str">
        <f t="shared" si="16"/>
        <v/>
      </c>
      <c r="CN786" s="187" t="str">
        <f>IFERROR((TOWER_DATA[[#This Row],[D, bottom '[m']]]+TOWER_DATA[[#This Row],[D, top '[m']]])/(2*TOWER_DATA[[#This Row],[t '[mm']]]/1000),"")</f>
        <v/>
      </c>
      <c r="DS786" s="167"/>
      <c r="DT786" s="151"/>
      <c r="DW786" s="94"/>
      <c r="DX786" s="94"/>
    </row>
    <row r="787" spans="14:128" ht="18" customHeight="1">
      <c r="N787" s="168"/>
      <c r="S787" s="167"/>
      <c r="T787" s="167"/>
      <c r="U787" s="151"/>
      <c r="AX787" s="193"/>
      <c r="AY787" s="469"/>
      <c r="AZ787" s="470"/>
      <c r="BA787" s="192"/>
      <c r="BD787" s="467"/>
      <c r="BE787" s="467"/>
      <c r="BF787" s="468"/>
      <c r="CJ787" s="51" t="str">
        <f>IFERROR(TOWER_DATA[[#This Row],[Top '[m']]]-TOWER_DATA[[#This Row],[Bottom '[m']]], "")</f>
        <v/>
      </c>
      <c r="CK787" s="51"/>
      <c r="CL787" s="173" t="str">
        <f>IFERROR(-(TOWER_DATA[[#This Row],[D, bottom '[m']]]-TOWER_DATA[[#This Row],[D, top '[m']]])/(TOWER_DATA[[#This Row],[Bottom '[m']]]-TOWER_DATA[[#This Row],[Top '[m']]]),"")</f>
        <v/>
      </c>
      <c r="CM787" s="123" t="str">
        <f t="shared" si="16"/>
        <v/>
      </c>
      <c r="CN787" s="187" t="str">
        <f>IFERROR((TOWER_DATA[[#This Row],[D, bottom '[m']]]+TOWER_DATA[[#This Row],[D, top '[m']]])/(2*TOWER_DATA[[#This Row],[t '[mm']]]/1000),"")</f>
        <v/>
      </c>
      <c r="DS787" s="167"/>
      <c r="DT787" s="151"/>
      <c r="DW787" s="94"/>
      <c r="DX787" s="94"/>
    </row>
    <row r="788" spans="14:128" ht="18" customHeight="1">
      <c r="N788" s="168"/>
      <c r="S788" s="167"/>
      <c r="T788" s="167"/>
      <c r="U788" s="151"/>
      <c r="AX788" s="193"/>
      <c r="AY788" s="469"/>
      <c r="AZ788" s="470"/>
      <c r="BA788" s="192"/>
      <c r="BD788" s="467"/>
      <c r="BE788" s="467"/>
      <c r="BF788" s="468"/>
      <c r="CJ788" s="51" t="str">
        <f>IFERROR(TOWER_DATA[[#This Row],[Top '[m']]]-TOWER_DATA[[#This Row],[Bottom '[m']]], "")</f>
        <v/>
      </c>
      <c r="CK788" s="51"/>
      <c r="CL788" s="173" t="str">
        <f>IFERROR(-(TOWER_DATA[[#This Row],[D, bottom '[m']]]-TOWER_DATA[[#This Row],[D, top '[m']]])/(TOWER_DATA[[#This Row],[Bottom '[m']]]-TOWER_DATA[[#This Row],[Top '[m']]]),"")</f>
        <v/>
      </c>
      <c r="CM788" s="123" t="str">
        <f t="shared" si="16"/>
        <v/>
      </c>
      <c r="CN788" s="187" t="str">
        <f>IFERROR((TOWER_DATA[[#This Row],[D, bottom '[m']]]+TOWER_DATA[[#This Row],[D, top '[m']]])/(2*TOWER_DATA[[#This Row],[t '[mm']]]/1000),"")</f>
        <v/>
      </c>
      <c r="DS788" s="167"/>
      <c r="DT788" s="151"/>
      <c r="DW788" s="94"/>
      <c r="DX788" s="94"/>
    </row>
    <row r="789" spans="14:128" ht="18" customHeight="1">
      <c r="N789" s="168"/>
      <c r="S789" s="167"/>
      <c r="T789" s="167"/>
      <c r="U789" s="151"/>
      <c r="AX789" s="193"/>
      <c r="AY789" s="469"/>
      <c r="AZ789" s="470"/>
      <c r="BA789" s="192"/>
      <c r="BD789" s="467"/>
      <c r="BE789" s="467"/>
      <c r="BF789" s="468"/>
      <c r="CJ789" s="51" t="str">
        <f>IFERROR(TOWER_DATA[[#This Row],[Top '[m']]]-TOWER_DATA[[#This Row],[Bottom '[m']]], "")</f>
        <v/>
      </c>
      <c r="CK789" s="51"/>
      <c r="CL789" s="173" t="str">
        <f>IFERROR(-(TOWER_DATA[[#This Row],[D, bottom '[m']]]-TOWER_DATA[[#This Row],[D, top '[m']]])/(TOWER_DATA[[#This Row],[Bottom '[m']]]-TOWER_DATA[[#This Row],[Top '[m']]]),"")</f>
        <v/>
      </c>
      <c r="CM789" s="123" t="str">
        <f t="shared" si="16"/>
        <v/>
      </c>
      <c r="CN789" s="187" t="str">
        <f>IFERROR((TOWER_DATA[[#This Row],[D, bottom '[m']]]+TOWER_DATA[[#This Row],[D, top '[m']]])/(2*TOWER_DATA[[#This Row],[t '[mm']]]/1000),"")</f>
        <v/>
      </c>
      <c r="DS789" s="167"/>
      <c r="DT789" s="151"/>
      <c r="DW789" s="94"/>
      <c r="DX789" s="94"/>
    </row>
    <row r="790" spans="14:128" ht="18" customHeight="1">
      <c r="N790" s="168"/>
      <c r="S790" s="167"/>
      <c r="T790" s="167"/>
      <c r="U790" s="151"/>
      <c r="AX790" s="193"/>
      <c r="AY790" s="469"/>
      <c r="AZ790" s="470"/>
      <c r="BA790" s="192"/>
      <c r="BD790" s="467"/>
      <c r="BE790" s="467"/>
      <c r="BF790" s="468"/>
      <c r="CJ790" s="51" t="str">
        <f>IFERROR(TOWER_DATA[[#This Row],[Top '[m']]]-TOWER_DATA[[#This Row],[Bottom '[m']]], "")</f>
        <v/>
      </c>
      <c r="CK790" s="51"/>
      <c r="CL790" s="173" t="str">
        <f>IFERROR(-(TOWER_DATA[[#This Row],[D, bottom '[m']]]-TOWER_DATA[[#This Row],[D, top '[m']]])/(TOWER_DATA[[#This Row],[Bottom '[m']]]-TOWER_DATA[[#This Row],[Top '[m']]]),"")</f>
        <v/>
      </c>
      <c r="CM790" s="123" t="str">
        <f t="shared" si="16"/>
        <v/>
      </c>
      <c r="CN790" s="187" t="str">
        <f>IFERROR((TOWER_DATA[[#This Row],[D, bottom '[m']]]+TOWER_DATA[[#This Row],[D, top '[m']]])/(2*TOWER_DATA[[#This Row],[t '[mm']]]/1000),"")</f>
        <v/>
      </c>
      <c r="DS790" s="167"/>
      <c r="DT790" s="151"/>
      <c r="DW790" s="94"/>
      <c r="DX790" s="94"/>
    </row>
    <row r="791" spans="14:128" ht="18" customHeight="1">
      <c r="N791" s="168"/>
      <c r="S791" s="167"/>
      <c r="T791" s="167"/>
      <c r="U791" s="151"/>
      <c r="AX791" s="193"/>
      <c r="AY791" s="469"/>
      <c r="AZ791" s="470"/>
      <c r="BA791" s="192"/>
      <c r="BD791" s="467"/>
      <c r="BE791" s="467"/>
      <c r="BF791" s="468"/>
      <c r="CJ791" s="51" t="str">
        <f>IFERROR(TOWER_DATA[[#This Row],[Top '[m']]]-TOWER_DATA[[#This Row],[Bottom '[m']]], "")</f>
        <v/>
      </c>
      <c r="CK791" s="51"/>
      <c r="CL791" s="173" t="str">
        <f>IFERROR(-(TOWER_DATA[[#This Row],[D, bottom '[m']]]-TOWER_DATA[[#This Row],[D, top '[m']]])/(TOWER_DATA[[#This Row],[Bottom '[m']]]-TOWER_DATA[[#This Row],[Top '[m']]]),"")</f>
        <v/>
      </c>
      <c r="CM791" s="123" t="str">
        <f t="shared" si="16"/>
        <v/>
      </c>
      <c r="CN791" s="187" t="str">
        <f>IFERROR((TOWER_DATA[[#This Row],[D, bottom '[m']]]+TOWER_DATA[[#This Row],[D, top '[m']]])/(2*TOWER_DATA[[#This Row],[t '[mm']]]/1000),"")</f>
        <v/>
      </c>
      <c r="DS791" s="167"/>
      <c r="DT791" s="151"/>
      <c r="DW791" s="94"/>
      <c r="DX791" s="94"/>
    </row>
    <row r="792" spans="14:128" ht="18" customHeight="1">
      <c r="N792" s="168"/>
      <c r="S792" s="167"/>
      <c r="T792" s="167"/>
      <c r="U792" s="151"/>
      <c r="AX792" s="193"/>
      <c r="AY792" s="469"/>
      <c r="AZ792" s="470"/>
      <c r="BA792" s="192"/>
      <c r="BD792" s="467"/>
      <c r="BE792" s="467"/>
      <c r="BF792" s="468"/>
      <c r="CJ792" s="51" t="str">
        <f>IFERROR(TOWER_DATA[[#This Row],[Top '[m']]]-TOWER_DATA[[#This Row],[Bottom '[m']]], "")</f>
        <v/>
      </c>
      <c r="CK792" s="51"/>
      <c r="CL792" s="173" t="str">
        <f>IFERROR(-(TOWER_DATA[[#This Row],[D, bottom '[m']]]-TOWER_DATA[[#This Row],[D, top '[m']]])/(TOWER_DATA[[#This Row],[Bottom '[m']]]-TOWER_DATA[[#This Row],[Top '[m']]]),"")</f>
        <v/>
      </c>
      <c r="CM792" s="123" t="str">
        <f t="shared" si="16"/>
        <v/>
      </c>
      <c r="CN792" s="187" t="str">
        <f>IFERROR((TOWER_DATA[[#This Row],[D, bottom '[m']]]+TOWER_DATA[[#This Row],[D, top '[m']]])/(2*TOWER_DATA[[#This Row],[t '[mm']]]/1000),"")</f>
        <v/>
      </c>
      <c r="DS792" s="167"/>
      <c r="DT792" s="151"/>
      <c r="DW792" s="94"/>
      <c r="DX792" s="94"/>
    </row>
    <row r="793" spans="14:128" ht="18" customHeight="1">
      <c r="N793" s="168"/>
      <c r="S793" s="167"/>
      <c r="T793" s="167"/>
      <c r="U793" s="151"/>
      <c r="AX793" s="193"/>
      <c r="AY793" s="469"/>
      <c r="AZ793" s="470"/>
      <c r="BA793" s="192"/>
      <c r="BD793" s="467"/>
      <c r="BE793" s="467"/>
      <c r="BF793" s="468"/>
      <c r="CJ793" s="51" t="str">
        <f>IFERROR(TOWER_DATA[[#This Row],[Top '[m']]]-TOWER_DATA[[#This Row],[Bottom '[m']]], "")</f>
        <v/>
      </c>
      <c r="CK793" s="51"/>
      <c r="CL793" s="173" t="str">
        <f>IFERROR(-(TOWER_DATA[[#This Row],[D, bottom '[m']]]-TOWER_DATA[[#This Row],[D, top '[m']]])/(TOWER_DATA[[#This Row],[Bottom '[m']]]-TOWER_DATA[[#This Row],[Top '[m']]]),"")</f>
        <v/>
      </c>
      <c r="CM793" s="123" t="str">
        <f t="shared" si="16"/>
        <v/>
      </c>
      <c r="CN793" s="187" t="str">
        <f>IFERROR((TOWER_DATA[[#This Row],[D, bottom '[m']]]+TOWER_DATA[[#This Row],[D, top '[m']]])/(2*TOWER_DATA[[#This Row],[t '[mm']]]/1000),"")</f>
        <v/>
      </c>
      <c r="DS793" s="167"/>
      <c r="DT793" s="151"/>
      <c r="DW793" s="94"/>
      <c r="DX793" s="94"/>
    </row>
    <row r="794" spans="14:128" ht="18" customHeight="1">
      <c r="N794" s="168"/>
      <c r="S794" s="167"/>
      <c r="T794" s="167"/>
      <c r="U794" s="151"/>
      <c r="AX794" s="193"/>
      <c r="AY794" s="469"/>
      <c r="AZ794" s="470"/>
      <c r="BA794" s="192"/>
      <c r="BD794" s="467"/>
      <c r="BE794" s="467"/>
      <c r="BF794" s="468"/>
      <c r="CJ794" s="51" t="str">
        <f>IFERROR(TOWER_DATA[[#This Row],[Top '[m']]]-TOWER_DATA[[#This Row],[Bottom '[m']]], "")</f>
        <v/>
      </c>
      <c r="CK794" s="51"/>
      <c r="CL794" s="173" t="str">
        <f>IFERROR(-(TOWER_DATA[[#This Row],[D, bottom '[m']]]-TOWER_DATA[[#This Row],[D, top '[m']]])/(TOWER_DATA[[#This Row],[Bottom '[m']]]-TOWER_DATA[[#This Row],[Top '[m']]]),"")</f>
        <v/>
      </c>
      <c r="CM794" s="123" t="str">
        <f t="shared" si="16"/>
        <v/>
      </c>
      <c r="CN794" s="187" t="str">
        <f>IFERROR((TOWER_DATA[[#This Row],[D, bottom '[m']]]+TOWER_DATA[[#This Row],[D, top '[m']]])/(2*TOWER_DATA[[#This Row],[t '[mm']]]/1000),"")</f>
        <v/>
      </c>
      <c r="DS794" s="167"/>
      <c r="DT794" s="151"/>
      <c r="DW794" s="94"/>
      <c r="DX794" s="94"/>
    </row>
    <row r="795" spans="14:128" ht="18" customHeight="1">
      <c r="N795" s="168"/>
      <c r="S795" s="167"/>
      <c r="T795" s="167"/>
      <c r="U795" s="151"/>
      <c r="AX795" s="193"/>
      <c r="AY795" s="469"/>
      <c r="AZ795" s="470"/>
      <c r="BA795" s="192"/>
      <c r="BD795" s="467"/>
      <c r="BE795" s="467"/>
      <c r="BF795" s="468"/>
      <c r="CJ795" s="51" t="str">
        <f>IFERROR(TOWER_DATA[[#This Row],[Top '[m']]]-TOWER_DATA[[#This Row],[Bottom '[m']]], "")</f>
        <v/>
      </c>
      <c r="CK795" s="51"/>
      <c r="CL795" s="173" t="str">
        <f>IFERROR(-(TOWER_DATA[[#This Row],[D, bottom '[m']]]-TOWER_DATA[[#This Row],[D, top '[m']]])/(TOWER_DATA[[#This Row],[Bottom '[m']]]-TOWER_DATA[[#This Row],[Top '[m']]]),"")</f>
        <v/>
      </c>
      <c r="CM795" s="123" t="str">
        <f t="shared" si="16"/>
        <v/>
      </c>
      <c r="CN795" s="187" t="str">
        <f>IFERROR((TOWER_DATA[[#This Row],[D, bottom '[m']]]+TOWER_DATA[[#This Row],[D, top '[m']]])/(2*TOWER_DATA[[#This Row],[t '[mm']]]/1000),"")</f>
        <v/>
      </c>
      <c r="DS795" s="167"/>
      <c r="DT795" s="151"/>
      <c r="DW795" s="94"/>
      <c r="DX795" s="94"/>
    </row>
    <row r="796" spans="14:128" ht="18" customHeight="1">
      <c r="N796" s="168"/>
      <c r="S796" s="167"/>
      <c r="T796" s="167"/>
      <c r="U796" s="151"/>
      <c r="AX796" s="193"/>
      <c r="AY796" s="469"/>
      <c r="AZ796" s="470"/>
      <c r="BA796" s="192"/>
      <c r="BD796" s="467"/>
      <c r="BE796" s="467"/>
      <c r="BF796" s="468"/>
      <c r="CJ796" s="51" t="str">
        <f>IFERROR(TOWER_DATA[[#This Row],[Top '[m']]]-TOWER_DATA[[#This Row],[Bottom '[m']]], "")</f>
        <v/>
      </c>
      <c r="CK796" s="51"/>
      <c r="CL796" s="173" t="str">
        <f>IFERROR(-(TOWER_DATA[[#This Row],[D, bottom '[m']]]-TOWER_DATA[[#This Row],[D, top '[m']]])/(TOWER_DATA[[#This Row],[Bottom '[m']]]-TOWER_DATA[[#This Row],[Top '[m']]]),"")</f>
        <v/>
      </c>
      <c r="CM796" s="123" t="str">
        <f t="shared" si="16"/>
        <v/>
      </c>
      <c r="CN796" s="187" t="str">
        <f>IFERROR((TOWER_DATA[[#This Row],[D, bottom '[m']]]+TOWER_DATA[[#This Row],[D, top '[m']]])/(2*TOWER_DATA[[#This Row],[t '[mm']]]/1000),"")</f>
        <v/>
      </c>
      <c r="DS796" s="167"/>
      <c r="DT796" s="151"/>
      <c r="DW796" s="94"/>
      <c r="DX796" s="94"/>
    </row>
    <row r="797" spans="14:128" ht="18" customHeight="1">
      <c r="N797" s="168"/>
      <c r="S797" s="167"/>
      <c r="T797" s="167"/>
      <c r="U797" s="151"/>
      <c r="AX797" s="193"/>
      <c r="AY797" s="469"/>
      <c r="AZ797" s="470"/>
      <c r="BA797" s="192"/>
      <c r="BD797" s="467"/>
      <c r="BE797" s="467"/>
      <c r="BF797" s="468"/>
      <c r="CJ797" s="51" t="str">
        <f>IFERROR(TOWER_DATA[[#This Row],[Top '[m']]]-TOWER_DATA[[#This Row],[Bottom '[m']]], "")</f>
        <v/>
      </c>
      <c r="CK797" s="51"/>
      <c r="CL797" s="173" t="str">
        <f>IFERROR(-(TOWER_DATA[[#This Row],[D, bottom '[m']]]-TOWER_DATA[[#This Row],[D, top '[m']]])/(TOWER_DATA[[#This Row],[Bottom '[m']]]-TOWER_DATA[[#This Row],[Top '[m']]]),"")</f>
        <v/>
      </c>
      <c r="CM797" s="123" t="str">
        <f t="shared" si="16"/>
        <v/>
      </c>
      <c r="CN797" s="187" t="str">
        <f>IFERROR((TOWER_DATA[[#This Row],[D, bottom '[m']]]+TOWER_DATA[[#This Row],[D, top '[m']]])/(2*TOWER_DATA[[#This Row],[t '[mm']]]/1000),"")</f>
        <v/>
      </c>
      <c r="DS797" s="167"/>
      <c r="DT797" s="151"/>
      <c r="DW797" s="94"/>
      <c r="DX797" s="94"/>
    </row>
    <row r="798" spans="14:128" ht="18" customHeight="1">
      <c r="N798" s="168"/>
      <c r="S798" s="167"/>
      <c r="T798" s="167"/>
      <c r="U798" s="151"/>
      <c r="AX798" s="193"/>
      <c r="AY798" s="469"/>
      <c r="AZ798" s="470"/>
      <c r="BA798" s="192"/>
      <c r="BD798" s="467"/>
      <c r="BE798" s="467"/>
      <c r="BF798" s="468"/>
      <c r="CJ798" s="51" t="str">
        <f>IFERROR(TOWER_DATA[[#This Row],[Top '[m']]]-TOWER_DATA[[#This Row],[Bottom '[m']]], "")</f>
        <v/>
      </c>
      <c r="CK798" s="51"/>
      <c r="CL798" s="173" t="str">
        <f>IFERROR(-(TOWER_DATA[[#This Row],[D, bottom '[m']]]-TOWER_DATA[[#This Row],[D, top '[m']]])/(TOWER_DATA[[#This Row],[Bottom '[m']]]-TOWER_DATA[[#This Row],[Top '[m']]]),"")</f>
        <v/>
      </c>
      <c r="CM798" s="123" t="str">
        <f t="shared" si="16"/>
        <v/>
      </c>
      <c r="CN798" s="187" t="str">
        <f>IFERROR((TOWER_DATA[[#This Row],[D, bottom '[m']]]+TOWER_DATA[[#This Row],[D, top '[m']]])/(2*TOWER_DATA[[#This Row],[t '[mm']]]/1000),"")</f>
        <v/>
      </c>
      <c r="DS798" s="167"/>
      <c r="DT798" s="151"/>
      <c r="DW798" s="94"/>
      <c r="DX798" s="94"/>
    </row>
    <row r="799" spans="14:128" ht="18" customHeight="1">
      <c r="N799" s="168"/>
      <c r="S799" s="167"/>
      <c r="T799" s="167"/>
      <c r="U799" s="151"/>
      <c r="AX799" s="193"/>
      <c r="AY799" s="469"/>
      <c r="AZ799" s="470"/>
      <c r="BA799" s="192"/>
      <c r="BD799" s="467"/>
      <c r="BE799" s="467"/>
      <c r="BF799" s="468"/>
      <c r="CJ799" s="51" t="str">
        <f>IFERROR(TOWER_DATA[[#This Row],[Top '[m']]]-TOWER_DATA[[#This Row],[Bottom '[m']]], "")</f>
        <v/>
      </c>
      <c r="CK799" s="51"/>
      <c r="CL799" s="173" t="str">
        <f>IFERROR(-(TOWER_DATA[[#This Row],[D, bottom '[m']]]-TOWER_DATA[[#This Row],[D, top '[m']]])/(TOWER_DATA[[#This Row],[Bottom '[m']]]-TOWER_DATA[[#This Row],[Top '[m']]]),"")</f>
        <v/>
      </c>
      <c r="CM799" s="123" t="str">
        <f t="shared" si="16"/>
        <v/>
      </c>
      <c r="CN799" s="187" t="str">
        <f>IFERROR((TOWER_DATA[[#This Row],[D, bottom '[m']]]+TOWER_DATA[[#This Row],[D, top '[m']]])/(2*TOWER_DATA[[#This Row],[t '[mm']]]/1000),"")</f>
        <v/>
      </c>
      <c r="DS799" s="167"/>
      <c r="DT799" s="151"/>
      <c r="DW799" s="94"/>
      <c r="DX799" s="94"/>
    </row>
    <row r="800" spans="14:128" ht="18" customHeight="1">
      <c r="N800" s="168"/>
      <c r="S800" s="167"/>
      <c r="T800" s="167"/>
      <c r="U800" s="151"/>
      <c r="AX800" s="193"/>
      <c r="AY800" s="469"/>
      <c r="AZ800" s="470"/>
      <c r="BA800" s="192"/>
      <c r="BD800" s="467"/>
      <c r="BE800" s="467"/>
      <c r="BF800" s="468"/>
      <c r="CJ800" s="51" t="str">
        <f>IFERROR(TOWER_DATA[[#This Row],[Top '[m']]]-TOWER_DATA[[#This Row],[Bottom '[m']]], "")</f>
        <v/>
      </c>
      <c r="CK800" s="51"/>
      <c r="CL800" s="173" t="str">
        <f>IFERROR(-(TOWER_DATA[[#This Row],[D, bottom '[m']]]-TOWER_DATA[[#This Row],[D, top '[m']]])/(TOWER_DATA[[#This Row],[Bottom '[m']]]-TOWER_DATA[[#This Row],[Top '[m']]]),"")</f>
        <v/>
      </c>
      <c r="CM800" s="123" t="str">
        <f t="shared" si="16"/>
        <v/>
      </c>
      <c r="CN800" s="187" t="str">
        <f>IFERROR((TOWER_DATA[[#This Row],[D, bottom '[m']]]+TOWER_DATA[[#This Row],[D, top '[m']]])/(2*TOWER_DATA[[#This Row],[t '[mm']]]/1000),"")</f>
        <v/>
      </c>
      <c r="DS800" s="167"/>
      <c r="DT800" s="151"/>
      <c r="DW800" s="94"/>
      <c r="DX800" s="94"/>
    </row>
    <row r="801" spans="14:128" ht="18" customHeight="1">
      <c r="N801" s="168"/>
      <c r="S801" s="167"/>
      <c r="T801" s="167"/>
      <c r="U801" s="151"/>
      <c r="AX801" s="193"/>
      <c r="AY801" s="469"/>
      <c r="AZ801" s="470"/>
      <c r="BA801" s="192"/>
      <c r="BD801" s="467"/>
      <c r="BE801" s="467"/>
      <c r="BF801" s="468"/>
      <c r="CJ801" s="51" t="str">
        <f>IFERROR(TOWER_DATA[[#This Row],[Top '[m']]]-TOWER_DATA[[#This Row],[Bottom '[m']]], "")</f>
        <v/>
      </c>
      <c r="CK801" s="51"/>
      <c r="CL801" s="173" t="str">
        <f>IFERROR(-(TOWER_DATA[[#This Row],[D, bottom '[m']]]-TOWER_DATA[[#This Row],[D, top '[m']]])/(TOWER_DATA[[#This Row],[Bottom '[m']]]-TOWER_DATA[[#This Row],[Top '[m']]]),"")</f>
        <v/>
      </c>
      <c r="CM801" s="123" t="str">
        <f t="shared" si="16"/>
        <v/>
      </c>
      <c r="CN801" s="187" t="str">
        <f>IFERROR((TOWER_DATA[[#This Row],[D, bottom '[m']]]+TOWER_DATA[[#This Row],[D, top '[m']]])/(2*TOWER_DATA[[#This Row],[t '[mm']]]/1000),"")</f>
        <v/>
      </c>
      <c r="DS801" s="167"/>
      <c r="DT801" s="151"/>
      <c r="DW801" s="94"/>
      <c r="DX801" s="94"/>
    </row>
    <row r="802" spans="14:128" ht="18" customHeight="1">
      <c r="N802" s="168"/>
      <c r="S802" s="167"/>
      <c r="T802" s="167"/>
      <c r="U802" s="151"/>
      <c r="AX802" s="193"/>
      <c r="AY802" s="469"/>
      <c r="AZ802" s="470"/>
      <c r="BA802" s="192"/>
      <c r="BD802" s="467"/>
      <c r="BE802" s="467"/>
      <c r="BF802" s="468"/>
      <c r="CJ802" s="51" t="str">
        <f>IFERROR(TOWER_DATA[[#This Row],[Top '[m']]]-TOWER_DATA[[#This Row],[Bottom '[m']]], "")</f>
        <v/>
      </c>
      <c r="CK802" s="51"/>
      <c r="CL802" s="173" t="str">
        <f>IFERROR(-(TOWER_DATA[[#This Row],[D, bottom '[m']]]-TOWER_DATA[[#This Row],[D, top '[m']]])/(TOWER_DATA[[#This Row],[Bottom '[m']]]-TOWER_DATA[[#This Row],[Top '[m']]]),"")</f>
        <v/>
      </c>
      <c r="CM802" s="123" t="str">
        <f t="shared" si="16"/>
        <v/>
      </c>
      <c r="CN802" s="187" t="str">
        <f>IFERROR((TOWER_DATA[[#This Row],[D, bottom '[m']]]+TOWER_DATA[[#This Row],[D, top '[m']]])/(2*TOWER_DATA[[#This Row],[t '[mm']]]/1000),"")</f>
        <v/>
      </c>
      <c r="DS802" s="167"/>
      <c r="DT802" s="151"/>
      <c r="DW802" s="94"/>
      <c r="DX802" s="94"/>
    </row>
    <row r="803" spans="14:128" ht="18" customHeight="1">
      <c r="N803" s="168"/>
      <c r="S803" s="167"/>
      <c r="T803" s="167"/>
      <c r="U803" s="151"/>
      <c r="AX803" s="193"/>
      <c r="AY803" s="469"/>
      <c r="AZ803" s="470"/>
      <c r="BA803" s="192"/>
      <c r="BD803" s="467"/>
      <c r="BE803" s="467"/>
      <c r="BF803" s="468"/>
      <c r="CJ803" s="51" t="str">
        <f>IFERROR(TOWER_DATA[[#This Row],[Top '[m']]]-TOWER_DATA[[#This Row],[Bottom '[m']]], "")</f>
        <v/>
      </c>
      <c r="CK803" s="51"/>
      <c r="CL803" s="173" t="str">
        <f>IFERROR(-(TOWER_DATA[[#This Row],[D, bottom '[m']]]-TOWER_DATA[[#This Row],[D, top '[m']]])/(TOWER_DATA[[#This Row],[Bottom '[m']]]-TOWER_DATA[[#This Row],[Top '[m']]]),"")</f>
        <v/>
      </c>
      <c r="CM803" s="123" t="str">
        <f t="shared" si="16"/>
        <v/>
      </c>
      <c r="CN803" s="187" t="str">
        <f>IFERROR((TOWER_DATA[[#This Row],[D, bottom '[m']]]+TOWER_DATA[[#This Row],[D, top '[m']]])/(2*TOWER_DATA[[#This Row],[t '[mm']]]/1000),"")</f>
        <v/>
      </c>
      <c r="DS803" s="167"/>
      <c r="DT803" s="151"/>
      <c r="DW803" s="94"/>
      <c r="DX803" s="94"/>
    </row>
    <row r="804" spans="14:128" ht="18" customHeight="1">
      <c r="N804" s="168"/>
      <c r="S804" s="167"/>
      <c r="T804" s="167"/>
      <c r="U804" s="151"/>
      <c r="AX804" s="193"/>
      <c r="AY804" s="469"/>
      <c r="AZ804" s="470"/>
      <c r="BA804" s="192"/>
      <c r="BD804" s="467"/>
      <c r="BE804" s="467"/>
      <c r="BF804" s="468"/>
      <c r="CJ804" s="51" t="str">
        <f>IFERROR(TOWER_DATA[[#This Row],[Top '[m']]]-TOWER_DATA[[#This Row],[Bottom '[m']]], "")</f>
        <v/>
      </c>
      <c r="CK804" s="51"/>
      <c r="CL804" s="173" t="str">
        <f>IFERROR(-(TOWER_DATA[[#This Row],[D, bottom '[m']]]-TOWER_DATA[[#This Row],[D, top '[m']]])/(TOWER_DATA[[#This Row],[Bottom '[m']]]-TOWER_DATA[[#This Row],[Top '[m']]]),"")</f>
        <v/>
      </c>
      <c r="CM804" s="123" t="str">
        <f t="shared" si="16"/>
        <v/>
      </c>
      <c r="CN804" s="187" t="str">
        <f>IFERROR((TOWER_DATA[[#This Row],[D, bottom '[m']]]+TOWER_DATA[[#This Row],[D, top '[m']]])/(2*TOWER_DATA[[#This Row],[t '[mm']]]/1000),"")</f>
        <v/>
      </c>
      <c r="DS804" s="167"/>
      <c r="DT804" s="151"/>
      <c r="DW804" s="94"/>
      <c r="DX804" s="94"/>
    </row>
    <row r="805" spans="14:128" ht="18" customHeight="1">
      <c r="N805" s="168"/>
      <c r="S805" s="167"/>
      <c r="T805" s="167"/>
      <c r="U805" s="151"/>
      <c r="AX805" s="193"/>
      <c r="AY805" s="469"/>
      <c r="AZ805" s="470"/>
      <c r="BA805" s="192"/>
      <c r="BD805" s="467"/>
      <c r="BE805" s="467"/>
      <c r="BF805" s="468"/>
      <c r="CJ805" s="51" t="str">
        <f>IFERROR(TOWER_DATA[[#This Row],[Top '[m']]]-TOWER_DATA[[#This Row],[Bottom '[m']]], "")</f>
        <v/>
      </c>
      <c r="CK805" s="51"/>
      <c r="CL805" s="173" t="str">
        <f>IFERROR(-(TOWER_DATA[[#This Row],[D, bottom '[m']]]-TOWER_DATA[[#This Row],[D, top '[m']]])/(TOWER_DATA[[#This Row],[Bottom '[m']]]-TOWER_DATA[[#This Row],[Top '[m']]]),"")</f>
        <v/>
      </c>
      <c r="CM805" s="123" t="str">
        <f t="shared" si="16"/>
        <v/>
      </c>
      <c r="CN805" s="187" t="str">
        <f>IFERROR((TOWER_DATA[[#This Row],[D, bottom '[m']]]+TOWER_DATA[[#This Row],[D, top '[m']]])/(2*TOWER_DATA[[#This Row],[t '[mm']]]/1000),"")</f>
        <v/>
      </c>
      <c r="DS805" s="167"/>
      <c r="DT805" s="151"/>
      <c r="DW805" s="94"/>
      <c r="DX805" s="94"/>
    </row>
    <row r="806" spans="14:128" ht="18" customHeight="1">
      <c r="N806" s="168"/>
      <c r="S806" s="167"/>
      <c r="T806" s="167"/>
      <c r="U806" s="151"/>
      <c r="AX806" s="193"/>
      <c r="AY806" s="469"/>
      <c r="AZ806" s="470"/>
      <c r="BA806" s="192"/>
      <c r="BD806" s="467"/>
      <c r="BE806" s="467"/>
      <c r="BF806" s="468"/>
      <c r="CJ806" s="51" t="str">
        <f>IFERROR(TOWER_DATA[[#This Row],[Top '[m']]]-TOWER_DATA[[#This Row],[Bottom '[m']]], "")</f>
        <v/>
      </c>
      <c r="CK806" s="51"/>
      <c r="CL806" s="173" t="str">
        <f>IFERROR(-(TOWER_DATA[[#This Row],[D, bottom '[m']]]-TOWER_DATA[[#This Row],[D, top '[m']]])/(TOWER_DATA[[#This Row],[Bottom '[m']]]-TOWER_DATA[[#This Row],[Top '[m']]]),"")</f>
        <v/>
      </c>
      <c r="CM806" s="123" t="str">
        <f t="shared" si="16"/>
        <v/>
      </c>
      <c r="CN806" s="187" t="str">
        <f>IFERROR((TOWER_DATA[[#This Row],[D, bottom '[m']]]+TOWER_DATA[[#This Row],[D, top '[m']]])/(2*TOWER_DATA[[#This Row],[t '[mm']]]/1000),"")</f>
        <v/>
      </c>
      <c r="DS806" s="167"/>
      <c r="DT806" s="151"/>
      <c r="DW806" s="94"/>
      <c r="DX806" s="94"/>
    </row>
    <row r="807" spans="14:128" ht="18" customHeight="1">
      <c r="N807" s="168"/>
      <c r="S807" s="167"/>
      <c r="T807" s="167"/>
      <c r="U807" s="151"/>
      <c r="AX807" s="193"/>
      <c r="AY807" s="469"/>
      <c r="AZ807" s="470"/>
      <c r="BA807" s="192"/>
      <c r="BD807" s="467"/>
      <c r="BE807" s="467"/>
      <c r="BF807" s="468"/>
      <c r="CJ807" s="51" t="str">
        <f>IFERROR(TOWER_DATA[[#This Row],[Top '[m']]]-TOWER_DATA[[#This Row],[Bottom '[m']]], "")</f>
        <v/>
      </c>
      <c r="CK807" s="51"/>
      <c r="CL807" s="173" t="str">
        <f>IFERROR(-(TOWER_DATA[[#This Row],[D, bottom '[m']]]-TOWER_DATA[[#This Row],[D, top '[m']]])/(TOWER_DATA[[#This Row],[Bottom '[m']]]-TOWER_DATA[[#This Row],[Top '[m']]]),"")</f>
        <v/>
      </c>
      <c r="CM807" s="123" t="str">
        <f t="shared" si="16"/>
        <v/>
      </c>
      <c r="CN807" s="187" t="str">
        <f>IFERROR((TOWER_DATA[[#This Row],[D, bottom '[m']]]+TOWER_DATA[[#This Row],[D, top '[m']]])/(2*TOWER_DATA[[#This Row],[t '[mm']]]/1000),"")</f>
        <v/>
      </c>
      <c r="DS807" s="167"/>
      <c r="DT807" s="151"/>
      <c r="DW807" s="94"/>
      <c r="DX807" s="94"/>
    </row>
    <row r="808" spans="14:128" ht="18" customHeight="1">
      <c r="N808" s="168"/>
      <c r="S808" s="167"/>
      <c r="T808" s="167"/>
      <c r="U808" s="151"/>
      <c r="AX808" s="193"/>
      <c r="AY808" s="469"/>
      <c r="AZ808" s="470"/>
      <c r="BA808" s="192"/>
      <c r="BD808" s="467"/>
      <c r="BE808" s="467"/>
      <c r="BF808" s="468"/>
      <c r="CJ808" s="51" t="str">
        <f>IFERROR(TOWER_DATA[[#This Row],[Top '[m']]]-TOWER_DATA[[#This Row],[Bottom '[m']]], "")</f>
        <v/>
      </c>
      <c r="CK808" s="51"/>
      <c r="CL808" s="173" t="str">
        <f>IFERROR(-(TOWER_DATA[[#This Row],[D, bottom '[m']]]-TOWER_DATA[[#This Row],[D, top '[m']]])/(TOWER_DATA[[#This Row],[Bottom '[m']]]-TOWER_DATA[[#This Row],[Top '[m']]]),"")</f>
        <v/>
      </c>
      <c r="CM808" s="123" t="str">
        <f t="shared" si="16"/>
        <v/>
      </c>
      <c r="CN808" s="187" t="str">
        <f>IFERROR((TOWER_DATA[[#This Row],[D, bottom '[m']]]+TOWER_DATA[[#This Row],[D, top '[m']]])/(2*TOWER_DATA[[#This Row],[t '[mm']]]/1000),"")</f>
        <v/>
      </c>
      <c r="DS808" s="167"/>
      <c r="DT808" s="151"/>
      <c r="DW808" s="94"/>
      <c r="DX808" s="94"/>
    </row>
    <row r="809" spans="14:128" ht="18" customHeight="1">
      <c r="N809" s="168"/>
      <c r="S809" s="167"/>
      <c r="T809" s="167"/>
      <c r="U809" s="151"/>
      <c r="AX809" s="193"/>
      <c r="AY809" s="469"/>
      <c r="AZ809" s="470"/>
      <c r="BA809" s="192"/>
      <c r="BD809" s="467"/>
      <c r="BE809" s="467"/>
      <c r="BF809" s="468"/>
      <c r="CJ809" s="51" t="str">
        <f>IFERROR(TOWER_DATA[[#This Row],[Top '[m']]]-TOWER_DATA[[#This Row],[Bottom '[m']]], "")</f>
        <v/>
      </c>
      <c r="CK809" s="51"/>
      <c r="CL809" s="173" t="str">
        <f>IFERROR(-(TOWER_DATA[[#This Row],[D, bottom '[m']]]-TOWER_DATA[[#This Row],[D, top '[m']]])/(TOWER_DATA[[#This Row],[Bottom '[m']]]-TOWER_DATA[[#This Row],[Top '[m']]]),"")</f>
        <v/>
      </c>
      <c r="CM809" s="123" t="str">
        <f t="shared" si="16"/>
        <v/>
      </c>
      <c r="CN809" s="187" t="str">
        <f>IFERROR((TOWER_DATA[[#This Row],[D, bottom '[m']]]+TOWER_DATA[[#This Row],[D, top '[m']]])/(2*TOWER_DATA[[#This Row],[t '[mm']]]/1000),"")</f>
        <v/>
      </c>
      <c r="DS809" s="167"/>
      <c r="DT809" s="151"/>
      <c r="DW809" s="94"/>
      <c r="DX809" s="94"/>
    </row>
    <row r="810" spans="14:128" ht="18" customHeight="1">
      <c r="N810" s="168"/>
      <c r="S810" s="167"/>
      <c r="T810" s="167"/>
      <c r="U810" s="151"/>
      <c r="AX810" s="193"/>
      <c r="AY810" s="469"/>
      <c r="AZ810" s="470"/>
      <c r="BA810" s="192"/>
      <c r="BD810" s="467"/>
      <c r="BE810" s="467"/>
      <c r="BF810" s="468"/>
      <c r="CJ810" s="51" t="str">
        <f>IFERROR(TOWER_DATA[[#This Row],[Top '[m']]]-TOWER_DATA[[#This Row],[Bottom '[m']]], "")</f>
        <v/>
      </c>
      <c r="CK810" s="51"/>
      <c r="CL810" s="173" t="str">
        <f>IFERROR(-(TOWER_DATA[[#This Row],[D, bottom '[m']]]-TOWER_DATA[[#This Row],[D, top '[m']]])/(TOWER_DATA[[#This Row],[Bottom '[m']]]-TOWER_DATA[[#This Row],[Top '[m']]]),"")</f>
        <v/>
      </c>
      <c r="CM810" s="123" t="str">
        <f t="shared" si="16"/>
        <v/>
      </c>
      <c r="CN810" s="187" t="str">
        <f>IFERROR((TOWER_DATA[[#This Row],[D, bottom '[m']]]+TOWER_DATA[[#This Row],[D, top '[m']]])/(2*TOWER_DATA[[#This Row],[t '[mm']]]/1000),"")</f>
        <v/>
      </c>
      <c r="DS810" s="167"/>
      <c r="DT810" s="151"/>
      <c r="DW810" s="94"/>
      <c r="DX810" s="94"/>
    </row>
    <row r="811" spans="14:128" ht="18" customHeight="1">
      <c r="N811" s="168"/>
      <c r="S811" s="167"/>
      <c r="T811" s="167"/>
      <c r="U811" s="151"/>
      <c r="AX811" s="193"/>
      <c r="AY811" s="469"/>
      <c r="AZ811" s="470"/>
      <c r="BA811" s="192"/>
      <c r="BD811" s="467"/>
      <c r="BE811" s="467"/>
      <c r="BF811" s="468"/>
      <c r="CJ811" s="51" t="str">
        <f>IFERROR(TOWER_DATA[[#This Row],[Top '[m']]]-TOWER_DATA[[#This Row],[Bottom '[m']]], "")</f>
        <v/>
      </c>
      <c r="CK811" s="51"/>
      <c r="CL811" s="173" t="str">
        <f>IFERROR(-(TOWER_DATA[[#This Row],[D, bottom '[m']]]-TOWER_DATA[[#This Row],[D, top '[m']]])/(TOWER_DATA[[#This Row],[Bottom '[m']]]-TOWER_DATA[[#This Row],[Top '[m']]]),"")</f>
        <v/>
      </c>
      <c r="CM811" s="123" t="str">
        <f t="shared" si="16"/>
        <v/>
      </c>
      <c r="CN811" s="187" t="str">
        <f>IFERROR((TOWER_DATA[[#This Row],[D, bottom '[m']]]+TOWER_DATA[[#This Row],[D, top '[m']]])/(2*TOWER_DATA[[#This Row],[t '[mm']]]/1000),"")</f>
        <v/>
      </c>
      <c r="DS811" s="167"/>
      <c r="DT811" s="151"/>
      <c r="DW811" s="94"/>
      <c r="DX811" s="94"/>
    </row>
    <row r="812" spans="14:128" ht="18" customHeight="1">
      <c r="N812" s="168"/>
      <c r="S812" s="167"/>
      <c r="T812" s="167"/>
      <c r="U812" s="151"/>
      <c r="AX812" s="193"/>
      <c r="AY812" s="469"/>
      <c r="AZ812" s="470"/>
      <c r="BA812" s="192"/>
      <c r="BD812" s="467"/>
      <c r="BE812" s="467"/>
      <c r="BF812" s="468"/>
      <c r="CJ812" s="51" t="str">
        <f>IFERROR(TOWER_DATA[[#This Row],[Top '[m']]]-TOWER_DATA[[#This Row],[Bottom '[m']]], "")</f>
        <v/>
      </c>
      <c r="CK812" s="51"/>
      <c r="CL812" s="173" t="str">
        <f>IFERROR(-(TOWER_DATA[[#This Row],[D, bottom '[m']]]-TOWER_DATA[[#This Row],[D, top '[m']]])/(TOWER_DATA[[#This Row],[Bottom '[m']]]-TOWER_DATA[[#This Row],[Top '[m']]]),"")</f>
        <v/>
      </c>
      <c r="CM812" s="123" t="str">
        <f t="shared" si="16"/>
        <v/>
      </c>
      <c r="CN812" s="187" t="str">
        <f>IFERROR((TOWER_DATA[[#This Row],[D, bottom '[m']]]+TOWER_DATA[[#This Row],[D, top '[m']]])/(2*TOWER_DATA[[#This Row],[t '[mm']]]/1000),"")</f>
        <v/>
      </c>
      <c r="DS812" s="167"/>
      <c r="DT812" s="151"/>
      <c r="DW812" s="94"/>
      <c r="DX812" s="94"/>
    </row>
    <row r="813" spans="14:128" ht="18" customHeight="1">
      <c r="N813" s="168"/>
      <c r="S813" s="167"/>
      <c r="T813" s="167"/>
      <c r="U813" s="151"/>
      <c r="AX813" s="193"/>
      <c r="AY813" s="469"/>
      <c r="AZ813" s="470"/>
      <c r="BA813" s="192"/>
      <c r="BD813" s="467"/>
      <c r="BE813" s="467"/>
      <c r="BF813" s="468"/>
      <c r="CJ813" s="51" t="str">
        <f>IFERROR(TOWER_DATA[[#This Row],[Top '[m']]]-TOWER_DATA[[#This Row],[Bottom '[m']]], "")</f>
        <v/>
      </c>
      <c r="CK813" s="51"/>
      <c r="CL813" s="173" t="str">
        <f>IFERROR(-(TOWER_DATA[[#This Row],[D, bottom '[m']]]-TOWER_DATA[[#This Row],[D, top '[m']]])/(TOWER_DATA[[#This Row],[Bottom '[m']]]-TOWER_DATA[[#This Row],[Top '[m']]]),"")</f>
        <v/>
      </c>
      <c r="CM813" s="123" t="str">
        <f t="shared" si="16"/>
        <v/>
      </c>
      <c r="CN813" s="187" t="str">
        <f>IFERROR((TOWER_DATA[[#This Row],[D, bottom '[m']]]+TOWER_DATA[[#This Row],[D, top '[m']]])/(2*TOWER_DATA[[#This Row],[t '[mm']]]/1000),"")</f>
        <v/>
      </c>
      <c r="DT813" s="151"/>
      <c r="DW813" s="94"/>
      <c r="DX813" s="94"/>
    </row>
    <row r="814" spans="14:128" ht="18" customHeight="1">
      <c r="N814" s="168"/>
      <c r="S814" s="167"/>
      <c r="T814" s="167"/>
      <c r="U814" s="151"/>
      <c r="AX814" s="193"/>
      <c r="AY814" s="469"/>
      <c r="AZ814" s="470"/>
      <c r="BA814" s="192"/>
      <c r="BD814" s="467"/>
      <c r="BE814" s="467"/>
      <c r="BF814" s="468"/>
      <c r="CJ814" s="51" t="str">
        <f>IFERROR(TOWER_DATA[[#This Row],[Top '[m']]]-TOWER_DATA[[#This Row],[Bottom '[m']]], "")</f>
        <v/>
      </c>
      <c r="CK814" s="51"/>
      <c r="CL814" s="173" t="str">
        <f>IFERROR(-(TOWER_DATA[[#This Row],[D, bottom '[m']]]-TOWER_DATA[[#This Row],[D, top '[m']]])/(TOWER_DATA[[#This Row],[Bottom '[m']]]-TOWER_DATA[[#This Row],[Top '[m']]]),"")</f>
        <v/>
      </c>
      <c r="CM814" s="123" t="str">
        <f t="shared" si="16"/>
        <v/>
      </c>
      <c r="CN814" s="187" t="str">
        <f>IFERROR((TOWER_DATA[[#This Row],[D, bottom '[m']]]+TOWER_DATA[[#This Row],[D, top '[m']]])/(2*TOWER_DATA[[#This Row],[t '[mm']]]/1000),"")</f>
        <v/>
      </c>
      <c r="DT814" s="151"/>
      <c r="DW814" s="94"/>
      <c r="DX814" s="94"/>
    </row>
    <row r="815" spans="14:128" ht="18" customHeight="1">
      <c r="N815" s="168"/>
      <c r="S815" s="167"/>
      <c r="T815" s="167"/>
      <c r="U815" s="151"/>
      <c r="AX815" s="193"/>
      <c r="AY815" s="469"/>
      <c r="AZ815" s="470"/>
      <c r="BA815" s="192"/>
      <c r="BD815" s="467"/>
      <c r="BE815" s="467"/>
      <c r="BF815" s="468"/>
      <c r="CJ815" s="51" t="str">
        <f>IFERROR(TOWER_DATA[[#This Row],[Top '[m']]]-TOWER_DATA[[#This Row],[Bottom '[m']]], "")</f>
        <v/>
      </c>
      <c r="CK815" s="51"/>
      <c r="CL815" s="173" t="str">
        <f>IFERROR(-(TOWER_DATA[[#This Row],[D, bottom '[m']]]-TOWER_DATA[[#This Row],[D, top '[m']]])/(TOWER_DATA[[#This Row],[Bottom '[m']]]-TOWER_DATA[[#This Row],[Top '[m']]]),"")</f>
        <v/>
      </c>
      <c r="CM815" s="123" t="str">
        <f t="shared" si="16"/>
        <v/>
      </c>
      <c r="CN815" s="187" t="str">
        <f>IFERROR((TOWER_DATA[[#This Row],[D, bottom '[m']]]+TOWER_DATA[[#This Row],[D, top '[m']]])/(2*TOWER_DATA[[#This Row],[t '[mm']]]/1000),"")</f>
        <v/>
      </c>
      <c r="DT815" s="151"/>
      <c r="DW815" s="94"/>
      <c r="DX815" s="94"/>
    </row>
    <row r="816" spans="14:128" ht="18" customHeight="1">
      <c r="N816" s="168"/>
      <c r="S816" s="167"/>
      <c r="T816" s="167"/>
      <c r="U816" s="151"/>
      <c r="AX816" s="193"/>
      <c r="AY816" s="469"/>
      <c r="AZ816" s="470"/>
      <c r="BA816" s="192"/>
      <c r="BD816" s="467"/>
      <c r="BE816" s="467"/>
      <c r="BF816" s="468"/>
      <c r="CJ816" s="51" t="str">
        <f>IFERROR(TOWER_DATA[[#This Row],[Top '[m']]]-TOWER_DATA[[#This Row],[Bottom '[m']]], "")</f>
        <v/>
      </c>
      <c r="CK816" s="51"/>
      <c r="CL816" s="173" t="str">
        <f>IFERROR(-(TOWER_DATA[[#This Row],[D, bottom '[m']]]-TOWER_DATA[[#This Row],[D, top '[m']]])/(TOWER_DATA[[#This Row],[Bottom '[m']]]-TOWER_DATA[[#This Row],[Top '[m']]]),"")</f>
        <v/>
      </c>
      <c r="CM816" s="123" t="str">
        <f t="shared" si="16"/>
        <v/>
      </c>
      <c r="CN816" s="187" t="str">
        <f>IFERROR((TOWER_DATA[[#This Row],[D, bottom '[m']]]+TOWER_DATA[[#This Row],[D, top '[m']]])/(2*TOWER_DATA[[#This Row],[t '[mm']]]/1000),"")</f>
        <v/>
      </c>
      <c r="DT816" s="151"/>
      <c r="DW816" s="94"/>
      <c r="DX816" s="94"/>
    </row>
    <row r="817" spans="14:128" ht="18" customHeight="1">
      <c r="N817" s="168"/>
      <c r="S817" s="167"/>
      <c r="T817" s="167"/>
      <c r="U817" s="151"/>
      <c r="AX817" s="193"/>
      <c r="AY817" s="469"/>
      <c r="AZ817" s="470"/>
      <c r="BA817" s="192"/>
      <c r="BD817" s="467"/>
      <c r="BE817" s="467"/>
      <c r="BF817" s="468"/>
      <c r="CJ817" s="51" t="str">
        <f>IFERROR(TOWER_DATA[[#This Row],[Top '[m']]]-TOWER_DATA[[#This Row],[Bottom '[m']]], "")</f>
        <v/>
      </c>
      <c r="CK817" s="51"/>
      <c r="CL817" s="173" t="str">
        <f>IFERROR(-(TOWER_DATA[[#This Row],[D, bottom '[m']]]-TOWER_DATA[[#This Row],[D, top '[m']]])/(TOWER_DATA[[#This Row],[Bottom '[m']]]-TOWER_DATA[[#This Row],[Top '[m']]]),"")</f>
        <v/>
      </c>
      <c r="CM817" s="123" t="str">
        <f t="shared" ref="CM817:CM880" si="17">IF(7850/1000*(1/3)*PI()*ABS(CE817-CF817)*((CG817/2)^2+(CG817/2)*(CH817/2)+(CH817/2)^2-(CG817/2-CI817/1000)^2-(CG817/2-CI817/1000)*(CH817/2-CI817/1000)-(CH817/2-CI817/1000)^2)=0,"",7850/1000*(1/3)*PI()*ABS(CE817-CF817)*((CG817/2)^2+(CG817/2)*(CH817/2)+(CH817/2)^2-(CG817/2-CI817/1000)^2-(CG817/2-CI817/1000)*(CH817/2-CI817/1000)-(CH817/2-CI817/1000)^2))</f>
        <v/>
      </c>
      <c r="CN817" s="187" t="str">
        <f>IFERROR((TOWER_DATA[[#This Row],[D, bottom '[m']]]+TOWER_DATA[[#This Row],[D, top '[m']]])/(2*TOWER_DATA[[#This Row],[t '[mm']]]/1000),"")</f>
        <v/>
      </c>
      <c r="DT817" s="151"/>
      <c r="DW817" s="94"/>
      <c r="DX817" s="94"/>
    </row>
    <row r="818" spans="14:128" ht="18" customHeight="1">
      <c r="N818" s="168"/>
      <c r="S818" s="167"/>
      <c r="T818" s="167"/>
      <c r="U818" s="151"/>
      <c r="AX818" s="193"/>
      <c r="AY818" s="469"/>
      <c r="AZ818" s="470"/>
      <c r="BA818" s="192"/>
      <c r="BD818" s="467"/>
      <c r="BE818" s="467"/>
      <c r="BF818" s="468"/>
      <c r="CJ818" s="51" t="str">
        <f>IFERROR(TOWER_DATA[[#This Row],[Top '[m']]]-TOWER_DATA[[#This Row],[Bottom '[m']]], "")</f>
        <v/>
      </c>
      <c r="CK818" s="51"/>
      <c r="CL818" s="173" t="str">
        <f>IFERROR(-(TOWER_DATA[[#This Row],[D, bottom '[m']]]-TOWER_DATA[[#This Row],[D, top '[m']]])/(TOWER_DATA[[#This Row],[Bottom '[m']]]-TOWER_DATA[[#This Row],[Top '[m']]]),"")</f>
        <v/>
      </c>
      <c r="CM818" s="123" t="str">
        <f t="shared" si="17"/>
        <v/>
      </c>
      <c r="CN818" s="187" t="str">
        <f>IFERROR((TOWER_DATA[[#This Row],[D, bottom '[m']]]+TOWER_DATA[[#This Row],[D, top '[m']]])/(2*TOWER_DATA[[#This Row],[t '[mm']]]/1000),"")</f>
        <v/>
      </c>
      <c r="DT818" s="151"/>
      <c r="DW818" s="94"/>
      <c r="DX818" s="94"/>
    </row>
    <row r="819" spans="14:128" ht="18" customHeight="1">
      <c r="N819" s="168"/>
      <c r="S819" s="167"/>
      <c r="T819" s="167"/>
      <c r="U819" s="151"/>
      <c r="AX819" s="193"/>
      <c r="AY819" s="469"/>
      <c r="AZ819" s="470"/>
      <c r="BA819" s="192"/>
      <c r="BD819" s="467"/>
      <c r="BE819" s="467"/>
      <c r="BF819" s="468"/>
      <c r="CJ819" s="51" t="str">
        <f>IFERROR(TOWER_DATA[[#This Row],[Top '[m']]]-TOWER_DATA[[#This Row],[Bottom '[m']]], "")</f>
        <v/>
      </c>
      <c r="CK819" s="51"/>
      <c r="CL819" s="173" t="str">
        <f>IFERROR(-(TOWER_DATA[[#This Row],[D, bottom '[m']]]-TOWER_DATA[[#This Row],[D, top '[m']]])/(TOWER_DATA[[#This Row],[Bottom '[m']]]-TOWER_DATA[[#This Row],[Top '[m']]]),"")</f>
        <v/>
      </c>
      <c r="CM819" s="123" t="str">
        <f t="shared" si="17"/>
        <v/>
      </c>
      <c r="CN819" s="187" t="str">
        <f>IFERROR((TOWER_DATA[[#This Row],[D, bottom '[m']]]+TOWER_DATA[[#This Row],[D, top '[m']]])/(2*TOWER_DATA[[#This Row],[t '[mm']]]/1000),"")</f>
        <v/>
      </c>
      <c r="DT819" s="151"/>
      <c r="DW819" s="94"/>
      <c r="DX819" s="94"/>
    </row>
    <row r="820" spans="14:128" ht="18" customHeight="1">
      <c r="N820" s="168"/>
      <c r="S820" s="167"/>
      <c r="T820" s="167"/>
      <c r="U820" s="151"/>
      <c r="AX820" s="193"/>
      <c r="AY820" s="469"/>
      <c r="AZ820" s="470"/>
      <c r="BA820" s="192"/>
      <c r="BD820" s="467"/>
      <c r="BE820" s="467"/>
      <c r="BF820" s="468"/>
      <c r="CJ820" s="51" t="str">
        <f>IFERROR(TOWER_DATA[[#This Row],[Top '[m']]]-TOWER_DATA[[#This Row],[Bottom '[m']]], "")</f>
        <v/>
      </c>
      <c r="CK820" s="51"/>
      <c r="CL820" s="173" t="str">
        <f>IFERROR(-(TOWER_DATA[[#This Row],[D, bottom '[m']]]-TOWER_DATA[[#This Row],[D, top '[m']]])/(TOWER_DATA[[#This Row],[Bottom '[m']]]-TOWER_DATA[[#This Row],[Top '[m']]]),"")</f>
        <v/>
      </c>
      <c r="CM820" s="123" t="str">
        <f t="shared" si="17"/>
        <v/>
      </c>
      <c r="CN820" s="187" t="str">
        <f>IFERROR((TOWER_DATA[[#This Row],[D, bottom '[m']]]+TOWER_DATA[[#This Row],[D, top '[m']]])/(2*TOWER_DATA[[#This Row],[t '[mm']]]/1000),"")</f>
        <v/>
      </c>
      <c r="DT820" s="151"/>
      <c r="DW820" s="94"/>
      <c r="DX820" s="94"/>
    </row>
    <row r="821" spans="14:128" ht="18" customHeight="1">
      <c r="N821" s="168"/>
      <c r="S821" s="167"/>
      <c r="T821" s="167"/>
      <c r="U821" s="151"/>
      <c r="AX821" s="193"/>
      <c r="AY821" s="469"/>
      <c r="AZ821" s="470"/>
      <c r="BA821" s="192"/>
      <c r="BD821" s="467"/>
      <c r="BE821" s="467"/>
      <c r="BF821" s="468"/>
      <c r="CJ821" s="51" t="str">
        <f>IFERROR(TOWER_DATA[[#This Row],[Top '[m']]]-TOWER_DATA[[#This Row],[Bottom '[m']]], "")</f>
        <v/>
      </c>
      <c r="CK821" s="51"/>
      <c r="CL821" s="173" t="str">
        <f>IFERROR(-(TOWER_DATA[[#This Row],[D, bottom '[m']]]-TOWER_DATA[[#This Row],[D, top '[m']]])/(TOWER_DATA[[#This Row],[Bottom '[m']]]-TOWER_DATA[[#This Row],[Top '[m']]]),"")</f>
        <v/>
      </c>
      <c r="CM821" s="123" t="str">
        <f t="shared" si="17"/>
        <v/>
      </c>
      <c r="CN821" s="187" t="str">
        <f>IFERROR((TOWER_DATA[[#This Row],[D, bottom '[m']]]+TOWER_DATA[[#This Row],[D, top '[m']]])/(2*TOWER_DATA[[#This Row],[t '[mm']]]/1000),"")</f>
        <v/>
      </c>
      <c r="DT821" s="151"/>
      <c r="DW821" s="94"/>
      <c r="DX821" s="94"/>
    </row>
    <row r="822" spans="14:128" ht="18" customHeight="1">
      <c r="N822" s="168"/>
      <c r="S822" s="167"/>
      <c r="T822" s="167"/>
      <c r="U822" s="151"/>
      <c r="AX822" s="193"/>
      <c r="AY822" s="469"/>
      <c r="AZ822" s="470"/>
      <c r="BA822" s="192"/>
      <c r="BD822" s="467"/>
      <c r="BE822" s="467"/>
      <c r="BF822" s="468"/>
      <c r="CJ822" s="51" t="str">
        <f>IFERROR(TOWER_DATA[[#This Row],[Top '[m']]]-TOWER_DATA[[#This Row],[Bottom '[m']]], "")</f>
        <v/>
      </c>
      <c r="CK822" s="51"/>
      <c r="CL822" s="173" t="str">
        <f>IFERROR(-(TOWER_DATA[[#This Row],[D, bottom '[m']]]-TOWER_DATA[[#This Row],[D, top '[m']]])/(TOWER_DATA[[#This Row],[Bottom '[m']]]-TOWER_DATA[[#This Row],[Top '[m']]]),"")</f>
        <v/>
      </c>
      <c r="CM822" s="123" t="str">
        <f t="shared" si="17"/>
        <v/>
      </c>
      <c r="CN822" s="187" t="str">
        <f>IFERROR((TOWER_DATA[[#This Row],[D, bottom '[m']]]+TOWER_DATA[[#This Row],[D, top '[m']]])/(2*TOWER_DATA[[#This Row],[t '[mm']]]/1000),"")</f>
        <v/>
      </c>
      <c r="DT822" s="151"/>
      <c r="DW822" s="94"/>
      <c r="DX822" s="94"/>
    </row>
    <row r="823" spans="14:128" ht="18" customHeight="1">
      <c r="N823" s="168"/>
      <c r="S823" s="167"/>
      <c r="T823" s="167"/>
      <c r="U823" s="151"/>
      <c r="AX823" s="193"/>
      <c r="AY823" s="469"/>
      <c r="AZ823" s="470"/>
      <c r="BA823" s="192"/>
      <c r="BD823" s="467"/>
      <c r="BE823" s="467"/>
      <c r="BF823" s="468"/>
      <c r="CJ823" s="51" t="str">
        <f>IFERROR(TOWER_DATA[[#This Row],[Top '[m']]]-TOWER_DATA[[#This Row],[Bottom '[m']]], "")</f>
        <v/>
      </c>
      <c r="CK823" s="51"/>
      <c r="CL823" s="173" t="str">
        <f>IFERROR(-(TOWER_DATA[[#This Row],[D, bottom '[m']]]-TOWER_DATA[[#This Row],[D, top '[m']]])/(TOWER_DATA[[#This Row],[Bottom '[m']]]-TOWER_DATA[[#This Row],[Top '[m']]]),"")</f>
        <v/>
      </c>
      <c r="CM823" s="123" t="str">
        <f t="shared" si="17"/>
        <v/>
      </c>
      <c r="CN823" s="187" t="str">
        <f>IFERROR((TOWER_DATA[[#This Row],[D, bottom '[m']]]+TOWER_DATA[[#This Row],[D, top '[m']]])/(2*TOWER_DATA[[#This Row],[t '[mm']]]/1000),"")</f>
        <v/>
      </c>
      <c r="DT823" s="151"/>
      <c r="DW823" s="94"/>
      <c r="DX823" s="94"/>
    </row>
    <row r="824" spans="14:128" ht="18" customHeight="1">
      <c r="N824" s="168"/>
      <c r="S824" s="167"/>
      <c r="T824" s="167"/>
      <c r="U824" s="151"/>
      <c r="AX824" s="193"/>
      <c r="AY824" s="469"/>
      <c r="AZ824" s="470"/>
      <c r="BA824" s="192"/>
      <c r="BD824" s="467"/>
      <c r="BE824" s="467"/>
      <c r="BF824" s="468"/>
      <c r="CJ824" s="51" t="str">
        <f>IFERROR(TOWER_DATA[[#This Row],[Top '[m']]]-TOWER_DATA[[#This Row],[Bottom '[m']]], "")</f>
        <v/>
      </c>
      <c r="CK824" s="51"/>
      <c r="CL824" s="173" t="str">
        <f>IFERROR(-(TOWER_DATA[[#This Row],[D, bottom '[m']]]-TOWER_DATA[[#This Row],[D, top '[m']]])/(TOWER_DATA[[#This Row],[Bottom '[m']]]-TOWER_DATA[[#This Row],[Top '[m']]]),"")</f>
        <v/>
      </c>
      <c r="CM824" s="123" t="str">
        <f t="shared" si="17"/>
        <v/>
      </c>
      <c r="CN824" s="187" t="str">
        <f>IFERROR((TOWER_DATA[[#This Row],[D, bottom '[m']]]+TOWER_DATA[[#This Row],[D, top '[m']]])/(2*TOWER_DATA[[#This Row],[t '[mm']]]/1000),"")</f>
        <v/>
      </c>
      <c r="DT824" s="151"/>
      <c r="DW824" s="94"/>
      <c r="DX824" s="94"/>
    </row>
    <row r="825" spans="14:128" ht="18" customHeight="1">
      <c r="N825" s="168"/>
      <c r="S825" s="167"/>
      <c r="T825" s="167"/>
      <c r="U825" s="151"/>
      <c r="AX825" s="193"/>
      <c r="AY825" s="469"/>
      <c r="AZ825" s="470"/>
      <c r="BA825" s="192"/>
      <c r="BD825" s="467"/>
      <c r="BE825" s="467"/>
      <c r="BF825" s="468"/>
      <c r="CJ825" s="51" t="str">
        <f>IFERROR(TOWER_DATA[[#This Row],[Top '[m']]]-TOWER_DATA[[#This Row],[Bottom '[m']]], "")</f>
        <v/>
      </c>
      <c r="CK825" s="51"/>
      <c r="CL825" s="173" t="str">
        <f>IFERROR(-(TOWER_DATA[[#This Row],[D, bottom '[m']]]-TOWER_DATA[[#This Row],[D, top '[m']]])/(TOWER_DATA[[#This Row],[Bottom '[m']]]-TOWER_DATA[[#This Row],[Top '[m']]]),"")</f>
        <v/>
      </c>
      <c r="CM825" s="123" t="str">
        <f t="shared" si="17"/>
        <v/>
      </c>
      <c r="CN825" s="187" t="str">
        <f>IFERROR((TOWER_DATA[[#This Row],[D, bottom '[m']]]+TOWER_DATA[[#This Row],[D, top '[m']]])/(2*TOWER_DATA[[#This Row],[t '[mm']]]/1000),"")</f>
        <v/>
      </c>
      <c r="DT825" s="151"/>
      <c r="DW825" s="94"/>
      <c r="DX825" s="94"/>
    </row>
    <row r="826" spans="14:128" ht="18" customHeight="1">
      <c r="N826" s="168"/>
      <c r="S826" s="167"/>
      <c r="T826" s="167"/>
      <c r="U826" s="151"/>
      <c r="AX826" s="193"/>
      <c r="AY826" s="469"/>
      <c r="AZ826" s="470"/>
      <c r="BA826" s="192"/>
      <c r="BD826" s="467"/>
      <c r="BE826" s="467"/>
      <c r="BF826" s="468"/>
      <c r="CJ826" s="51" t="str">
        <f>IFERROR(TOWER_DATA[[#This Row],[Top '[m']]]-TOWER_DATA[[#This Row],[Bottom '[m']]], "")</f>
        <v/>
      </c>
      <c r="CK826" s="51"/>
      <c r="CL826" s="173" t="str">
        <f>IFERROR(-(TOWER_DATA[[#This Row],[D, bottom '[m']]]-TOWER_DATA[[#This Row],[D, top '[m']]])/(TOWER_DATA[[#This Row],[Bottom '[m']]]-TOWER_DATA[[#This Row],[Top '[m']]]),"")</f>
        <v/>
      </c>
      <c r="CM826" s="123" t="str">
        <f t="shared" si="17"/>
        <v/>
      </c>
      <c r="CN826" s="187" t="str">
        <f>IFERROR((TOWER_DATA[[#This Row],[D, bottom '[m']]]+TOWER_DATA[[#This Row],[D, top '[m']]])/(2*TOWER_DATA[[#This Row],[t '[mm']]]/1000),"")</f>
        <v/>
      </c>
      <c r="DT826" s="151"/>
      <c r="DW826" s="94"/>
      <c r="DX826" s="94"/>
    </row>
    <row r="827" spans="14:128" ht="18" customHeight="1">
      <c r="N827" s="168"/>
      <c r="S827" s="167"/>
      <c r="T827" s="167"/>
      <c r="U827" s="151"/>
      <c r="AX827" s="193"/>
      <c r="AY827" s="469"/>
      <c r="AZ827" s="470"/>
      <c r="BA827" s="192"/>
      <c r="BD827" s="467"/>
      <c r="BE827" s="467"/>
      <c r="BF827" s="468"/>
      <c r="CJ827" s="51" t="str">
        <f>IFERROR(TOWER_DATA[[#This Row],[Top '[m']]]-TOWER_DATA[[#This Row],[Bottom '[m']]], "")</f>
        <v/>
      </c>
      <c r="CK827" s="51"/>
      <c r="CL827" s="173" t="str">
        <f>IFERROR(-(TOWER_DATA[[#This Row],[D, bottom '[m']]]-TOWER_DATA[[#This Row],[D, top '[m']]])/(TOWER_DATA[[#This Row],[Bottom '[m']]]-TOWER_DATA[[#This Row],[Top '[m']]]),"")</f>
        <v/>
      </c>
      <c r="CM827" s="123" t="str">
        <f t="shared" si="17"/>
        <v/>
      </c>
      <c r="CN827" s="187" t="str">
        <f>IFERROR((TOWER_DATA[[#This Row],[D, bottom '[m']]]+TOWER_DATA[[#This Row],[D, top '[m']]])/(2*TOWER_DATA[[#This Row],[t '[mm']]]/1000),"")</f>
        <v/>
      </c>
      <c r="DT827" s="151"/>
      <c r="DW827" s="94"/>
      <c r="DX827" s="94"/>
    </row>
    <row r="828" spans="14:128" ht="18" customHeight="1">
      <c r="N828" s="168"/>
      <c r="S828" s="167"/>
      <c r="T828" s="167"/>
      <c r="U828" s="151"/>
      <c r="AX828" s="193"/>
      <c r="AY828" s="469"/>
      <c r="AZ828" s="470"/>
      <c r="BA828" s="192"/>
      <c r="BD828" s="467"/>
      <c r="BE828" s="467"/>
      <c r="BF828" s="468"/>
      <c r="CJ828" s="51" t="str">
        <f>IFERROR(TOWER_DATA[[#This Row],[Top '[m']]]-TOWER_DATA[[#This Row],[Bottom '[m']]], "")</f>
        <v/>
      </c>
      <c r="CK828" s="51"/>
      <c r="CL828" s="173" t="str">
        <f>IFERROR(-(TOWER_DATA[[#This Row],[D, bottom '[m']]]-TOWER_DATA[[#This Row],[D, top '[m']]])/(TOWER_DATA[[#This Row],[Bottom '[m']]]-TOWER_DATA[[#This Row],[Top '[m']]]),"")</f>
        <v/>
      </c>
      <c r="CM828" s="123" t="str">
        <f t="shared" si="17"/>
        <v/>
      </c>
      <c r="CN828" s="187" t="str">
        <f>IFERROR((TOWER_DATA[[#This Row],[D, bottom '[m']]]+TOWER_DATA[[#This Row],[D, top '[m']]])/(2*TOWER_DATA[[#This Row],[t '[mm']]]/1000),"")</f>
        <v/>
      </c>
      <c r="DT828" s="151"/>
      <c r="DW828" s="94"/>
      <c r="DX828" s="94"/>
    </row>
    <row r="829" spans="14:128" ht="18" customHeight="1">
      <c r="N829" s="168"/>
      <c r="S829" s="167"/>
      <c r="T829" s="167"/>
      <c r="U829" s="151"/>
      <c r="AX829" s="193"/>
      <c r="AY829" s="469"/>
      <c r="AZ829" s="470"/>
      <c r="BA829" s="192"/>
      <c r="BD829" s="467"/>
      <c r="BE829" s="467"/>
      <c r="BF829" s="468"/>
      <c r="CJ829" s="51" t="str">
        <f>IFERROR(TOWER_DATA[[#This Row],[Top '[m']]]-TOWER_DATA[[#This Row],[Bottom '[m']]], "")</f>
        <v/>
      </c>
      <c r="CK829" s="51"/>
      <c r="CL829" s="173" t="str">
        <f>IFERROR(-(TOWER_DATA[[#This Row],[D, bottom '[m']]]-TOWER_DATA[[#This Row],[D, top '[m']]])/(TOWER_DATA[[#This Row],[Bottom '[m']]]-TOWER_DATA[[#This Row],[Top '[m']]]),"")</f>
        <v/>
      </c>
      <c r="CM829" s="123" t="str">
        <f t="shared" si="17"/>
        <v/>
      </c>
      <c r="CN829" s="187" t="str">
        <f>IFERROR((TOWER_DATA[[#This Row],[D, bottom '[m']]]+TOWER_DATA[[#This Row],[D, top '[m']]])/(2*TOWER_DATA[[#This Row],[t '[mm']]]/1000),"")</f>
        <v/>
      </c>
      <c r="DT829" s="151"/>
      <c r="DW829" s="94"/>
      <c r="DX829" s="94"/>
    </row>
    <row r="830" spans="14:128" ht="18" customHeight="1">
      <c r="N830" s="168"/>
      <c r="S830" s="167"/>
      <c r="T830" s="167"/>
      <c r="U830" s="151"/>
      <c r="AX830" s="193"/>
      <c r="AY830" s="469"/>
      <c r="AZ830" s="470"/>
      <c r="BA830" s="192"/>
      <c r="BD830" s="467"/>
      <c r="BE830" s="467"/>
      <c r="BF830" s="468"/>
      <c r="CJ830" s="51" t="str">
        <f>IFERROR(TOWER_DATA[[#This Row],[Top '[m']]]-TOWER_DATA[[#This Row],[Bottom '[m']]], "")</f>
        <v/>
      </c>
      <c r="CK830" s="51"/>
      <c r="CL830" s="173" t="str">
        <f>IFERROR(-(TOWER_DATA[[#This Row],[D, bottom '[m']]]-TOWER_DATA[[#This Row],[D, top '[m']]])/(TOWER_DATA[[#This Row],[Bottom '[m']]]-TOWER_DATA[[#This Row],[Top '[m']]]),"")</f>
        <v/>
      </c>
      <c r="CM830" s="123" t="str">
        <f t="shared" si="17"/>
        <v/>
      </c>
      <c r="CN830" s="187" t="str">
        <f>IFERROR((TOWER_DATA[[#This Row],[D, bottom '[m']]]+TOWER_DATA[[#This Row],[D, top '[m']]])/(2*TOWER_DATA[[#This Row],[t '[mm']]]/1000),"")</f>
        <v/>
      </c>
      <c r="DT830" s="151"/>
      <c r="DW830" s="94"/>
      <c r="DX830" s="94"/>
    </row>
    <row r="831" spans="14:128" ht="18" customHeight="1">
      <c r="N831" s="75"/>
      <c r="S831" s="167"/>
      <c r="T831" s="167"/>
      <c r="U831" s="151"/>
      <c r="AX831" s="193"/>
      <c r="AY831" s="469"/>
      <c r="AZ831" s="470"/>
      <c r="BA831" s="192"/>
      <c r="BD831" s="467"/>
      <c r="BE831" s="467"/>
      <c r="BF831" s="468"/>
      <c r="CJ831" s="51" t="str">
        <f>IFERROR(TOWER_DATA[[#This Row],[Top '[m']]]-TOWER_DATA[[#This Row],[Bottom '[m']]], "")</f>
        <v/>
      </c>
      <c r="CK831" s="51"/>
      <c r="CL831" s="173" t="str">
        <f>IFERROR(-(TOWER_DATA[[#This Row],[D, bottom '[m']]]-TOWER_DATA[[#This Row],[D, top '[m']]])/(TOWER_DATA[[#This Row],[Bottom '[m']]]-TOWER_DATA[[#This Row],[Top '[m']]]),"")</f>
        <v/>
      </c>
      <c r="CM831" s="123" t="str">
        <f t="shared" si="17"/>
        <v/>
      </c>
      <c r="CN831" s="187" t="str">
        <f>IFERROR((TOWER_DATA[[#This Row],[D, bottom '[m']]]+TOWER_DATA[[#This Row],[D, top '[m']]])/(2*TOWER_DATA[[#This Row],[t '[mm']]]/1000),"")</f>
        <v/>
      </c>
      <c r="DT831" s="151"/>
      <c r="DW831" s="94"/>
      <c r="DX831" s="94"/>
    </row>
    <row r="832" spans="14:128" ht="18" customHeight="1">
      <c r="N832" s="75"/>
      <c r="U832" s="151"/>
      <c r="AX832" s="193"/>
      <c r="AY832" s="469"/>
      <c r="AZ832" s="470"/>
      <c r="BA832" s="192"/>
      <c r="BD832" s="467"/>
      <c r="BE832" s="467"/>
      <c r="BF832" s="468"/>
      <c r="CJ832" s="51" t="str">
        <f>IFERROR(TOWER_DATA[[#This Row],[Top '[m']]]-TOWER_DATA[[#This Row],[Bottom '[m']]], "")</f>
        <v/>
      </c>
      <c r="CK832" s="51"/>
      <c r="CL832" s="173" t="str">
        <f>IFERROR(-(TOWER_DATA[[#This Row],[D, bottom '[m']]]-TOWER_DATA[[#This Row],[D, top '[m']]])/(TOWER_DATA[[#This Row],[Bottom '[m']]]-TOWER_DATA[[#This Row],[Top '[m']]]),"")</f>
        <v/>
      </c>
      <c r="CM832" s="123" t="str">
        <f t="shared" si="17"/>
        <v/>
      </c>
      <c r="CN832" s="187" t="str">
        <f>IFERROR((TOWER_DATA[[#This Row],[D, bottom '[m']]]+TOWER_DATA[[#This Row],[D, top '[m']]])/(2*TOWER_DATA[[#This Row],[t '[mm']]]/1000),"")</f>
        <v/>
      </c>
      <c r="DT832" s="151"/>
      <c r="DW832" s="94"/>
      <c r="DX832" s="94"/>
    </row>
    <row r="833" spans="14:128" ht="18" customHeight="1">
      <c r="N833" s="75"/>
      <c r="U833" s="151"/>
      <c r="AX833" s="193"/>
      <c r="AY833" s="469"/>
      <c r="AZ833" s="470"/>
      <c r="BA833" s="192"/>
      <c r="BD833" s="467"/>
      <c r="BE833" s="467"/>
      <c r="BF833" s="468"/>
      <c r="CJ833" s="51" t="str">
        <f>IFERROR(TOWER_DATA[[#This Row],[Top '[m']]]-TOWER_DATA[[#This Row],[Bottom '[m']]], "")</f>
        <v/>
      </c>
      <c r="CK833" s="51"/>
      <c r="CL833" s="173" t="str">
        <f>IFERROR(-(TOWER_DATA[[#This Row],[D, bottom '[m']]]-TOWER_DATA[[#This Row],[D, top '[m']]])/(TOWER_DATA[[#This Row],[Bottom '[m']]]-TOWER_DATA[[#This Row],[Top '[m']]]),"")</f>
        <v/>
      </c>
      <c r="CM833" s="123" t="str">
        <f t="shared" si="17"/>
        <v/>
      </c>
      <c r="CN833" s="187" t="str">
        <f>IFERROR((TOWER_DATA[[#This Row],[D, bottom '[m']]]+TOWER_DATA[[#This Row],[D, top '[m']]])/(2*TOWER_DATA[[#This Row],[t '[mm']]]/1000),"")</f>
        <v/>
      </c>
      <c r="DT833" s="151"/>
      <c r="DW833" s="94"/>
      <c r="DX833" s="94"/>
    </row>
    <row r="834" spans="14:128" ht="18" customHeight="1">
      <c r="N834" s="75"/>
      <c r="U834" s="151"/>
      <c r="AX834" s="193"/>
      <c r="AY834" s="469"/>
      <c r="AZ834" s="470"/>
      <c r="BA834" s="192"/>
      <c r="BD834" s="467"/>
      <c r="BE834" s="467"/>
      <c r="BF834" s="468"/>
      <c r="CJ834" s="51" t="str">
        <f>IFERROR(TOWER_DATA[[#This Row],[Top '[m']]]-TOWER_DATA[[#This Row],[Bottom '[m']]], "")</f>
        <v/>
      </c>
      <c r="CK834" s="51"/>
      <c r="CL834" s="173" t="str">
        <f>IFERROR(-(TOWER_DATA[[#This Row],[D, bottom '[m']]]-TOWER_DATA[[#This Row],[D, top '[m']]])/(TOWER_DATA[[#This Row],[Bottom '[m']]]-TOWER_DATA[[#This Row],[Top '[m']]]),"")</f>
        <v/>
      </c>
      <c r="CM834" s="123" t="str">
        <f t="shared" si="17"/>
        <v/>
      </c>
      <c r="CN834" s="187" t="str">
        <f>IFERROR((TOWER_DATA[[#This Row],[D, bottom '[m']]]+TOWER_DATA[[#This Row],[D, top '[m']]])/(2*TOWER_DATA[[#This Row],[t '[mm']]]/1000),"")</f>
        <v/>
      </c>
      <c r="DT834" s="151"/>
      <c r="DW834" s="94"/>
      <c r="DX834" s="94"/>
    </row>
    <row r="835" spans="14:128" ht="18" customHeight="1">
      <c r="N835" s="75"/>
      <c r="U835" s="151"/>
      <c r="AX835" s="193"/>
      <c r="AY835" s="469"/>
      <c r="AZ835" s="470"/>
      <c r="BA835" s="192"/>
      <c r="BD835" s="467"/>
      <c r="BE835" s="467"/>
      <c r="BF835" s="468"/>
      <c r="CJ835" s="51" t="str">
        <f>IFERROR(TOWER_DATA[[#This Row],[Top '[m']]]-TOWER_DATA[[#This Row],[Bottom '[m']]], "")</f>
        <v/>
      </c>
      <c r="CK835" s="51"/>
      <c r="CL835" s="173" t="str">
        <f>IFERROR(-(TOWER_DATA[[#This Row],[D, bottom '[m']]]-TOWER_DATA[[#This Row],[D, top '[m']]])/(TOWER_DATA[[#This Row],[Bottom '[m']]]-TOWER_DATA[[#This Row],[Top '[m']]]),"")</f>
        <v/>
      </c>
      <c r="CM835" s="123" t="str">
        <f t="shared" si="17"/>
        <v/>
      </c>
      <c r="CN835" s="187" t="str">
        <f>IFERROR((TOWER_DATA[[#This Row],[D, bottom '[m']]]+TOWER_DATA[[#This Row],[D, top '[m']]])/(2*TOWER_DATA[[#This Row],[t '[mm']]]/1000),"")</f>
        <v/>
      </c>
      <c r="DT835" s="151"/>
      <c r="DW835" s="94"/>
      <c r="DX835" s="94"/>
    </row>
    <row r="836" spans="14:128" ht="18" customHeight="1">
      <c r="N836" s="75"/>
      <c r="U836" s="151"/>
      <c r="AX836" s="193"/>
      <c r="AY836" s="469"/>
      <c r="AZ836" s="470"/>
      <c r="BA836" s="192"/>
      <c r="BD836" s="467"/>
      <c r="BE836" s="467"/>
      <c r="BF836" s="468"/>
      <c r="CJ836" s="51" t="str">
        <f>IFERROR(TOWER_DATA[[#This Row],[Top '[m']]]-TOWER_DATA[[#This Row],[Bottom '[m']]], "")</f>
        <v/>
      </c>
      <c r="CK836" s="51"/>
      <c r="CL836" s="173" t="str">
        <f>IFERROR(-(TOWER_DATA[[#This Row],[D, bottom '[m']]]-TOWER_DATA[[#This Row],[D, top '[m']]])/(TOWER_DATA[[#This Row],[Bottom '[m']]]-TOWER_DATA[[#This Row],[Top '[m']]]),"")</f>
        <v/>
      </c>
      <c r="CM836" s="123" t="str">
        <f t="shared" si="17"/>
        <v/>
      </c>
      <c r="CN836" s="187" t="str">
        <f>IFERROR((TOWER_DATA[[#This Row],[D, bottom '[m']]]+TOWER_DATA[[#This Row],[D, top '[m']]])/(2*TOWER_DATA[[#This Row],[t '[mm']]]/1000),"")</f>
        <v/>
      </c>
      <c r="DT836" s="151"/>
      <c r="DW836" s="94"/>
      <c r="DX836" s="94"/>
    </row>
    <row r="837" spans="14:128" ht="18" customHeight="1">
      <c r="N837" s="75"/>
      <c r="U837" s="151"/>
      <c r="AX837" s="193"/>
      <c r="AY837" s="469"/>
      <c r="AZ837" s="470"/>
      <c r="BA837" s="192"/>
      <c r="BD837" s="467"/>
      <c r="BE837" s="467"/>
      <c r="BF837" s="468"/>
      <c r="CJ837" s="51" t="str">
        <f>IFERROR(TOWER_DATA[[#This Row],[Top '[m']]]-TOWER_DATA[[#This Row],[Bottom '[m']]], "")</f>
        <v/>
      </c>
      <c r="CK837" s="51"/>
      <c r="CL837" s="173" t="str">
        <f>IFERROR(-(TOWER_DATA[[#This Row],[D, bottom '[m']]]-TOWER_DATA[[#This Row],[D, top '[m']]])/(TOWER_DATA[[#This Row],[Bottom '[m']]]-TOWER_DATA[[#This Row],[Top '[m']]]),"")</f>
        <v/>
      </c>
      <c r="CM837" s="123" t="str">
        <f t="shared" si="17"/>
        <v/>
      </c>
      <c r="CN837" s="187" t="str">
        <f>IFERROR((TOWER_DATA[[#This Row],[D, bottom '[m']]]+TOWER_DATA[[#This Row],[D, top '[m']]])/(2*TOWER_DATA[[#This Row],[t '[mm']]]/1000),"")</f>
        <v/>
      </c>
      <c r="DT837" s="151"/>
      <c r="DW837" s="94"/>
      <c r="DX837" s="94"/>
    </row>
    <row r="838" spans="14:128" ht="18" customHeight="1">
      <c r="N838" s="75"/>
      <c r="U838" s="151"/>
      <c r="AX838" s="193"/>
      <c r="AY838" s="469"/>
      <c r="AZ838" s="470"/>
      <c r="BA838" s="192"/>
      <c r="BD838" s="467"/>
      <c r="BE838" s="467"/>
      <c r="BF838" s="468"/>
      <c r="CJ838" s="51" t="str">
        <f>IFERROR(TOWER_DATA[[#This Row],[Top '[m']]]-TOWER_DATA[[#This Row],[Bottom '[m']]], "")</f>
        <v/>
      </c>
      <c r="CK838" s="51"/>
      <c r="CL838" s="173" t="str">
        <f>IFERROR(-(TOWER_DATA[[#This Row],[D, bottom '[m']]]-TOWER_DATA[[#This Row],[D, top '[m']]])/(TOWER_DATA[[#This Row],[Bottom '[m']]]-TOWER_DATA[[#This Row],[Top '[m']]]),"")</f>
        <v/>
      </c>
      <c r="CM838" s="123" t="str">
        <f t="shared" si="17"/>
        <v/>
      </c>
      <c r="CN838" s="187" t="str">
        <f>IFERROR((TOWER_DATA[[#This Row],[D, bottom '[m']]]+TOWER_DATA[[#This Row],[D, top '[m']]])/(2*TOWER_DATA[[#This Row],[t '[mm']]]/1000),"")</f>
        <v/>
      </c>
      <c r="DT838" s="151"/>
      <c r="DW838" s="94"/>
      <c r="DX838" s="94"/>
    </row>
    <row r="839" spans="14:128" ht="18" customHeight="1">
      <c r="N839" s="75"/>
      <c r="U839" s="151"/>
      <c r="AX839" s="193"/>
      <c r="AY839" s="469"/>
      <c r="AZ839" s="470"/>
      <c r="BA839" s="192"/>
      <c r="BD839" s="467"/>
      <c r="BE839" s="467"/>
      <c r="BF839" s="468"/>
      <c r="CJ839" s="51" t="str">
        <f>IFERROR(TOWER_DATA[[#This Row],[Top '[m']]]-TOWER_DATA[[#This Row],[Bottom '[m']]], "")</f>
        <v/>
      </c>
      <c r="CK839" s="51"/>
      <c r="CL839" s="173" t="str">
        <f>IFERROR(-(TOWER_DATA[[#This Row],[D, bottom '[m']]]-TOWER_DATA[[#This Row],[D, top '[m']]])/(TOWER_DATA[[#This Row],[Bottom '[m']]]-TOWER_DATA[[#This Row],[Top '[m']]]),"")</f>
        <v/>
      </c>
      <c r="CM839" s="123" t="str">
        <f t="shared" si="17"/>
        <v/>
      </c>
      <c r="CN839" s="187" t="str">
        <f>IFERROR((TOWER_DATA[[#This Row],[D, bottom '[m']]]+TOWER_DATA[[#This Row],[D, top '[m']]])/(2*TOWER_DATA[[#This Row],[t '[mm']]]/1000),"")</f>
        <v/>
      </c>
      <c r="DT839" s="151"/>
      <c r="DW839" s="94"/>
      <c r="DX839" s="94"/>
    </row>
    <row r="840" spans="14:128" ht="18" customHeight="1">
      <c r="N840" s="75"/>
      <c r="U840" s="151"/>
      <c r="AX840" s="193"/>
      <c r="AY840" s="469"/>
      <c r="AZ840" s="470"/>
      <c r="BA840" s="192"/>
      <c r="BD840" s="467"/>
      <c r="BE840" s="467"/>
      <c r="BF840" s="468"/>
      <c r="CJ840" s="51" t="str">
        <f>IFERROR(TOWER_DATA[[#This Row],[Top '[m']]]-TOWER_DATA[[#This Row],[Bottom '[m']]], "")</f>
        <v/>
      </c>
      <c r="CK840" s="51"/>
      <c r="CL840" s="173" t="str">
        <f>IFERROR(-(TOWER_DATA[[#This Row],[D, bottom '[m']]]-TOWER_DATA[[#This Row],[D, top '[m']]])/(TOWER_DATA[[#This Row],[Bottom '[m']]]-TOWER_DATA[[#This Row],[Top '[m']]]),"")</f>
        <v/>
      </c>
      <c r="CM840" s="123" t="str">
        <f t="shared" si="17"/>
        <v/>
      </c>
      <c r="CN840" s="187" t="str">
        <f>IFERROR((TOWER_DATA[[#This Row],[D, bottom '[m']]]+TOWER_DATA[[#This Row],[D, top '[m']]])/(2*TOWER_DATA[[#This Row],[t '[mm']]]/1000),"")</f>
        <v/>
      </c>
      <c r="DT840" s="151"/>
      <c r="DW840" s="94"/>
      <c r="DX840" s="94"/>
    </row>
    <row r="841" spans="14:128" ht="18" customHeight="1">
      <c r="N841" s="75"/>
      <c r="U841" s="151"/>
      <c r="AX841" s="193"/>
      <c r="AY841" s="469"/>
      <c r="AZ841" s="470"/>
      <c r="BA841" s="192"/>
      <c r="BD841" s="467"/>
      <c r="BE841" s="467"/>
      <c r="BF841" s="468"/>
      <c r="CJ841" s="51" t="str">
        <f>IFERROR(TOWER_DATA[[#This Row],[Top '[m']]]-TOWER_DATA[[#This Row],[Bottom '[m']]], "")</f>
        <v/>
      </c>
      <c r="CK841" s="51"/>
      <c r="CL841" s="173" t="str">
        <f>IFERROR(-(TOWER_DATA[[#This Row],[D, bottom '[m']]]-TOWER_DATA[[#This Row],[D, top '[m']]])/(TOWER_DATA[[#This Row],[Bottom '[m']]]-TOWER_DATA[[#This Row],[Top '[m']]]),"")</f>
        <v/>
      </c>
      <c r="CM841" s="123" t="str">
        <f t="shared" si="17"/>
        <v/>
      </c>
      <c r="CN841" s="187" t="str">
        <f>IFERROR((TOWER_DATA[[#This Row],[D, bottom '[m']]]+TOWER_DATA[[#This Row],[D, top '[m']]])/(2*TOWER_DATA[[#This Row],[t '[mm']]]/1000),"")</f>
        <v/>
      </c>
      <c r="DT841" s="151"/>
      <c r="DW841" s="94"/>
      <c r="DX841" s="94"/>
    </row>
    <row r="842" spans="14:128" ht="18" customHeight="1">
      <c r="N842" s="75"/>
      <c r="U842" s="151"/>
      <c r="AX842" s="193"/>
      <c r="AY842" s="469"/>
      <c r="AZ842" s="470"/>
      <c r="BA842" s="192"/>
      <c r="BD842" s="467"/>
      <c r="BE842" s="467"/>
      <c r="BF842" s="468"/>
      <c r="CJ842" s="51" t="str">
        <f>IFERROR(TOWER_DATA[[#This Row],[Top '[m']]]-TOWER_DATA[[#This Row],[Bottom '[m']]], "")</f>
        <v/>
      </c>
      <c r="CK842" s="51"/>
      <c r="CL842" s="173" t="str">
        <f>IFERROR(-(TOWER_DATA[[#This Row],[D, bottom '[m']]]-TOWER_DATA[[#This Row],[D, top '[m']]])/(TOWER_DATA[[#This Row],[Bottom '[m']]]-TOWER_DATA[[#This Row],[Top '[m']]]),"")</f>
        <v/>
      </c>
      <c r="CM842" s="123" t="str">
        <f t="shared" si="17"/>
        <v/>
      </c>
      <c r="CN842" s="187" t="str">
        <f>IFERROR((TOWER_DATA[[#This Row],[D, bottom '[m']]]+TOWER_DATA[[#This Row],[D, top '[m']]])/(2*TOWER_DATA[[#This Row],[t '[mm']]]/1000),"")</f>
        <v/>
      </c>
      <c r="DT842" s="151"/>
      <c r="DW842" s="94"/>
      <c r="DX842" s="94"/>
    </row>
    <row r="843" spans="14:128" ht="18" customHeight="1">
      <c r="N843" s="75"/>
      <c r="U843" s="151"/>
      <c r="AX843" s="193"/>
      <c r="AY843" s="469"/>
      <c r="AZ843" s="470"/>
      <c r="BA843" s="192"/>
      <c r="BD843" s="467"/>
      <c r="BE843" s="467"/>
      <c r="BF843" s="468"/>
      <c r="CJ843" s="51" t="str">
        <f>IFERROR(TOWER_DATA[[#This Row],[Top '[m']]]-TOWER_DATA[[#This Row],[Bottom '[m']]], "")</f>
        <v/>
      </c>
      <c r="CK843" s="51"/>
      <c r="CL843" s="173" t="str">
        <f>IFERROR(-(TOWER_DATA[[#This Row],[D, bottom '[m']]]-TOWER_DATA[[#This Row],[D, top '[m']]])/(TOWER_DATA[[#This Row],[Bottom '[m']]]-TOWER_DATA[[#This Row],[Top '[m']]]),"")</f>
        <v/>
      </c>
      <c r="CM843" s="123" t="str">
        <f t="shared" si="17"/>
        <v/>
      </c>
      <c r="CN843" s="187" t="str">
        <f>IFERROR((TOWER_DATA[[#This Row],[D, bottom '[m']]]+TOWER_DATA[[#This Row],[D, top '[m']]])/(2*TOWER_DATA[[#This Row],[t '[mm']]]/1000),"")</f>
        <v/>
      </c>
      <c r="DT843" s="151"/>
      <c r="DW843" s="94"/>
      <c r="DX843" s="94"/>
    </row>
    <row r="844" spans="14:128" ht="18" customHeight="1">
      <c r="N844" s="75"/>
      <c r="U844" s="151"/>
      <c r="AX844" s="193"/>
      <c r="AY844" s="469"/>
      <c r="AZ844" s="470"/>
      <c r="BA844" s="192"/>
      <c r="BD844" s="467"/>
      <c r="BE844" s="467"/>
      <c r="BF844" s="468"/>
      <c r="CJ844" s="51" t="str">
        <f>IFERROR(TOWER_DATA[[#This Row],[Top '[m']]]-TOWER_DATA[[#This Row],[Bottom '[m']]], "")</f>
        <v/>
      </c>
      <c r="CK844" s="51"/>
      <c r="CL844" s="173" t="str">
        <f>IFERROR(-(TOWER_DATA[[#This Row],[D, bottom '[m']]]-TOWER_DATA[[#This Row],[D, top '[m']]])/(TOWER_DATA[[#This Row],[Bottom '[m']]]-TOWER_DATA[[#This Row],[Top '[m']]]),"")</f>
        <v/>
      </c>
      <c r="CM844" s="123" t="str">
        <f t="shared" si="17"/>
        <v/>
      </c>
      <c r="CN844" s="187" t="str">
        <f>IFERROR((TOWER_DATA[[#This Row],[D, bottom '[m']]]+TOWER_DATA[[#This Row],[D, top '[m']]])/(2*TOWER_DATA[[#This Row],[t '[mm']]]/1000),"")</f>
        <v/>
      </c>
      <c r="DT844" s="151"/>
      <c r="DW844" s="94"/>
      <c r="DX844" s="94"/>
    </row>
    <row r="845" spans="14:128" ht="18" customHeight="1">
      <c r="N845" s="75"/>
      <c r="U845" s="151"/>
      <c r="AX845" s="193"/>
      <c r="AY845" s="469"/>
      <c r="AZ845" s="470"/>
      <c r="BA845" s="192"/>
      <c r="BD845" s="467"/>
      <c r="BE845" s="467"/>
      <c r="BF845" s="468"/>
      <c r="CJ845" s="51" t="str">
        <f>IFERROR(TOWER_DATA[[#This Row],[Top '[m']]]-TOWER_DATA[[#This Row],[Bottom '[m']]], "")</f>
        <v/>
      </c>
      <c r="CK845" s="51"/>
      <c r="CL845" s="173" t="str">
        <f>IFERROR(-(TOWER_DATA[[#This Row],[D, bottom '[m']]]-TOWER_DATA[[#This Row],[D, top '[m']]])/(TOWER_DATA[[#This Row],[Bottom '[m']]]-TOWER_DATA[[#This Row],[Top '[m']]]),"")</f>
        <v/>
      </c>
      <c r="CM845" s="123" t="str">
        <f t="shared" si="17"/>
        <v/>
      </c>
      <c r="CN845" s="187" t="str">
        <f>IFERROR((TOWER_DATA[[#This Row],[D, bottom '[m']]]+TOWER_DATA[[#This Row],[D, top '[m']]])/(2*TOWER_DATA[[#This Row],[t '[mm']]]/1000),"")</f>
        <v/>
      </c>
      <c r="DT845" s="151"/>
      <c r="DW845" s="94"/>
      <c r="DX845" s="94"/>
    </row>
    <row r="846" spans="14:128" ht="18" customHeight="1">
      <c r="N846" s="75"/>
      <c r="U846" s="151"/>
      <c r="AX846" s="193"/>
      <c r="AY846" s="469"/>
      <c r="AZ846" s="470"/>
      <c r="BA846" s="192"/>
      <c r="BD846" s="467"/>
      <c r="BE846" s="467"/>
      <c r="BF846" s="468"/>
      <c r="CJ846" s="51" t="str">
        <f>IFERROR(TOWER_DATA[[#This Row],[Top '[m']]]-TOWER_DATA[[#This Row],[Bottom '[m']]], "")</f>
        <v/>
      </c>
      <c r="CK846" s="51"/>
      <c r="CL846" s="173" t="str">
        <f>IFERROR(-(TOWER_DATA[[#This Row],[D, bottom '[m']]]-TOWER_DATA[[#This Row],[D, top '[m']]])/(TOWER_DATA[[#This Row],[Bottom '[m']]]-TOWER_DATA[[#This Row],[Top '[m']]]),"")</f>
        <v/>
      </c>
      <c r="CM846" s="123" t="str">
        <f t="shared" si="17"/>
        <v/>
      </c>
      <c r="CN846" s="187" t="str">
        <f>IFERROR((TOWER_DATA[[#This Row],[D, bottom '[m']]]+TOWER_DATA[[#This Row],[D, top '[m']]])/(2*TOWER_DATA[[#This Row],[t '[mm']]]/1000),"")</f>
        <v/>
      </c>
      <c r="DT846" s="151"/>
      <c r="DW846" s="94"/>
      <c r="DX846" s="94"/>
    </row>
    <row r="847" spans="14:128" ht="18" customHeight="1">
      <c r="N847" s="75"/>
      <c r="U847" s="151"/>
      <c r="AX847" s="193"/>
      <c r="AY847" s="469"/>
      <c r="AZ847" s="470"/>
      <c r="BA847" s="192"/>
      <c r="BD847" s="467"/>
      <c r="BE847" s="467"/>
      <c r="BF847" s="468"/>
      <c r="CJ847" s="51" t="str">
        <f>IFERROR(TOWER_DATA[[#This Row],[Top '[m']]]-TOWER_DATA[[#This Row],[Bottom '[m']]], "")</f>
        <v/>
      </c>
      <c r="CK847" s="51"/>
      <c r="CL847" s="173" t="str">
        <f>IFERROR(-(TOWER_DATA[[#This Row],[D, bottom '[m']]]-TOWER_DATA[[#This Row],[D, top '[m']]])/(TOWER_DATA[[#This Row],[Bottom '[m']]]-TOWER_DATA[[#This Row],[Top '[m']]]),"")</f>
        <v/>
      </c>
      <c r="CM847" s="123" t="str">
        <f t="shared" si="17"/>
        <v/>
      </c>
      <c r="CN847" s="187" t="str">
        <f>IFERROR((TOWER_DATA[[#This Row],[D, bottom '[m']]]+TOWER_DATA[[#This Row],[D, top '[m']]])/(2*TOWER_DATA[[#This Row],[t '[mm']]]/1000),"")</f>
        <v/>
      </c>
      <c r="DT847" s="151"/>
      <c r="DW847" s="94"/>
      <c r="DX847" s="94"/>
    </row>
    <row r="848" spans="14:128" ht="18" customHeight="1">
      <c r="N848" s="75"/>
      <c r="U848" s="151"/>
      <c r="AX848" s="193"/>
      <c r="AY848" s="469"/>
      <c r="AZ848" s="470"/>
      <c r="BA848" s="192"/>
      <c r="BD848" s="467"/>
      <c r="BE848" s="467"/>
      <c r="BF848" s="468"/>
      <c r="CJ848" s="51" t="str">
        <f>IFERROR(TOWER_DATA[[#This Row],[Top '[m']]]-TOWER_DATA[[#This Row],[Bottom '[m']]], "")</f>
        <v/>
      </c>
      <c r="CK848" s="51"/>
      <c r="CL848" s="173" t="str">
        <f>IFERROR(-(TOWER_DATA[[#This Row],[D, bottom '[m']]]-TOWER_DATA[[#This Row],[D, top '[m']]])/(TOWER_DATA[[#This Row],[Bottom '[m']]]-TOWER_DATA[[#This Row],[Top '[m']]]),"")</f>
        <v/>
      </c>
      <c r="CM848" s="123" t="str">
        <f t="shared" si="17"/>
        <v/>
      </c>
      <c r="CN848" s="187" t="str">
        <f>IFERROR((TOWER_DATA[[#This Row],[D, bottom '[m']]]+TOWER_DATA[[#This Row],[D, top '[m']]])/(2*TOWER_DATA[[#This Row],[t '[mm']]]/1000),"")</f>
        <v/>
      </c>
      <c r="DT848" s="151"/>
      <c r="DW848" s="94"/>
      <c r="DX848" s="94"/>
    </row>
    <row r="849" spans="14:128" ht="18" customHeight="1">
      <c r="N849" s="75"/>
      <c r="U849" s="151"/>
      <c r="AX849" s="193"/>
      <c r="AY849" s="469"/>
      <c r="AZ849" s="470"/>
      <c r="BA849" s="192"/>
      <c r="BD849" s="467"/>
      <c r="BE849" s="467"/>
      <c r="BF849" s="468"/>
      <c r="CJ849" s="51" t="str">
        <f>IFERROR(TOWER_DATA[[#This Row],[Top '[m']]]-TOWER_DATA[[#This Row],[Bottom '[m']]], "")</f>
        <v/>
      </c>
      <c r="CK849" s="51"/>
      <c r="CL849" s="173" t="str">
        <f>IFERROR(-(TOWER_DATA[[#This Row],[D, bottom '[m']]]-TOWER_DATA[[#This Row],[D, top '[m']]])/(TOWER_DATA[[#This Row],[Bottom '[m']]]-TOWER_DATA[[#This Row],[Top '[m']]]),"")</f>
        <v/>
      </c>
      <c r="CM849" s="123" t="str">
        <f t="shared" si="17"/>
        <v/>
      </c>
      <c r="CN849" s="187" t="str">
        <f>IFERROR((TOWER_DATA[[#This Row],[D, bottom '[m']]]+TOWER_DATA[[#This Row],[D, top '[m']]])/(2*TOWER_DATA[[#This Row],[t '[mm']]]/1000),"")</f>
        <v/>
      </c>
      <c r="DT849" s="151"/>
      <c r="DW849" s="94"/>
      <c r="DX849" s="94"/>
    </row>
    <row r="850" spans="14:128" ht="18" customHeight="1">
      <c r="N850" s="75"/>
      <c r="U850" s="151"/>
      <c r="AX850" s="193"/>
      <c r="AY850" s="469"/>
      <c r="AZ850" s="470"/>
      <c r="BA850" s="192"/>
      <c r="BD850" s="467"/>
      <c r="BE850" s="467"/>
      <c r="BF850" s="468"/>
      <c r="CJ850" s="51" t="str">
        <f>IFERROR(TOWER_DATA[[#This Row],[Top '[m']]]-TOWER_DATA[[#This Row],[Bottom '[m']]], "")</f>
        <v/>
      </c>
      <c r="CK850" s="51"/>
      <c r="CL850" s="173" t="str">
        <f>IFERROR(-(TOWER_DATA[[#This Row],[D, bottom '[m']]]-TOWER_DATA[[#This Row],[D, top '[m']]])/(TOWER_DATA[[#This Row],[Bottom '[m']]]-TOWER_DATA[[#This Row],[Top '[m']]]),"")</f>
        <v/>
      </c>
      <c r="CM850" s="123" t="str">
        <f t="shared" si="17"/>
        <v/>
      </c>
      <c r="CN850" s="187" t="str">
        <f>IFERROR((TOWER_DATA[[#This Row],[D, bottom '[m']]]+TOWER_DATA[[#This Row],[D, top '[m']]])/(2*TOWER_DATA[[#This Row],[t '[mm']]]/1000),"")</f>
        <v/>
      </c>
      <c r="DT850" s="151"/>
      <c r="DW850" s="94"/>
      <c r="DX850" s="94"/>
    </row>
    <row r="851" spans="14:128" ht="18" customHeight="1">
      <c r="N851" s="75"/>
      <c r="U851" s="151"/>
      <c r="AX851" s="193"/>
      <c r="AY851" s="469"/>
      <c r="AZ851" s="470"/>
      <c r="BA851" s="192"/>
      <c r="BD851" s="467"/>
      <c r="BE851" s="467"/>
      <c r="BF851" s="468"/>
      <c r="CJ851" s="51" t="str">
        <f>IFERROR(TOWER_DATA[[#This Row],[Top '[m']]]-TOWER_DATA[[#This Row],[Bottom '[m']]], "")</f>
        <v/>
      </c>
      <c r="CK851" s="51"/>
      <c r="CL851" s="173" t="str">
        <f>IFERROR(-(TOWER_DATA[[#This Row],[D, bottom '[m']]]-TOWER_DATA[[#This Row],[D, top '[m']]])/(TOWER_DATA[[#This Row],[Bottom '[m']]]-TOWER_DATA[[#This Row],[Top '[m']]]),"")</f>
        <v/>
      </c>
      <c r="CM851" s="123" t="str">
        <f t="shared" si="17"/>
        <v/>
      </c>
      <c r="CN851" s="187" t="str">
        <f>IFERROR((TOWER_DATA[[#This Row],[D, bottom '[m']]]+TOWER_DATA[[#This Row],[D, top '[m']]])/(2*TOWER_DATA[[#This Row],[t '[mm']]]/1000),"")</f>
        <v/>
      </c>
      <c r="DT851" s="151"/>
      <c r="DW851" s="94"/>
      <c r="DX851" s="94"/>
    </row>
    <row r="852" spans="14:128" ht="18" customHeight="1">
      <c r="N852" s="75"/>
      <c r="U852" s="151"/>
      <c r="AX852" s="193"/>
      <c r="AY852" s="469"/>
      <c r="AZ852" s="470"/>
      <c r="BA852" s="192"/>
      <c r="BD852" s="467"/>
      <c r="BE852" s="467"/>
      <c r="BF852" s="468"/>
      <c r="CJ852" s="51" t="str">
        <f>IFERROR(TOWER_DATA[[#This Row],[Top '[m']]]-TOWER_DATA[[#This Row],[Bottom '[m']]], "")</f>
        <v/>
      </c>
      <c r="CK852" s="51"/>
      <c r="CL852" s="173" t="str">
        <f>IFERROR(-(TOWER_DATA[[#This Row],[D, bottom '[m']]]-TOWER_DATA[[#This Row],[D, top '[m']]])/(TOWER_DATA[[#This Row],[Bottom '[m']]]-TOWER_DATA[[#This Row],[Top '[m']]]),"")</f>
        <v/>
      </c>
      <c r="CM852" s="123" t="str">
        <f t="shared" si="17"/>
        <v/>
      </c>
      <c r="CN852" s="187" t="str">
        <f>IFERROR((TOWER_DATA[[#This Row],[D, bottom '[m']]]+TOWER_DATA[[#This Row],[D, top '[m']]])/(2*TOWER_DATA[[#This Row],[t '[mm']]]/1000),"")</f>
        <v/>
      </c>
      <c r="DT852" s="151"/>
      <c r="DW852" s="94"/>
      <c r="DX852" s="94"/>
    </row>
    <row r="853" spans="14:128" ht="18" customHeight="1">
      <c r="N853" s="75"/>
      <c r="U853" s="151"/>
      <c r="AX853" s="194"/>
      <c r="AY853" s="191"/>
      <c r="AZ853" s="195"/>
      <c r="BA853" s="196"/>
      <c r="BD853" s="467"/>
      <c r="BE853" s="467"/>
      <c r="BF853" s="468"/>
      <c r="CJ853" s="51" t="str">
        <f>IFERROR(TOWER_DATA[[#This Row],[Top '[m']]]-TOWER_DATA[[#This Row],[Bottom '[m']]], "")</f>
        <v/>
      </c>
      <c r="CK853" s="51"/>
      <c r="CL853" s="173" t="str">
        <f>IFERROR(-(TOWER_DATA[[#This Row],[D, bottom '[m']]]-TOWER_DATA[[#This Row],[D, top '[m']]])/(TOWER_DATA[[#This Row],[Bottom '[m']]]-TOWER_DATA[[#This Row],[Top '[m']]]),"")</f>
        <v/>
      </c>
      <c r="CM853" s="123" t="str">
        <f t="shared" si="17"/>
        <v/>
      </c>
      <c r="CN853" s="187" t="str">
        <f>IFERROR((TOWER_DATA[[#This Row],[D, bottom '[m']]]+TOWER_DATA[[#This Row],[D, top '[m']]])/(2*TOWER_DATA[[#This Row],[t '[mm']]]/1000),"")</f>
        <v/>
      </c>
      <c r="DT853" s="151"/>
      <c r="DW853" s="94"/>
      <c r="DX853" s="94"/>
    </row>
    <row r="854" spans="14:128" ht="18" customHeight="1">
      <c r="N854" s="75"/>
      <c r="U854" s="151"/>
      <c r="AY854" s="469"/>
      <c r="AZ854" s="470"/>
      <c r="BA854" s="168"/>
      <c r="BD854" s="467"/>
      <c r="BE854" s="467"/>
      <c r="BF854" s="468"/>
      <c r="CJ854" s="51" t="str">
        <f>IFERROR(TOWER_DATA[[#This Row],[Top '[m']]]-TOWER_DATA[[#This Row],[Bottom '[m']]], "")</f>
        <v/>
      </c>
      <c r="CK854" s="51"/>
      <c r="CL854" s="173" t="str">
        <f>IFERROR(-(TOWER_DATA[[#This Row],[D, bottom '[m']]]-TOWER_DATA[[#This Row],[D, top '[m']]])/(TOWER_DATA[[#This Row],[Bottom '[m']]]-TOWER_DATA[[#This Row],[Top '[m']]]),"")</f>
        <v/>
      </c>
      <c r="CM854" s="123" t="str">
        <f t="shared" si="17"/>
        <v/>
      </c>
      <c r="CN854" s="187" t="str">
        <f>IFERROR((TOWER_DATA[[#This Row],[D, bottom '[m']]]+TOWER_DATA[[#This Row],[D, top '[m']]])/(2*TOWER_DATA[[#This Row],[t '[mm']]]/1000),"")</f>
        <v/>
      </c>
      <c r="DT854" s="151"/>
      <c r="DW854" s="94"/>
      <c r="DX854" s="94"/>
    </row>
    <row r="855" spans="14:128" ht="18" customHeight="1">
      <c r="N855" s="75"/>
      <c r="U855" s="151"/>
      <c r="AY855" s="469"/>
      <c r="AZ855" s="470"/>
      <c r="BA855" s="168"/>
      <c r="BD855" s="467"/>
      <c r="BE855" s="467"/>
      <c r="BF855" s="468"/>
      <c r="CJ855" s="51" t="str">
        <f>IFERROR(TOWER_DATA[[#This Row],[Top '[m']]]-TOWER_DATA[[#This Row],[Bottom '[m']]], "")</f>
        <v/>
      </c>
      <c r="CK855" s="51"/>
      <c r="CL855" s="173" t="str">
        <f>IFERROR(-(TOWER_DATA[[#This Row],[D, bottom '[m']]]-TOWER_DATA[[#This Row],[D, top '[m']]])/(TOWER_DATA[[#This Row],[Bottom '[m']]]-TOWER_DATA[[#This Row],[Top '[m']]]),"")</f>
        <v/>
      </c>
      <c r="CM855" s="123" t="str">
        <f t="shared" si="17"/>
        <v/>
      </c>
      <c r="CN855" s="187" t="str">
        <f>IFERROR((TOWER_DATA[[#This Row],[D, bottom '[m']]]+TOWER_DATA[[#This Row],[D, top '[m']]])/(2*TOWER_DATA[[#This Row],[t '[mm']]]/1000),"")</f>
        <v/>
      </c>
      <c r="DT855" s="151"/>
      <c r="DW855" s="94"/>
      <c r="DX855" s="94"/>
    </row>
    <row r="856" spans="14:128" ht="18" customHeight="1">
      <c r="N856" s="75"/>
      <c r="U856" s="151"/>
      <c r="AY856" s="469"/>
      <c r="AZ856" s="470"/>
      <c r="BA856" s="168"/>
      <c r="BD856" s="467"/>
      <c r="BE856" s="467"/>
      <c r="BF856" s="468"/>
      <c r="CJ856" s="51" t="str">
        <f>IFERROR(TOWER_DATA[[#This Row],[Top '[m']]]-TOWER_DATA[[#This Row],[Bottom '[m']]], "")</f>
        <v/>
      </c>
      <c r="CK856" s="51"/>
      <c r="CL856" s="173" t="str">
        <f>IFERROR(-(TOWER_DATA[[#This Row],[D, bottom '[m']]]-TOWER_DATA[[#This Row],[D, top '[m']]])/(TOWER_DATA[[#This Row],[Bottom '[m']]]-TOWER_DATA[[#This Row],[Top '[m']]]),"")</f>
        <v/>
      </c>
      <c r="CM856" s="123" t="str">
        <f t="shared" si="17"/>
        <v/>
      </c>
      <c r="CN856" s="187" t="str">
        <f>IFERROR((TOWER_DATA[[#This Row],[D, bottom '[m']]]+TOWER_DATA[[#This Row],[D, top '[m']]])/(2*TOWER_DATA[[#This Row],[t '[mm']]]/1000),"")</f>
        <v/>
      </c>
      <c r="DT856" s="151"/>
      <c r="DW856" s="94"/>
      <c r="DX856" s="94"/>
    </row>
    <row r="857" spans="14:128" ht="18" customHeight="1">
      <c r="N857" s="75"/>
      <c r="U857" s="151"/>
      <c r="AY857" s="469"/>
      <c r="AZ857" s="470"/>
      <c r="BA857" s="168"/>
      <c r="BD857" s="467"/>
      <c r="BE857" s="467"/>
      <c r="BF857" s="468"/>
      <c r="CJ857" s="51" t="str">
        <f>IFERROR(TOWER_DATA[[#This Row],[Top '[m']]]-TOWER_DATA[[#This Row],[Bottom '[m']]], "")</f>
        <v/>
      </c>
      <c r="CK857" s="51"/>
      <c r="CL857" s="173" t="str">
        <f>IFERROR(-(TOWER_DATA[[#This Row],[D, bottom '[m']]]-TOWER_DATA[[#This Row],[D, top '[m']]])/(TOWER_DATA[[#This Row],[Bottom '[m']]]-TOWER_DATA[[#This Row],[Top '[m']]]),"")</f>
        <v/>
      </c>
      <c r="CM857" s="123" t="str">
        <f t="shared" si="17"/>
        <v/>
      </c>
      <c r="CN857" s="187" t="str">
        <f>IFERROR((TOWER_DATA[[#This Row],[D, bottom '[m']]]+TOWER_DATA[[#This Row],[D, top '[m']]])/(2*TOWER_DATA[[#This Row],[t '[mm']]]/1000),"")</f>
        <v/>
      </c>
      <c r="DT857" s="151"/>
      <c r="DW857" s="94"/>
      <c r="DX857" s="94"/>
    </row>
    <row r="858" spans="14:128" ht="18" customHeight="1">
      <c r="N858" s="75"/>
      <c r="U858" s="151"/>
      <c r="AY858" s="469"/>
      <c r="AZ858" s="470"/>
      <c r="BA858" s="168"/>
      <c r="BD858" s="467"/>
      <c r="BE858" s="467"/>
      <c r="BF858" s="468"/>
      <c r="CJ858" s="51" t="str">
        <f>IFERROR(TOWER_DATA[[#This Row],[Top '[m']]]-TOWER_DATA[[#This Row],[Bottom '[m']]], "")</f>
        <v/>
      </c>
      <c r="CK858" s="51"/>
      <c r="CL858" s="173" t="str">
        <f>IFERROR(-(TOWER_DATA[[#This Row],[D, bottom '[m']]]-TOWER_DATA[[#This Row],[D, top '[m']]])/(TOWER_DATA[[#This Row],[Bottom '[m']]]-TOWER_DATA[[#This Row],[Top '[m']]]),"")</f>
        <v/>
      </c>
      <c r="CM858" s="123" t="str">
        <f t="shared" si="17"/>
        <v/>
      </c>
      <c r="CN858" s="187" t="str">
        <f>IFERROR((TOWER_DATA[[#This Row],[D, bottom '[m']]]+TOWER_DATA[[#This Row],[D, top '[m']]])/(2*TOWER_DATA[[#This Row],[t '[mm']]]/1000),"")</f>
        <v/>
      </c>
      <c r="DT858" s="151"/>
      <c r="DW858" s="94"/>
      <c r="DX858" s="94"/>
    </row>
    <row r="859" spans="14:128" ht="18" customHeight="1">
      <c r="N859" s="75"/>
      <c r="U859" s="151"/>
      <c r="AY859" s="469"/>
      <c r="AZ859" s="470"/>
      <c r="BA859" s="168"/>
      <c r="BD859" s="467"/>
      <c r="BE859" s="467"/>
      <c r="BF859" s="468"/>
      <c r="CJ859" s="51" t="str">
        <f>IFERROR(TOWER_DATA[[#This Row],[Top '[m']]]-TOWER_DATA[[#This Row],[Bottom '[m']]], "")</f>
        <v/>
      </c>
      <c r="CK859" s="51"/>
      <c r="CL859" s="173" t="str">
        <f>IFERROR(-(TOWER_DATA[[#This Row],[D, bottom '[m']]]-TOWER_DATA[[#This Row],[D, top '[m']]])/(TOWER_DATA[[#This Row],[Bottom '[m']]]-TOWER_DATA[[#This Row],[Top '[m']]]),"")</f>
        <v/>
      </c>
      <c r="CM859" s="123" t="str">
        <f t="shared" si="17"/>
        <v/>
      </c>
      <c r="CN859" s="187" t="str">
        <f>IFERROR((TOWER_DATA[[#This Row],[D, bottom '[m']]]+TOWER_DATA[[#This Row],[D, top '[m']]])/(2*TOWER_DATA[[#This Row],[t '[mm']]]/1000),"")</f>
        <v/>
      </c>
      <c r="DT859" s="151"/>
      <c r="DW859" s="94"/>
      <c r="DX859" s="94"/>
    </row>
    <row r="860" spans="14:128" ht="18" customHeight="1">
      <c r="N860" s="75"/>
      <c r="U860" s="151"/>
      <c r="AY860" s="469"/>
      <c r="AZ860" s="470"/>
      <c r="BA860" s="168"/>
      <c r="BD860" s="467"/>
      <c r="BE860" s="467"/>
      <c r="BF860" s="468"/>
      <c r="CJ860" s="51" t="str">
        <f>IFERROR(TOWER_DATA[[#This Row],[Top '[m']]]-TOWER_DATA[[#This Row],[Bottom '[m']]], "")</f>
        <v/>
      </c>
      <c r="CK860" s="51"/>
      <c r="CL860" s="173" t="str">
        <f>IFERROR(-(TOWER_DATA[[#This Row],[D, bottom '[m']]]-TOWER_DATA[[#This Row],[D, top '[m']]])/(TOWER_DATA[[#This Row],[Bottom '[m']]]-TOWER_DATA[[#This Row],[Top '[m']]]),"")</f>
        <v/>
      </c>
      <c r="CM860" s="123" t="str">
        <f t="shared" si="17"/>
        <v/>
      </c>
      <c r="CN860" s="187" t="str">
        <f>IFERROR((TOWER_DATA[[#This Row],[D, bottom '[m']]]+TOWER_DATA[[#This Row],[D, top '[m']]])/(2*TOWER_DATA[[#This Row],[t '[mm']]]/1000),"")</f>
        <v/>
      </c>
      <c r="DT860" s="151"/>
      <c r="DW860" s="94"/>
      <c r="DX860" s="94"/>
    </row>
    <row r="861" spans="14:128" ht="18" customHeight="1">
      <c r="N861" s="75"/>
      <c r="U861" s="151"/>
      <c r="AY861" s="469"/>
      <c r="AZ861" s="470"/>
      <c r="BA861" s="168"/>
      <c r="BD861" s="467"/>
      <c r="BE861" s="467"/>
      <c r="BF861" s="468"/>
      <c r="CJ861" s="51" t="str">
        <f>IFERROR(TOWER_DATA[[#This Row],[Top '[m']]]-TOWER_DATA[[#This Row],[Bottom '[m']]], "")</f>
        <v/>
      </c>
      <c r="CK861" s="51"/>
      <c r="CL861" s="173" t="str">
        <f>IFERROR(-(TOWER_DATA[[#This Row],[D, bottom '[m']]]-TOWER_DATA[[#This Row],[D, top '[m']]])/(TOWER_DATA[[#This Row],[Bottom '[m']]]-TOWER_DATA[[#This Row],[Top '[m']]]),"")</f>
        <v/>
      </c>
      <c r="CM861" s="123" t="str">
        <f t="shared" si="17"/>
        <v/>
      </c>
      <c r="CN861" s="187" t="str">
        <f>IFERROR((TOWER_DATA[[#This Row],[D, bottom '[m']]]+TOWER_DATA[[#This Row],[D, top '[m']]])/(2*TOWER_DATA[[#This Row],[t '[mm']]]/1000),"")</f>
        <v/>
      </c>
      <c r="DT861" s="151"/>
      <c r="DW861" s="94"/>
      <c r="DX861" s="94"/>
    </row>
    <row r="862" spans="14:128" ht="18" customHeight="1">
      <c r="N862" s="75"/>
      <c r="U862" s="151"/>
      <c r="AY862" s="469"/>
      <c r="AZ862" s="470"/>
      <c r="BA862" s="168"/>
      <c r="BD862" s="467"/>
      <c r="BE862" s="467"/>
      <c r="BF862" s="468"/>
      <c r="CJ862" s="51" t="str">
        <f>IFERROR(TOWER_DATA[[#This Row],[Top '[m']]]-TOWER_DATA[[#This Row],[Bottom '[m']]], "")</f>
        <v/>
      </c>
      <c r="CK862" s="51"/>
      <c r="CL862" s="173" t="str">
        <f>IFERROR(-(TOWER_DATA[[#This Row],[D, bottom '[m']]]-TOWER_DATA[[#This Row],[D, top '[m']]])/(TOWER_DATA[[#This Row],[Bottom '[m']]]-TOWER_DATA[[#This Row],[Top '[m']]]),"")</f>
        <v/>
      </c>
      <c r="CM862" s="123" t="str">
        <f t="shared" si="17"/>
        <v/>
      </c>
      <c r="CN862" s="187" t="str">
        <f>IFERROR((TOWER_DATA[[#This Row],[D, bottom '[m']]]+TOWER_DATA[[#This Row],[D, top '[m']]])/(2*TOWER_DATA[[#This Row],[t '[mm']]]/1000),"")</f>
        <v/>
      </c>
      <c r="DT862" s="151"/>
      <c r="DW862" s="94"/>
      <c r="DX862" s="94"/>
    </row>
    <row r="863" spans="14:128" ht="18" customHeight="1">
      <c r="N863" s="75"/>
      <c r="U863" s="151"/>
      <c r="AY863" s="469"/>
      <c r="AZ863" s="470"/>
      <c r="BA863" s="168"/>
      <c r="BD863" s="467"/>
      <c r="BE863" s="467"/>
      <c r="BF863" s="468"/>
      <c r="CJ863" s="51" t="str">
        <f>IFERROR(TOWER_DATA[[#This Row],[Top '[m']]]-TOWER_DATA[[#This Row],[Bottom '[m']]], "")</f>
        <v/>
      </c>
      <c r="CK863" s="51"/>
      <c r="CL863" s="173" t="str">
        <f>IFERROR(-(TOWER_DATA[[#This Row],[D, bottom '[m']]]-TOWER_DATA[[#This Row],[D, top '[m']]])/(TOWER_DATA[[#This Row],[Bottom '[m']]]-TOWER_DATA[[#This Row],[Top '[m']]]),"")</f>
        <v/>
      </c>
      <c r="CM863" s="123" t="str">
        <f t="shared" si="17"/>
        <v/>
      </c>
      <c r="CN863" s="187" t="str">
        <f>IFERROR((TOWER_DATA[[#This Row],[D, bottom '[m']]]+TOWER_DATA[[#This Row],[D, top '[m']]])/(2*TOWER_DATA[[#This Row],[t '[mm']]]/1000),"")</f>
        <v/>
      </c>
      <c r="DT863" s="151"/>
      <c r="DW863" s="94"/>
      <c r="DX863" s="94"/>
    </row>
    <row r="864" spans="14:128" ht="18" customHeight="1">
      <c r="N864" s="75"/>
      <c r="U864" s="151"/>
      <c r="AY864" s="469"/>
      <c r="AZ864" s="470"/>
      <c r="BA864" s="168"/>
      <c r="BD864" s="467"/>
      <c r="BE864" s="467"/>
      <c r="BF864" s="468"/>
      <c r="CJ864" s="51" t="str">
        <f>IFERROR(TOWER_DATA[[#This Row],[Top '[m']]]-TOWER_DATA[[#This Row],[Bottom '[m']]], "")</f>
        <v/>
      </c>
      <c r="CK864" s="51"/>
      <c r="CL864" s="173" t="str">
        <f>IFERROR(-(TOWER_DATA[[#This Row],[D, bottom '[m']]]-TOWER_DATA[[#This Row],[D, top '[m']]])/(TOWER_DATA[[#This Row],[Bottom '[m']]]-TOWER_DATA[[#This Row],[Top '[m']]]),"")</f>
        <v/>
      </c>
      <c r="CM864" s="123" t="str">
        <f t="shared" si="17"/>
        <v/>
      </c>
      <c r="CN864" s="187" t="str">
        <f>IFERROR((TOWER_DATA[[#This Row],[D, bottom '[m']]]+TOWER_DATA[[#This Row],[D, top '[m']]])/(2*TOWER_DATA[[#This Row],[t '[mm']]]/1000),"")</f>
        <v/>
      </c>
      <c r="DT864" s="151"/>
      <c r="DW864" s="94"/>
      <c r="DX864" s="94"/>
    </row>
    <row r="865" spans="14:128" ht="18" customHeight="1">
      <c r="N865" s="75"/>
      <c r="U865" s="151"/>
      <c r="AY865" s="469"/>
      <c r="AZ865" s="470"/>
      <c r="BA865" s="168"/>
      <c r="BD865" s="467"/>
      <c r="BE865" s="467"/>
      <c r="BF865" s="468"/>
      <c r="CJ865" s="51" t="str">
        <f>IFERROR(TOWER_DATA[[#This Row],[Top '[m']]]-TOWER_DATA[[#This Row],[Bottom '[m']]], "")</f>
        <v/>
      </c>
      <c r="CK865" s="51"/>
      <c r="CL865" s="173" t="str">
        <f>IFERROR(-(TOWER_DATA[[#This Row],[D, bottom '[m']]]-TOWER_DATA[[#This Row],[D, top '[m']]])/(TOWER_DATA[[#This Row],[Bottom '[m']]]-TOWER_DATA[[#This Row],[Top '[m']]]),"")</f>
        <v/>
      </c>
      <c r="CM865" s="123" t="str">
        <f t="shared" si="17"/>
        <v/>
      </c>
      <c r="CN865" s="187" t="str">
        <f>IFERROR((TOWER_DATA[[#This Row],[D, bottom '[m']]]+TOWER_DATA[[#This Row],[D, top '[m']]])/(2*TOWER_DATA[[#This Row],[t '[mm']]]/1000),"")</f>
        <v/>
      </c>
      <c r="DT865" s="151"/>
      <c r="DW865" s="94"/>
      <c r="DX865" s="94"/>
    </row>
    <row r="866" spans="14:128" ht="18" customHeight="1">
      <c r="N866" s="75"/>
      <c r="U866" s="151"/>
      <c r="AY866" s="469"/>
      <c r="AZ866" s="470"/>
      <c r="BA866" s="168"/>
      <c r="BD866" s="467"/>
      <c r="BE866" s="467"/>
      <c r="BF866" s="468"/>
      <c r="CJ866" s="51" t="str">
        <f>IFERROR(TOWER_DATA[[#This Row],[Top '[m']]]-TOWER_DATA[[#This Row],[Bottom '[m']]], "")</f>
        <v/>
      </c>
      <c r="CK866" s="51"/>
      <c r="CL866" s="173" t="str">
        <f>IFERROR(-(TOWER_DATA[[#This Row],[D, bottom '[m']]]-TOWER_DATA[[#This Row],[D, top '[m']]])/(TOWER_DATA[[#This Row],[Bottom '[m']]]-TOWER_DATA[[#This Row],[Top '[m']]]),"")</f>
        <v/>
      </c>
      <c r="CM866" s="123" t="str">
        <f t="shared" si="17"/>
        <v/>
      </c>
      <c r="CN866" s="187" t="str">
        <f>IFERROR((TOWER_DATA[[#This Row],[D, bottom '[m']]]+TOWER_DATA[[#This Row],[D, top '[m']]])/(2*TOWER_DATA[[#This Row],[t '[mm']]]/1000),"")</f>
        <v/>
      </c>
      <c r="DT866" s="151"/>
      <c r="DW866" s="94"/>
      <c r="DX866" s="94"/>
    </row>
    <row r="867" spans="14:128" ht="18" customHeight="1">
      <c r="N867" s="75"/>
      <c r="U867" s="151"/>
      <c r="AY867" s="469"/>
      <c r="AZ867" s="470"/>
      <c r="BA867" s="168"/>
      <c r="BD867" s="467"/>
      <c r="BE867" s="467"/>
      <c r="BF867" s="468"/>
      <c r="CJ867" s="51" t="str">
        <f>IFERROR(TOWER_DATA[[#This Row],[Top '[m']]]-TOWER_DATA[[#This Row],[Bottom '[m']]], "")</f>
        <v/>
      </c>
      <c r="CK867" s="51"/>
      <c r="CL867" s="173" t="str">
        <f>IFERROR(-(TOWER_DATA[[#This Row],[D, bottom '[m']]]-TOWER_DATA[[#This Row],[D, top '[m']]])/(TOWER_DATA[[#This Row],[Bottom '[m']]]-TOWER_DATA[[#This Row],[Top '[m']]]),"")</f>
        <v/>
      </c>
      <c r="CM867" s="123" t="str">
        <f t="shared" si="17"/>
        <v/>
      </c>
      <c r="CN867" s="187" t="str">
        <f>IFERROR((TOWER_DATA[[#This Row],[D, bottom '[m']]]+TOWER_DATA[[#This Row],[D, top '[m']]])/(2*TOWER_DATA[[#This Row],[t '[mm']]]/1000),"")</f>
        <v/>
      </c>
      <c r="DT867" s="151"/>
      <c r="DW867" s="94"/>
      <c r="DX867" s="94"/>
    </row>
    <row r="868" spans="14:128" ht="18" customHeight="1">
      <c r="N868" s="75"/>
      <c r="U868" s="151"/>
      <c r="AY868" s="469"/>
      <c r="AZ868" s="470"/>
      <c r="BA868" s="168"/>
      <c r="BD868" s="467"/>
      <c r="BE868" s="467"/>
      <c r="BF868" s="468"/>
      <c r="CJ868" s="51" t="str">
        <f>IFERROR(TOWER_DATA[[#This Row],[Top '[m']]]-TOWER_DATA[[#This Row],[Bottom '[m']]], "")</f>
        <v/>
      </c>
      <c r="CK868" s="51"/>
      <c r="CL868" s="173" t="str">
        <f>IFERROR(-(TOWER_DATA[[#This Row],[D, bottom '[m']]]-TOWER_DATA[[#This Row],[D, top '[m']]])/(TOWER_DATA[[#This Row],[Bottom '[m']]]-TOWER_DATA[[#This Row],[Top '[m']]]),"")</f>
        <v/>
      </c>
      <c r="CM868" s="123" t="str">
        <f t="shared" si="17"/>
        <v/>
      </c>
      <c r="CN868" s="187" t="str">
        <f>IFERROR((TOWER_DATA[[#This Row],[D, bottom '[m']]]+TOWER_DATA[[#This Row],[D, top '[m']]])/(2*TOWER_DATA[[#This Row],[t '[mm']]]/1000),"")</f>
        <v/>
      </c>
      <c r="DT868" s="151"/>
      <c r="DW868" s="94"/>
      <c r="DX868" s="94"/>
    </row>
    <row r="869" spans="14:128" ht="18" customHeight="1">
      <c r="N869" s="75"/>
      <c r="U869" s="151"/>
      <c r="AY869" s="469"/>
      <c r="AZ869" s="470"/>
      <c r="BA869" s="168"/>
      <c r="BD869" s="467"/>
      <c r="BE869" s="467"/>
      <c r="BF869" s="468"/>
      <c r="CJ869" s="51" t="str">
        <f>IFERROR(TOWER_DATA[[#This Row],[Top '[m']]]-TOWER_DATA[[#This Row],[Bottom '[m']]], "")</f>
        <v/>
      </c>
      <c r="CK869" s="51"/>
      <c r="CL869" s="173" t="str">
        <f>IFERROR(-(TOWER_DATA[[#This Row],[D, bottom '[m']]]-TOWER_DATA[[#This Row],[D, top '[m']]])/(TOWER_DATA[[#This Row],[Bottom '[m']]]-TOWER_DATA[[#This Row],[Top '[m']]]),"")</f>
        <v/>
      </c>
      <c r="CM869" s="123" t="str">
        <f t="shared" si="17"/>
        <v/>
      </c>
      <c r="CN869" s="187" t="str">
        <f>IFERROR((TOWER_DATA[[#This Row],[D, bottom '[m']]]+TOWER_DATA[[#This Row],[D, top '[m']]])/(2*TOWER_DATA[[#This Row],[t '[mm']]]/1000),"")</f>
        <v/>
      </c>
      <c r="DT869" s="151"/>
      <c r="DW869" s="94"/>
      <c r="DX869" s="94"/>
    </row>
    <row r="870" spans="14:128" ht="18" customHeight="1">
      <c r="N870" s="75"/>
      <c r="U870" s="151"/>
      <c r="AY870" s="469"/>
      <c r="AZ870" s="470"/>
      <c r="BA870" s="168"/>
      <c r="BD870" s="467"/>
      <c r="BE870" s="467"/>
      <c r="BF870" s="468"/>
      <c r="CJ870" s="51" t="str">
        <f>IFERROR(TOWER_DATA[[#This Row],[Top '[m']]]-TOWER_DATA[[#This Row],[Bottom '[m']]], "")</f>
        <v/>
      </c>
      <c r="CK870" s="51"/>
      <c r="CL870" s="173" t="str">
        <f>IFERROR(-(TOWER_DATA[[#This Row],[D, bottom '[m']]]-TOWER_DATA[[#This Row],[D, top '[m']]])/(TOWER_DATA[[#This Row],[Bottom '[m']]]-TOWER_DATA[[#This Row],[Top '[m']]]),"")</f>
        <v/>
      </c>
      <c r="CM870" s="123" t="str">
        <f t="shared" si="17"/>
        <v/>
      </c>
      <c r="CN870" s="187" t="str">
        <f>IFERROR((TOWER_DATA[[#This Row],[D, bottom '[m']]]+TOWER_DATA[[#This Row],[D, top '[m']]])/(2*TOWER_DATA[[#This Row],[t '[mm']]]/1000),"")</f>
        <v/>
      </c>
      <c r="DT870" s="151"/>
      <c r="DW870" s="94"/>
      <c r="DX870" s="94"/>
    </row>
    <row r="871" spans="14:128" ht="18" customHeight="1">
      <c r="N871" s="75"/>
      <c r="U871" s="151"/>
      <c r="AY871" s="469"/>
      <c r="AZ871" s="470"/>
      <c r="BA871" s="168"/>
      <c r="BD871" s="467"/>
      <c r="BE871" s="467"/>
      <c r="BF871" s="468"/>
      <c r="CJ871" s="51" t="str">
        <f>IFERROR(TOWER_DATA[[#This Row],[Top '[m']]]-TOWER_DATA[[#This Row],[Bottom '[m']]], "")</f>
        <v/>
      </c>
      <c r="CK871" s="51"/>
      <c r="CL871" s="173" t="str">
        <f>IFERROR(-(TOWER_DATA[[#This Row],[D, bottom '[m']]]-TOWER_DATA[[#This Row],[D, top '[m']]])/(TOWER_DATA[[#This Row],[Bottom '[m']]]-TOWER_DATA[[#This Row],[Top '[m']]]),"")</f>
        <v/>
      </c>
      <c r="CM871" s="123" t="str">
        <f t="shared" si="17"/>
        <v/>
      </c>
      <c r="CN871" s="187" t="str">
        <f>IFERROR((TOWER_DATA[[#This Row],[D, bottom '[m']]]+TOWER_DATA[[#This Row],[D, top '[m']]])/(2*TOWER_DATA[[#This Row],[t '[mm']]]/1000),"")</f>
        <v/>
      </c>
      <c r="DT871" s="151"/>
      <c r="DW871" s="94"/>
      <c r="DX871" s="94"/>
    </row>
    <row r="872" spans="14:128" ht="18" customHeight="1">
      <c r="N872" s="75"/>
      <c r="U872" s="151"/>
      <c r="AY872" s="469"/>
      <c r="AZ872" s="470"/>
      <c r="BA872" s="168"/>
      <c r="BD872" s="467"/>
      <c r="BE872" s="467"/>
      <c r="BF872" s="468"/>
      <c r="CJ872" s="51" t="str">
        <f>IFERROR(TOWER_DATA[[#This Row],[Top '[m']]]-TOWER_DATA[[#This Row],[Bottom '[m']]], "")</f>
        <v/>
      </c>
      <c r="CK872" s="51"/>
      <c r="CL872" s="173" t="str">
        <f>IFERROR(-(TOWER_DATA[[#This Row],[D, bottom '[m']]]-TOWER_DATA[[#This Row],[D, top '[m']]])/(TOWER_DATA[[#This Row],[Bottom '[m']]]-TOWER_DATA[[#This Row],[Top '[m']]]),"")</f>
        <v/>
      </c>
      <c r="CM872" s="123" t="str">
        <f t="shared" si="17"/>
        <v/>
      </c>
      <c r="CN872" s="187" t="str">
        <f>IFERROR((TOWER_DATA[[#This Row],[D, bottom '[m']]]+TOWER_DATA[[#This Row],[D, top '[m']]])/(2*TOWER_DATA[[#This Row],[t '[mm']]]/1000),"")</f>
        <v/>
      </c>
      <c r="DT872" s="151"/>
      <c r="DW872" s="94"/>
      <c r="DX872" s="94"/>
    </row>
    <row r="873" spans="14:128" ht="18" customHeight="1">
      <c r="N873" s="75"/>
      <c r="U873" s="151"/>
      <c r="AY873" s="469"/>
      <c r="AZ873" s="470"/>
      <c r="BA873" s="168"/>
      <c r="BD873" s="467"/>
      <c r="BE873" s="467"/>
      <c r="BF873" s="468"/>
      <c r="CJ873" s="51" t="str">
        <f>IFERROR(TOWER_DATA[[#This Row],[Top '[m']]]-TOWER_DATA[[#This Row],[Bottom '[m']]], "")</f>
        <v/>
      </c>
      <c r="CK873" s="51"/>
      <c r="CL873" s="173" t="str">
        <f>IFERROR(-(TOWER_DATA[[#This Row],[D, bottom '[m']]]-TOWER_DATA[[#This Row],[D, top '[m']]])/(TOWER_DATA[[#This Row],[Bottom '[m']]]-TOWER_DATA[[#This Row],[Top '[m']]]),"")</f>
        <v/>
      </c>
      <c r="CM873" s="123" t="str">
        <f t="shared" si="17"/>
        <v/>
      </c>
      <c r="CN873" s="187" t="str">
        <f>IFERROR((TOWER_DATA[[#This Row],[D, bottom '[m']]]+TOWER_DATA[[#This Row],[D, top '[m']]])/(2*TOWER_DATA[[#This Row],[t '[mm']]]/1000),"")</f>
        <v/>
      </c>
      <c r="DT873" s="151"/>
      <c r="DW873" s="94"/>
      <c r="DX873" s="94"/>
    </row>
    <row r="874" spans="14:128" ht="18" customHeight="1">
      <c r="N874" s="75"/>
      <c r="U874" s="151"/>
      <c r="AY874" s="469"/>
      <c r="AZ874" s="470"/>
      <c r="BA874" s="168"/>
      <c r="BD874" s="467"/>
      <c r="BE874" s="467"/>
      <c r="BF874" s="468"/>
      <c r="CJ874" s="51" t="str">
        <f>IFERROR(TOWER_DATA[[#This Row],[Top '[m']]]-TOWER_DATA[[#This Row],[Bottom '[m']]], "")</f>
        <v/>
      </c>
      <c r="CK874" s="51"/>
      <c r="CL874" s="173" t="str">
        <f>IFERROR(-(TOWER_DATA[[#This Row],[D, bottom '[m']]]-TOWER_DATA[[#This Row],[D, top '[m']]])/(TOWER_DATA[[#This Row],[Bottom '[m']]]-TOWER_DATA[[#This Row],[Top '[m']]]),"")</f>
        <v/>
      </c>
      <c r="CM874" s="123" t="str">
        <f t="shared" si="17"/>
        <v/>
      </c>
      <c r="CN874" s="187" t="str">
        <f>IFERROR((TOWER_DATA[[#This Row],[D, bottom '[m']]]+TOWER_DATA[[#This Row],[D, top '[m']]])/(2*TOWER_DATA[[#This Row],[t '[mm']]]/1000),"")</f>
        <v/>
      </c>
      <c r="DT874" s="151"/>
      <c r="DW874" s="94"/>
      <c r="DX874" s="94"/>
    </row>
    <row r="875" spans="14:128" ht="18" customHeight="1">
      <c r="N875" s="75"/>
      <c r="U875" s="151"/>
      <c r="AY875" s="469"/>
      <c r="AZ875" s="470"/>
      <c r="BA875" s="168"/>
      <c r="BD875" s="467"/>
      <c r="BE875" s="467"/>
      <c r="BF875" s="468"/>
      <c r="CJ875" s="51" t="str">
        <f>IFERROR(TOWER_DATA[[#This Row],[Top '[m']]]-TOWER_DATA[[#This Row],[Bottom '[m']]], "")</f>
        <v/>
      </c>
      <c r="CK875" s="51"/>
      <c r="CL875" s="173" t="str">
        <f>IFERROR(-(TOWER_DATA[[#This Row],[D, bottom '[m']]]-TOWER_DATA[[#This Row],[D, top '[m']]])/(TOWER_DATA[[#This Row],[Bottom '[m']]]-TOWER_DATA[[#This Row],[Top '[m']]]),"")</f>
        <v/>
      </c>
      <c r="CM875" s="123" t="str">
        <f t="shared" si="17"/>
        <v/>
      </c>
      <c r="CN875" s="187" t="str">
        <f>IFERROR((TOWER_DATA[[#This Row],[D, bottom '[m']]]+TOWER_DATA[[#This Row],[D, top '[m']]])/(2*TOWER_DATA[[#This Row],[t '[mm']]]/1000),"")</f>
        <v/>
      </c>
      <c r="DT875" s="151"/>
      <c r="DW875" s="94"/>
      <c r="DX875" s="94"/>
    </row>
    <row r="876" spans="14:128" ht="18" customHeight="1">
      <c r="N876" s="75"/>
      <c r="U876" s="151"/>
      <c r="AY876" s="469"/>
      <c r="AZ876" s="470"/>
      <c r="BA876" s="168"/>
      <c r="BD876" s="467"/>
      <c r="BE876" s="467"/>
      <c r="BF876" s="468"/>
      <c r="CJ876" s="51" t="str">
        <f>IFERROR(TOWER_DATA[[#This Row],[Top '[m']]]-TOWER_DATA[[#This Row],[Bottom '[m']]], "")</f>
        <v/>
      </c>
      <c r="CK876" s="51"/>
      <c r="CL876" s="173" t="str">
        <f>IFERROR(-(TOWER_DATA[[#This Row],[D, bottom '[m']]]-TOWER_DATA[[#This Row],[D, top '[m']]])/(TOWER_DATA[[#This Row],[Bottom '[m']]]-TOWER_DATA[[#This Row],[Top '[m']]]),"")</f>
        <v/>
      </c>
      <c r="CM876" s="123" t="str">
        <f t="shared" si="17"/>
        <v/>
      </c>
      <c r="CN876" s="187" t="str">
        <f>IFERROR((TOWER_DATA[[#This Row],[D, bottom '[m']]]+TOWER_DATA[[#This Row],[D, top '[m']]])/(2*TOWER_DATA[[#This Row],[t '[mm']]]/1000),"")</f>
        <v/>
      </c>
      <c r="DT876" s="151"/>
      <c r="DW876" s="94"/>
      <c r="DX876" s="94"/>
    </row>
    <row r="877" spans="14:128" ht="18" customHeight="1">
      <c r="N877" s="75"/>
      <c r="U877" s="151"/>
      <c r="AY877" s="469"/>
      <c r="AZ877" s="470"/>
      <c r="BA877" s="168"/>
      <c r="BD877" s="467"/>
      <c r="BE877" s="467"/>
      <c r="BF877" s="468"/>
      <c r="CJ877" s="51" t="str">
        <f>IFERROR(TOWER_DATA[[#This Row],[Top '[m']]]-TOWER_DATA[[#This Row],[Bottom '[m']]], "")</f>
        <v/>
      </c>
      <c r="CK877" s="51"/>
      <c r="CL877" s="173" t="str">
        <f>IFERROR(-(TOWER_DATA[[#This Row],[D, bottom '[m']]]-TOWER_DATA[[#This Row],[D, top '[m']]])/(TOWER_DATA[[#This Row],[Bottom '[m']]]-TOWER_DATA[[#This Row],[Top '[m']]]),"")</f>
        <v/>
      </c>
      <c r="CM877" s="123" t="str">
        <f t="shared" si="17"/>
        <v/>
      </c>
      <c r="CN877" s="187" t="str">
        <f>IFERROR((TOWER_DATA[[#This Row],[D, bottom '[m']]]+TOWER_DATA[[#This Row],[D, top '[m']]])/(2*TOWER_DATA[[#This Row],[t '[mm']]]/1000),"")</f>
        <v/>
      </c>
      <c r="DT877" s="151"/>
      <c r="DW877" s="94"/>
      <c r="DX877" s="94"/>
    </row>
    <row r="878" spans="14:128" ht="18" customHeight="1">
      <c r="N878" s="75"/>
      <c r="U878" s="151"/>
      <c r="AY878" s="469"/>
      <c r="AZ878" s="470"/>
      <c r="BA878" s="168"/>
      <c r="BD878" s="467"/>
      <c r="BE878" s="467"/>
      <c r="BF878" s="468"/>
      <c r="CJ878" s="51" t="str">
        <f>IFERROR(TOWER_DATA[[#This Row],[Top '[m']]]-TOWER_DATA[[#This Row],[Bottom '[m']]], "")</f>
        <v/>
      </c>
      <c r="CK878" s="51"/>
      <c r="CL878" s="173" t="str">
        <f>IFERROR(-(TOWER_DATA[[#This Row],[D, bottom '[m']]]-TOWER_DATA[[#This Row],[D, top '[m']]])/(TOWER_DATA[[#This Row],[Bottom '[m']]]-TOWER_DATA[[#This Row],[Top '[m']]]),"")</f>
        <v/>
      </c>
      <c r="CM878" s="123" t="str">
        <f t="shared" si="17"/>
        <v/>
      </c>
      <c r="CN878" s="187" t="str">
        <f>IFERROR((TOWER_DATA[[#This Row],[D, bottom '[m']]]+TOWER_DATA[[#This Row],[D, top '[m']]])/(2*TOWER_DATA[[#This Row],[t '[mm']]]/1000),"")</f>
        <v/>
      </c>
      <c r="DT878" s="151"/>
      <c r="DW878" s="94"/>
      <c r="DX878" s="94"/>
    </row>
    <row r="879" spans="14:128" ht="18" customHeight="1">
      <c r="N879" s="75"/>
      <c r="U879" s="151"/>
      <c r="AY879" s="469"/>
      <c r="AZ879" s="470"/>
      <c r="BA879" s="168"/>
      <c r="BD879" s="467"/>
      <c r="BE879" s="467"/>
      <c r="BF879" s="468"/>
      <c r="CJ879" s="51" t="str">
        <f>IFERROR(TOWER_DATA[[#This Row],[Top '[m']]]-TOWER_DATA[[#This Row],[Bottom '[m']]], "")</f>
        <v/>
      </c>
      <c r="CK879" s="51"/>
      <c r="CL879" s="173" t="str">
        <f>IFERROR(-(TOWER_DATA[[#This Row],[D, bottom '[m']]]-TOWER_DATA[[#This Row],[D, top '[m']]])/(TOWER_DATA[[#This Row],[Bottom '[m']]]-TOWER_DATA[[#This Row],[Top '[m']]]),"")</f>
        <v/>
      </c>
      <c r="CM879" s="123" t="str">
        <f t="shared" si="17"/>
        <v/>
      </c>
      <c r="CN879" s="187" t="str">
        <f>IFERROR((TOWER_DATA[[#This Row],[D, bottom '[m']]]+TOWER_DATA[[#This Row],[D, top '[m']]])/(2*TOWER_DATA[[#This Row],[t '[mm']]]/1000),"")</f>
        <v/>
      </c>
      <c r="DT879" s="151"/>
      <c r="DW879" s="94"/>
      <c r="DX879" s="94"/>
    </row>
    <row r="880" spans="14:128" ht="18" customHeight="1">
      <c r="N880" s="75"/>
      <c r="U880" s="151"/>
      <c r="AY880" s="469"/>
      <c r="AZ880" s="470"/>
      <c r="BA880" s="168"/>
      <c r="BD880" s="467"/>
      <c r="BE880" s="467"/>
      <c r="BF880" s="468"/>
      <c r="CJ880" s="51" t="str">
        <f>IFERROR(TOWER_DATA[[#This Row],[Top '[m']]]-TOWER_DATA[[#This Row],[Bottom '[m']]], "")</f>
        <v/>
      </c>
      <c r="CK880" s="51"/>
      <c r="CL880" s="173" t="str">
        <f>IFERROR(-(TOWER_DATA[[#This Row],[D, bottom '[m']]]-TOWER_DATA[[#This Row],[D, top '[m']]])/(TOWER_DATA[[#This Row],[Bottom '[m']]]-TOWER_DATA[[#This Row],[Top '[m']]]),"")</f>
        <v/>
      </c>
      <c r="CM880" s="123" t="str">
        <f t="shared" si="17"/>
        <v/>
      </c>
      <c r="CN880" s="187" t="str">
        <f>IFERROR((TOWER_DATA[[#This Row],[D, bottom '[m']]]+TOWER_DATA[[#This Row],[D, top '[m']]])/(2*TOWER_DATA[[#This Row],[t '[mm']]]/1000),"")</f>
        <v/>
      </c>
      <c r="DT880" s="151"/>
      <c r="DW880" s="94"/>
      <c r="DX880" s="94"/>
    </row>
    <row r="881" spans="1:131" ht="18" customHeight="1">
      <c r="N881" s="75"/>
      <c r="U881" s="151"/>
      <c r="AY881" s="469"/>
      <c r="AZ881" s="470"/>
      <c r="BA881" s="168"/>
      <c r="BD881" s="467"/>
      <c r="BE881" s="467"/>
      <c r="BF881" s="468"/>
      <c r="CJ881" s="51" t="str">
        <f>IFERROR(TOWER_DATA[[#This Row],[Top '[m']]]-TOWER_DATA[[#This Row],[Bottom '[m']]], "")</f>
        <v/>
      </c>
      <c r="CK881" s="51"/>
      <c r="CL881" s="173" t="str">
        <f>IFERROR(-(TOWER_DATA[[#This Row],[D, bottom '[m']]]-TOWER_DATA[[#This Row],[D, top '[m']]])/(TOWER_DATA[[#This Row],[Bottom '[m']]]-TOWER_DATA[[#This Row],[Top '[m']]]),"")</f>
        <v/>
      </c>
      <c r="CM881" s="123" t="str">
        <f t="shared" ref="CM881:CM882" si="18">IF(7850/1000*(1/3)*PI()*ABS(CE881-CF881)*((CG881/2)^2+(CG881/2)*(CH881/2)+(CH881/2)^2-(CG881/2-CI881/1000)^2-(CG881/2-CI881/1000)*(CH881/2-CI881/1000)-(CH881/2-CI881/1000)^2)=0,"",7850/1000*(1/3)*PI()*ABS(CE881-CF881)*((CG881/2)^2+(CG881/2)*(CH881/2)+(CH881/2)^2-(CG881/2-CI881/1000)^2-(CG881/2-CI881/1000)*(CH881/2-CI881/1000)-(CH881/2-CI881/1000)^2))</f>
        <v/>
      </c>
      <c r="CN881" s="187" t="str">
        <f>IFERROR((TOWER_DATA[[#This Row],[D, bottom '[m']]]+TOWER_DATA[[#This Row],[D, top '[m']]])/(2*TOWER_DATA[[#This Row],[t '[mm']]]/1000),"")</f>
        <v/>
      </c>
      <c r="DT881" s="151"/>
      <c r="DW881" s="94"/>
      <c r="DX881" s="94"/>
    </row>
    <row r="882" spans="1:131" ht="18" customHeight="1">
      <c r="N882" s="75"/>
      <c r="U882" s="151"/>
      <c r="AY882" s="469"/>
      <c r="AZ882" s="470"/>
      <c r="BA882" s="168"/>
      <c r="BD882" s="467"/>
      <c r="BE882" s="467"/>
      <c r="BF882" s="468"/>
      <c r="CJ882" s="51" t="str">
        <f>IFERROR(TOWER_DATA[[#This Row],[Top '[m']]]-TOWER_DATA[[#This Row],[Bottom '[m']]], "")</f>
        <v/>
      </c>
      <c r="CK882" s="51"/>
      <c r="CL882" s="173" t="str">
        <f>IFERROR(-(TOWER_DATA[[#This Row],[D, bottom '[m']]]-TOWER_DATA[[#This Row],[D, top '[m']]])/(TOWER_DATA[[#This Row],[Bottom '[m']]]-TOWER_DATA[[#This Row],[Top '[m']]]),"")</f>
        <v/>
      </c>
      <c r="CM882" s="123" t="str">
        <f t="shared" si="18"/>
        <v/>
      </c>
      <c r="CN882" s="187" t="str">
        <f>IFERROR((TOWER_DATA[[#This Row],[D, bottom '[m']]]+TOWER_DATA[[#This Row],[D, top '[m']]])/(2*TOWER_DATA[[#This Row],[t '[mm']]]/1000),"")</f>
        <v/>
      </c>
      <c r="DT882" s="151"/>
      <c r="DW882" s="94"/>
      <c r="DX882" s="94"/>
    </row>
    <row r="883" spans="1:131" ht="18" customHeight="1">
      <c r="N883" s="75"/>
      <c r="U883" s="151"/>
      <c r="AY883" s="469"/>
      <c r="AZ883" s="470"/>
      <c r="BA883" s="168"/>
      <c r="BD883" s="467"/>
      <c r="BE883" s="467"/>
      <c r="BF883" s="468"/>
      <c r="CJ883" s="51" t="str">
        <f>IFERROR(TOWER_DATA[[#This Row],[Top '[m']]]-TOWER_DATA[[#This Row],[Bottom '[m']]], "")</f>
        <v/>
      </c>
      <c r="CK883" s="51"/>
      <c r="CL883" s="173" t="str">
        <f>IFERROR(-(TOWER_DATA[[#This Row],[D, bottom '[m']]]-TOWER_DATA[[#This Row],[D, top '[m']]])/(TOWER_DATA[[#This Row],[Bottom '[m']]]-TOWER_DATA[[#This Row],[Top '[m']]]),"")</f>
        <v/>
      </c>
      <c r="CM883" s="123"/>
      <c r="CN883" s="187" t="str">
        <f>IFERROR((TOWER_DATA[[#This Row],[D, bottom '[m']]]+TOWER_DATA[[#This Row],[D, top '[m']]])/(2*TOWER_DATA[[#This Row],[t '[mm']]]/1000),"")</f>
        <v/>
      </c>
      <c r="DT883" s="151"/>
      <c r="DW883" s="94"/>
      <c r="DX883" s="94"/>
    </row>
    <row r="884" spans="1:131" ht="18" customHeight="1">
      <c r="N884" s="75"/>
      <c r="U884" s="151"/>
      <c r="AY884" s="469"/>
      <c r="AZ884" s="470"/>
      <c r="BA884" s="168"/>
      <c r="BD884" s="467"/>
      <c r="BE884" s="467"/>
      <c r="BF884" s="468"/>
      <c r="CJ884" s="51" t="str">
        <f>IFERROR(TOWER_DATA[[#This Row],[Top '[m']]]-TOWER_DATA[[#This Row],[Bottom '[m']]], "")</f>
        <v/>
      </c>
      <c r="CK884" s="51"/>
      <c r="CL884" s="173" t="str">
        <f>IFERROR(-(TOWER_DATA[[#This Row],[D, bottom '[m']]]-TOWER_DATA[[#This Row],[D, top '[m']]])/(TOWER_DATA[[#This Row],[Bottom '[m']]]-TOWER_DATA[[#This Row],[Top '[m']]]),"")</f>
        <v/>
      </c>
      <c r="CM884" s="123"/>
      <c r="CN884" s="187" t="str">
        <f>IFERROR((TOWER_DATA[[#This Row],[D, bottom '[m']]]+TOWER_DATA[[#This Row],[D, top '[m']]])/(2*TOWER_DATA[[#This Row],[t '[mm']]]/1000),"")</f>
        <v/>
      </c>
      <c r="DT884" s="151"/>
      <c r="DW884" s="94"/>
      <c r="DX884" s="94"/>
    </row>
    <row r="885" spans="1:131" ht="18" customHeight="1">
      <c r="N885" s="75"/>
      <c r="U885" s="151"/>
      <c r="AY885" s="469"/>
      <c r="AZ885" s="470"/>
      <c r="BA885" s="168"/>
      <c r="BD885" s="467"/>
      <c r="BE885" s="467"/>
      <c r="BF885" s="468"/>
      <c r="CJ885" s="51" t="str">
        <f>IFERROR(TOWER_DATA[[#This Row],[Top '[m']]]-TOWER_DATA[[#This Row],[Bottom '[m']]], "")</f>
        <v/>
      </c>
      <c r="CK885" s="51"/>
      <c r="CL885" s="173" t="str">
        <f>IFERROR(-(TOWER_DATA[[#This Row],[D, bottom '[m']]]-TOWER_DATA[[#This Row],[D, top '[m']]])/(TOWER_DATA[[#This Row],[Bottom '[m']]]-TOWER_DATA[[#This Row],[Top '[m']]]),"")</f>
        <v/>
      </c>
      <c r="CM885" s="123"/>
      <c r="CN885" s="187" t="str">
        <f>IFERROR((TOWER_DATA[[#This Row],[D, bottom '[m']]]+TOWER_DATA[[#This Row],[D, top '[m']]])/(2*TOWER_DATA[[#This Row],[t '[mm']]]/1000),"")</f>
        <v/>
      </c>
      <c r="DT885" s="151"/>
      <c r="DW885" s="94"/>
      <c r="DX885" s="94"/>
    </row>
    <row r="886" spans="1:131" ht="18" customHeight="1">
      <c r="N886" s="75"/>
      <c r="U886" s="151"/>
      <c r="AY886" s="469"/>
      <c r="AZ886" s="470"/>
      <c r="BA886" s="168"/>
      <c r="BD886" s="467"/>
      <c r="BE886" s="467"/>
      <c r="BF886" s="468"/>
      <c r="CJ886" s="51" t="str">
        <f>IFERROR(TOWER_DATA[[#This Row],[Top '[m']]]-TOWER_DATA[[#This Row],[Bottom '[m']]], "")</f>
        <v/>
      </c>
      <c r="CK886" s="51"/>
      <c r="CL886" s="173" t="str">
        <f>IFERROR(-(TOWER_DATA[[#This Row],[D, bottom '[m']]]-TOWER_DATA[[#This Row],[D, top '[m']]])/(TOWER_DATA[[#This Row],[Bottom '[m']]]-TOWER_DATA[[#This Row],[Top '[m']]]),"")</f>
        <v/>
      </c>
      <c r="CM886" s="123"/>
      <c r="CN886" s="187" t="str">
        <f>IFERROR((TOWER_DATA[[#This Row],[D, bottom '[m']]]+TOWER_DATA[[#This Row],[D, top '[m']]])/(2*TOWER_DATA[[#This Row],[t '[mm']]]/1000),"")</f>
        <v/>
      </c>
      <c r="DT886" s="151"/>
      <c r="DW886" s="94"/>
      <c r="DX886" s="94"/>
    </row>
    <row r="887" spans="1:131" ht="18" customHeight="1">
      <c r="N887" s="75"/>
      <c r="AY887" s="469"/>
      <c r="AZ887" s="470"/>
      <c r="BA887" s="168"/>
      <c r="BD887" s="467"/>
      <c r="BE887" s="467"/>
      <c r="BF887" s="468"/>
      <c r="CJ887" s="51" t="str">
        <f>IFERROR(TOWER_DATA[[#This Row],[Top '[m']]]-TOWER_DATA[[#This Row],[Bottom '[m']]], "")</f>
        <v/>
      </c>
      <c r="CK887" s="51"/>
      <c r="CL887" s="173" t="str">
        <f>IFERROR(-(TOWER_DATA[[#This Row],[D, bottom '[m']]]-TOWER_DATA[[#This Row],[D, top '[m']]])/(TOWER_DATA[[#This Row],[Bottom '[m']]]-TOWER_DATA[[#This Row],[Top '[m']]]),"")</f>
        <v/>
      </c>
      <c r="CN887" s="187" t="str">
        <f>IFERROR((TOWER_DATA[[#This Row],[D, bottom '[m']]]+TOWER_DATA[[#This Row],[D, top '[m']]])/(2*TOWER_DATA[[#This Row],[t '[mm']]]/1000),"")</f>
        <v/>
      </c>
      <c r="DT887" s="151"/>
      <c r="DW887" s="94"/>
      <c r="DX887" s="94"/>
    </row>
    <row r="888" spans="1:131" ht="18" customHeight="1">
      <c r="N888" s="75"/>
      <c r="AY888" s="469"/>
      <c r="AZ888" s="470"/>
      <c r="BA888" s="168"/>
      <c r="BD888" s="467"/>
      <c r="BE888" s="467"/>
      <c r="BF888" s="468"/>
      <c r="CJ888" s="51" t="str">
        <f>IFERROR(TOWER_DATA[[#This Row],[Top '[m']]]-TOWER_DATA[[#This Row],[Bottom '[m']]], "")</f>
        <v/>
      </c>
      <c r="CK888" s="51"/>
      <c r="CL888" s="173" t="str">
        <f>IFERROR(-(TOWER_DATA[[#This Row],[D, bottom '[m']]]-TOWER_DATA[[#This Row],[D, top '[m']]])/(TOWER_DATA[[#This Row],[Bottom '[m']]]-TOWER_DATA[[#This Row],[Top '[m']]]),"")</f>
        <v/>
      </c>
      <c r="CN888" s="187" t="str">
        <f>IFERROR((TOWER_DATA[[#This Row],[D, bottom '[m']]]+TOWER_DATA[[#This Row],[D, top '[m']]])/(2*TOWER_DATA[[#This Row],[t '[mm']]]/1000),"")</f>
        <v/>
      </c>
      <c r="DT888" s="151"/>
      <c r="DW888" s="94"/>
      <c r="DX888" s="94"/>
    </row>
    <row r="889" spans="1:131" ht="18" customHeight="1" thickBot="1">
      <c r="A889" s="220"/>
      <c r="B889" s="202"/>
      <c r="C889" s="202"/>
      <c r="D889" s="221"/>
      <c r="N889" s="75"/>
      <c r="AY889" s="469"/>
      <c r="AZ889" s="470"/>
      <c r="BA889" s="168"/>
      <c r="BD889" s="467"/>
      <c r="BE889" s="467"/>
      <c r="BF889" s="468"/>
      <c r="CJ889" s="51" t="str">
        <f>IFERROR(TOWER_DATA[[#This Row],[Top '[m']]]-TOWER_DATA[[#This Row],[Bottom '[m']]], "")</f>
        <v/>
      </c>
      <c r="CK889" s="51"/>
      <c r="CL889" s="173" t="str">
        <f>IFERROR(-(TOWER_DATA[[#This Row],[D, bottom '[m']]]-TOWER_DATA[[#This Row],[D, top '[m']]])/(TOWER_DATA[[#This Row],[Bottom '[m']]]-TOWER_DATA[[#This Row],[Top '[m']]]),"")</f>
        <v/>
      </c>
      <c r="CN889" s="187" t="str">
        <f>IFERROR((TOWER_DATA[[#This Row],[D, bottom '[m']]]+TOWER_DATA[[#This Row],[D, top '[m']]])/(2*TOWER_DATA[[#This Row],[t '[mm']]]/1000),"")</f>
        <v/>
      </c>
      <c r="DT889" s="151"/>
      <c r="DW889" s="94"/>
      <c r="DX889" s="94"/>
    </row>
    <row r="890" spans="1:131" ht="18" customHeight="1" thickBot="1">
      <c r="N890" s="75"/>
      <c r="AY890" s="469"/>
      <c r="AZ890" s="470"/>
      <c r="BA890" s="168"/>
      <c r="BD890" s="467"/>
      <c r="BE890" s="467"/>
      <c r="BF890" s="468"/>
      <c r="CJ890" s="51" t="str">
        <f>IFERROR(TOWER_DATA[[#This Row],[Top '[m']]]-TOWER_DATA[[#This Row],[Bottom '[m']]], "")</f>
        <v/>
      </c>
      <c r="CK890" s="51"/>
      <c r="CL890" s="173" t="str">
        <f>IFERROR(-(TOWER_DATA[[#This Row],[D, bottom '[m']]]-TOWER_DATA[[#This Row],[D, top '[m']]])/(TOWER_DATA[[#This Row],[Bottom '[m']]]-TOWER_DATA[[#This Row],[Top '[m']]]),"")</f>
        <v/>
      </c>
      <c r="CN890" s="176"/>
      <c r="DT890" s="151"/>
      <c r="DW890" s="94"/>
      <c r="DX890" s="94"/>
      <c r="DZ890" s="64"/>
      <c r="EA890" s="65"/>
    </row>
    <row r="891" spans="1:131" ht="18" customHeight="1" thickBot="1">
      <c r="N891" s="75"/>
      <c r="AY891" s="469"/>
      <c r="BA891" s="168"/>
      <c r="BD891" s="467"/>
      <c r="BE891" s="467"/>
      <c r="BF891" s="468"/>
      <c r="CN891" s="176"/>
      <c r="DQ891" s="63"/>
      <c r="DR891" s="64"/>
      <c r="DS891" s="64"/>
      <c r="DT891" s="157"/>
      <c r="DU891" s="157"/>
      <c r="DV891" s="157"/>
      <c r="DW891" s="64"/>
      <c r="DX891" s="64"/>
      <c r="DY891" s="64"/>
    </row>
    <row r="892" spans="1:131" ht="18" customHeight="1">
      <c r="AY892" s="469"/>
      <c r="BA892" s="168"/>
      <c r="BD892" s="467"/>
      <c r="BE892" s="467"/>
      <c r="BF892" s="468"/>
      <c r="CN892" s="176"/>
      <c r="DT892" s="151"/>
    </row>
    <row r="893" spans="1:131" ht="18" customHeight="1">
      <c r="AY893" s="469"/>
      <c r="BA893" s="168"/>
      <c r="BD893" s="467"/>
      <c r="BE893" s="467"/>
      <c r="BF893" s="468"/>
      <c r="CN893" s="176"/>
      <c r="DT893" s="151"/>
    </row>
    <row r="894" spans="1:131" ht="18" customHeight="1">
      <c r="AY894" s="469"/>
      <c r="BF894" s="468"/>
      <c r="CN894" s="176"/>
      <c r="DT894" s="151"/>
    </row>
  </sheetData>
  <protectedRanges>
    <protectedRange sqref="EB13:EC13 EF13:EH13 DV112:DX112 DQ112:DS112 EX113:EZ113 ET113:EU113" name="Bereich1_1"/>
    <protectedRange sqref="F82:G84 AS82:AT84 CE113:CF134 CE82:CF84 AS113:AT137 F114:G134 AB19:AC22" name="Eingaben2"/>
    <protectedRange sqref="H82:J84 AU82:AW84 CG82:CI84" name="Eingaben2_2"/>
    <protectedRange sqref="CG113:CI134 H114:J134 AU113:AW116 AU120:AU137 AU117:AU118 AV117:AW137 AD19:AF22" name="Eingaben2_4"/>
  </protectedRanges>
  <dataConsolidate/>
  <mergeCells count="3">
    <mergeCell ref="AR8:AR9"/>
    <mergeCell ref="E8:E9"/>
    <mergeCell ref="CD8:CD9"/>
  </mergeCells>
  <phoneticPr fontId="10" type="noConversion"/>
  <conditionalFormatting sqref="E2012">
    <cfRule type="expression" dxfId="37" priority="42">
      <formula>E2011&lt;&gt;_xludf.INDIRECT("B" &amp; _xludf.ROW() + 200)</formula>
    </cfRule>
  </conditionalFormatting>
  <conditionalFormatting sqref="Q115:Q162 E136:J221 DQ111:DW111 DZ135:DZ138 DY136:DY139 DQ112:DX176">
    <cfRule type="expression" dxfId="36" priority="44">
      <formula>#REF!&lt;&gt;_xludf.INDIRECT(_xludf.ADDRESS(_xludf.ROW()-200,_xludf.COLUMN()))</formula>
    </cfRule>
  </conditionalFormatting>
  <conditionalFormatting sqref="G223">
    <cfRule type="expression" dxfId="35" priority="49">
      <formula>#REF!&lt;&gt;_xludf.INDIRECT(_xludf.ADDRESS(_xludf.ROW()-200,_xludf.COLUMN()))</formula>
    </cfRule>
  </conditionalFormatting>
  <conditionalFormatting sqref="E222:E226">
    <cfRule type="expression" dxfId="34" priority="67">
      <formula>#REF!&lt;&gt;_xludf.INDIRECT(_xludf.ADDRESS(_xludf.ROW()-200,_xludf.COLUMN()))</formula>
    </cfRule>
  </conditionalFormatting>
  <conditionalFormatting sqref="Q168:Q182">
    <cfRule type="expression" dxfId="33" priority="73">
      <formula>Q23&lt;&gt;_xludf.INDIRECT(_xludf.ADDRESS(_xludf.ROW()-200,_xludf.COLUMN()))</formula>
    </cfRule>
  </conditionalFormatting>
  <conditionalFormatting sqref="Q183:Q185">
    <cfRule type="expression" dxfId="32" priority="124">
      <formula>#REF!&lt;&gt;_xludf.INDIRECT(_xludf.ADDRESS(_xludf.ROW()-200,_xludf.COLUMN()))</formula>
    </cfRule>
  </conditionalFormatting>
  <conditionalFormatting sqref="J237">
    <cfRule type="expression" dxfId="31" priority="173">
      <formula>K126&lt;&gt;_xludf.INDIRECT(_xludf.ADDRESS(_xludf.ROW()-200,_xludf.COLUMN()))</formula>
    </cfRule>
  </conditionalFormatting>
  <conditionalFormatting sqref="H223">
    <cfRule type="expression" dxfId="30" priority="175">
      <formula>F113&lt;&gt;_xludf.INDIRECT(_xludf.ADDRESS(_xludf.ROW()-200,_xludf.COLUMN()))</formula>
    </cfRule>
  </conditionalFormatting>
  <conditionalFormatting sqref="J227:J236 E227:I244 J238:J244">
    <cfRule type="expression" dxfId="29" priority="176">
      <formula>E117&lt;&gt;_xludf.INDIRECT(_xludf.ADDRESS(_xludf.ROW()-200,_xludf.COLUMN()))</formula>
    </cfRule>
  </conditionalFormatting>
  <conditionalFormatting sqref="F223:F226 G224:H226 F222:J222 I223:J226 AV226:AW229">
    <cfRule type="expression" dxfId="28" priority="179">
      <formula>E112&lt;&gt;_xludf.INDIRECT(_xludf.ADDRESS(_xludf.ROW()-200,_xludf.COLUMN()))</formula>
    </cfRule>
  </conditionalFormatting>
  <conditionalFormatting sqref="AR2014">
    <cfRule type="expression" dxfId="27" priority="16">
      <formula>AR2013&lt;&gt;_xludf.INDIRECT("B" &amp; _xludf.ROW() + 200)</formula>
    </cfRule>
  </conditionalFormatting>
  <conditionalFormatting sqref="AY138 BB115:BB118 AY139:BB162 AR139:AW224 BB126:BB138">
    <cfRule type="expression" dxfId="26" priority="17">
      <formula>#REF!&lt;&gt;_xludf.INDIRECT(_xludf.ADDRESS(_xludf.ROW()-200,_xludf.COLUMN()))</formula>
    </cfRule>
  </conditionalFormatting>
  <conditionalFormatting sqref="AT226">
    <cfRule type="expression" dxfId="25" priority="19">
      <formula>#REF!&lt;&gt;_xludf.INDIRECT(_xludf.ADDRESS(_xludf.ROW()-200,_xludf.COLUMN()))</formula>
    </cfRule>
  </conditionalFormatting>
  <conditionalFormatting sqref="AR225:AR229">
    <cfRule type="expression" dxfId="24" priority="20">
      <formula>#REF!&lt;&gt;_xludf.INDIRECT(_xludf.ADDRESS(_xludf.ROW()-200,_xludf.COLUMN()))</formula>
    </cfRule>
  </conditionalFormatting>
  <conditionalFormatting sqref="BA185 BB183:BB185">
    <cfRule type="expression" dxfId="23" priority="22">
      <formula>#REF!&lt;&gt;_xludf.INDIRECT(_xludf.ADDRESS(_xludf.ROW()-200,_xludf.COLUMN()))</formula>
    </cfRule>
  </conditionalFormatting>
  <conditionalFormatting sqref="BA168:BA184">
    <cfRule type="expression" dxfId="22" priority="23">
      <formula>BA118&lt;&gt;_xludf.INDIRECT(_xludf.ADDRESS(_xludf.ROW()-200,_xludf.COLUMN()))</formula>
    </cfRule>
  </conditionalFormatting>
  <conditionalFormatting sqref="AY168:AZ185">
    <cfRule type="expression" dxfId="21" priority="24">
      <formula>AY117&lt;&gt;_xludf.INDIRECT(_xludf.ADDRESS(_xludf.ROW()-200,_xludf.COLUMN()))</formula>
    </cfRule>
  </conditionalFormatting>
  <conditionalFormatting sqref="AW240">
    <cfRule type="expression" dxfId="20" priority="25">
      <formula>AX126&lt;&gt;_xludf.INDIRECT(_xludf.ADDRESS(_xludf.ROW()-200,_xludf.COLUMN()))</formula>
    </cfRule>
  </conditionalFormatting>
  <conditionalFormatting sqref="AY163:BB167">
    <cfRule type="expression" dxfId="19" priority="26">
      <formula>AX112&lt;&gt;_xludf.INDIRECT(_xludf.ADDRESS(_xludf.ROW()-200,_xludf.COLUMN()))</formula>
    </cfRule>
  </conditionalFormatting>
  <conditionalFormatting sqref="AU226">
    <cfRule type="expression" dxfId="18" priority="27">
      <formula>AS116&lt;&gt;_xludf.INDIRECT(_xludf.ADDRESS(_xludf.ROW()-200,_xludf.COLUMN()))</formula>
    </cfRule>
  </conditionalFormatting>
  <conditionalFormatting sqref="AW230:AW239 AR230:AV247 AW241:AW247">
    <cfRule type="expression" dxfId="17" priority="28">
      <formula>AR120&lt;&gt;_xludf.INDIRECT(_xludf.ADDRESS(_xludf.ROW()-200,_xludf.COLUMN()))</formula>
    </cfRule>
  </conditionalFormatting>
  <conditionalFormatting sqref="AT227:AU229">
    <cfRule type="expression" dxfId="16" priority="29">
      <formula>AS117&lt;&gt;_xludf.INDIRECT(_xludf.ADDRESS(_xludf.ROW()-200,_xludf.COLUMN()))</formula>
    </cfRule>
  </conditionalFormatting>
  <conditionalFormatting sqref="CD2011">
    <cfRule type="expression" dxfId="15" priority="2">
      <formula>CD2010&lt;&gt;_xludf.INDIRECT("B" &amp; _xludf.ROW() + 200)</formula>
    </cfRule>
  </conditionalFormatting>
  <conditionalFormatting sqref="CO115:CO162 CD136:CI221">
    <cfRule type="expression" dxfId="14" priority="3">
      <formula>#REF!&lt;&gt;_xludf.INDIRECT(_xludf.ADDRESS(_xludf.ROW()-200,_xludf.COLUMN()))</formula>
    </cfRule>
  </conditionalFormatting>
  <conditionalFormatting sqref="CF223">
    <cfRule type="expression" dxfId="13" priority="5">
      <formula>#REF!&lt;&gt;_xludf.INDIRECT(_xludf.ADDRESS(_xludf.ROW()-200,_xludf.COLUMN()))</formula>
    </cfRule>
  </conditionalFormatting>
  <conditionalFormatting sqref="CD222:CD226">
    <cfRule type="expression" dxfId="12" priority="6">
      <formula>#REF!&lt;&gt;_xludf.INDIRECT(_xludf.ADDRESS(_xludf.ROW()-200,_xludf.COLUMN()))</formula>
    </cfRule>
  </conditionalFormatting>
  <conditionalFormatting sqref="CO168:CO182">
    <cfRule type="expression" dxfId="11" priority="7">
      <formula>CO23&lt;&gt;_xludf.INDIRECT(_xludf.ADDRESS(_xludf.ROW()-200,_xludf.COLUMN()))</formula>
    </cfRule>
  </conditionalFormatting>
  <conditionalFormatting sqref="CO183:CO185">
    <cfRule type="expression" dxfId="10" priority="8">
      <formula>#REF!&lt;&gt;_xludf.INDIRECT(_xludf.ADDRESS(_xludf.ROW()-200,_xludf.COLUMN()))</formula>
    </cfRule>
  </conditionalFormatting>
  <conditionalFormatting sqref="CI237">
    <cfRule type="expression" dxfId="9" priority="11">
      <formula>CJ126&lt;&gt;_xludf.INDIRECT(_xludf.ADDRESS(_xludf.ROW()-200,_xludf.COLUMN()))</formula>
    </cfRule>
  </conditionalFormatting>
  <conditionalFormatting sqref="CO163:CO167">
    <cfRule type="expression" dxfId="8" priority="12">
      <formula>CN112&lt;&gt;_xludf.INDIRECT(_xludf.ADDRESS(_xludf.ROW()-200,_xludf.COLUMN()))</formula>
    </cfRule>
  </conditionalFormatting>
  <conditionalFormatting sqref="CG223">
    <cfRule type="expression" dxfId="7" priority="13">
      <formula>CE113&lt;&gt;_xludf.INDIRECT(_xludf.ADDRESS(_xludf.ROW()-200,_xludf.COLUMN()))</formula>
    </cfRule>
  </conditionalFormatting>
  <conditionalFormatting sqref="CI227:CI236 CD227:CH244 CI238:CI244">
    <cfRule type="expression" dxfId="6" priority="14">
      <formula>CD117&lt;&gt;_xludf.INDIRECT(_xludf.ADDRESS(_xludf.ROW()-200,_xludf.COLUMN()))</formula>
    </cfRule>
  </conditionalFormatting>
  <conditionalFormatting sqref="CE223:CE226 CF224:CG226 CE222:CI222 CH223:CI226">
    <cfRule type="expression" dxfId="5" priority="15">
      <formula>CD112&lt;&gt;_xludf.INDIRECT(_xludf.ADDRESS(_xludf.ROW()-200,_xludf.COLUMN()))</formula>
    </cfRule>
  </conditionalFormatting>
  <conditionalFormatting sqref="AS226:AS229">
    <cfRule type="expression" dxfId="4" priority="180">
      <formula>AR116&lt;&gt;_xludf.INDIRECT(_xludf.ADDRESS(_xludf.ROW()-200,_xludf.COLUMN()))</formula>
    </cfRule>
  </conditionalFormatting>
  <conditionalFormatting sqref="AS225:AW225">
    <cfRule type="expression" dxfId="3" priority="181">
      <formula>AR112&lt;&gt;_xludf.INDIRECT(_xludf.ADDRESS(_xludf.ROW()-200,_xludf.COLUMN()))</formula>
    </cfRule>
  </conditionalFormatting>
  <conditionalFormatting sqref="Q163:Q167">
    <cfRule type="expression" dxfId="2" priority="182">
      <formula>N112&lt;&gt;_xludf.INDIRECT(_xludf.ADDRESS(_xludf.ROW()-200,_xludf.COLUMN()))</formula>
    </cfRule>
  </conditionalFormatting>
  <conditionalFormatting sqref="BB168:BB182">
    <cfRule type="expression" dxfId="1" priority="183">
      <formula>BD23&lt;&gt;_xludf.INDIRECT(_xludf.ADDRESS(_xludf.ROW()-200,_xludf.COLUMN()))</formula>
    </cfRule>
  </conditionalFormatting>
  <hyperlinks>
    <hyperlink ref="AS7" r:id="rId1" xr:uid="{6D7278EB-8266-4428-99AA-4E56BDBAD30B}"/>
    <hyperlink ref="DR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67</xdr:col>
                    <xdr:colOff>38100</xdr:colOff>
                    <xdr:row>6</xdr:row>
                    <xdr:rowOff>38100</xdr:rowOff>
                  </from>
                  <to>
                    <xdr:col>67</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67</xdr:col>
                    <xdr:colOff>822960</xdr:colOff>
                    <xdr:row>6</xdr:row>
                    <xdr:rowOff>22860</xdr:rowOff>
                  </from>
                  <to>
                    <xdr:col>68</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990600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990600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120</xdr:col>
                    <xdr:colOff>38100</xdr:colOff>
                    <xdr:row>22</xdr:row>
                    <xdr:rowOff>228600</xdr:rowOff>
                  </from>
                  <to>
                    <xdr:col>123</xdr:col>
                    <xdr:colOff>746760</xdr:colOff>
                    <xdr:row>25</xdr:row>
                    <xdr:rowOff>144780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114300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114300</xdr:colOff>
                    <xdr:row>1</xdr:row>
                    <xdr:rowOff>137160</xdr:rowOff>
                  </from>
                  <to>
                    <xdr:col>13</xdr:col>
                    <xdr:colOff>1013460</xdr:colOff>
                    <xdr:row>4</xdr:row>
                    <xdr:rowOff>30480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46</xdr:col>
                    <xdr:colOff>22860</xdr:colOff>
                    <xdr:row>21</xdr:row>
                    <xdr:rowOff>175260</xdr:rowOff>
                  </from>
                  <to>
                    <xdr:col>47</xdr:col>
                    <xdr:colOff>1181100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47</xdr:col>
                    <xdr:colOff>1325880</xdr:colOff>
                    <xdr:row>21</xdr:row>
                    <xdr:rowOff>175260</xdr:rowOff>
                  </from>
                  <to>
                    <xdr:col>49</xdr:col>
                    <xdr:colOff>1203960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43</xdr:col>
                    <xdr:colOff>30480</xdr:colOff>
                    <xdr:row>22</xdr:row>
                    <xdr:rowOff>22860</xdr:rowOff>
                  </from>
                  <to>
                    <xdr:col>43</xdr:col>
                    <xdr:colOff>3413760</xdr:colOff>
                    <xdr:row>23</xdr:row>
                    <xdr:rowOff>213360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52</xdr:col>
                    <xdr:colOff>83820</xdr:colOff>
                    <xdr:row>1</xdr:row>
                    <xdr:rowOff>137160</xdr:rowOff>
                  </from>
                  <to>
                    <xdr:col>52</xdr:col>
                    <xdr:colOff>982980</xdr:colOff>
                    <xdr:row>4</xdr:row>
                    <xdr:rowOff>22860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104</xdr:col>
                    <xdr:colOff>38100</xdr:colOff>
                    <xdr:row>6</xdr:row>
                    <xdr:rowOff>38100</xdr:rowOff>
                  </from>
                  <to>
                    <xdr:col>104</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104</xdr:col>
                    <xdr:colOff>822960</xdr:colOff>
                    <xdr:row>6</xdr:row>
                    <xdr:rowOff>22860</xdr:rowOff>
                  </from>
                  <to>
                    <xdr:col>105</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84</xdr:col>
                    <xdr:colOff>30480</xdr:colOff>
                    <xdr:row>21</xdr:row>
                    <xdr:rowOff>160020</xdr:rowOff>
                  </from>
                  <to>
                    <xdr:col>85</xdr:col>
                    <xdr:colOff>1181100</xdr:colOff>
                    <xdr:row>24</xdr:row>
                    <xdr:rowOff>213360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85</xdr:col>
                    <xdr:colOff>1325880</xdr:colOff>
                    <xdr:row>21</xdr:row>
                    <xdr:rowOff>175260</xdr:rowOff>
                  </from>
                  <to>
                    <xdr:col>87</xdr:col>
                    <xdr:colOff>1203960</xdr:colOff>
                    <xdr:row>24</xdr:row>
                    <xdr:rowOff>213360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81</xdr:col>
                    <xdr:colOff>30480</xdr:colOff>
                    <xdr:row>22</xdr:row>
                    <xdr:rowOff>22860</xdr:rowOff>
                  </from>
                  <to>
                    <xdr:col>81</xdr:col>
                    <xdr:colOff>3413760</xdr:colOff>
                    <xdr:row>23</xdr:row>
                    <xdr:rowOff>213360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0" r:id="rId36" name="Dropdown_TOWER_Structures2">
              <controlPr defaultSize="0" autoLine="0" autoPict="0" macro="[0]!load_TOWER_Data">
                <anchor moveWithCells="1">
                  <from>
                    <xdr:col>82</xdr:col>
                    <xdr:colOff>22860</xdr:colOff>
                    <xdr:row>7</xdr:row>
                    <xdr:rowOff>45720</xdr:rowOff>
                  </from>
                  <to>
                    <xdr:col>84</xdr:col>
                    <xdr:colOff>2118360</xdr:colOff>
                    <xdr:row>8</xdr:row>
                    <xdr:rowOff>175260</xdr:rowOff>
                  </to>
                </anchor>
              </controlPr>
            </control>
          </mc:Choice>
        </mc:AlternateContent>
        <mc:AlternateContent xmlns:mc="http://schemas.openxmlformats.org/markup-compatibility/2006">
          <mc:Choice Requires="x14">
            <control shapeId="4171" r:id="rId37" name="Button 75">
              <controlPr defaultSize="0" print="0" autoFill="0" autoPict="0" macro="[0]!load_TOWER_dialog">
                <anchor moveWithCells="1" sizeWithCells="1">
                  <from>
                    <xdr:col>81</xdr:col>
                    <xdr:colOff>60960</xdr:colOff>
                    <xdr:row>5</xdr:row>
                    <xdr:rowOff>60960</xdr:rowOff>
                  </from>
                  <to>
                    <xdr:col>81</xdr:col>
                    <xdr:colOff>3299460</xdr:colOff>
                    <xdr:row>6</xdr:row>
                    <xdr:rowOff>190500</xdr:rowOff>
                  </to>
                </anchor>
              </controlPr>
            </control>
          </mc:Choice>
        </mc:AlternateContent>
        <mc:AlternateContent xmlns:mc="http://schemas.openxmlformats.org/markup-compatibility/2006">
          <mc:Choice Requires="x14">
            <control shapeId="4180" r:id="rId38" name="Dropdown_RNA_Structures">
              <controlPr defaultSize="0" autoLine="0" autoPict="0">
                <anchor moveWithCells="1">
                  <from>
                    <xdr:col>120</xdr:col>
                    <xdr:colOff>3459480</xdr:colOff>
                    <xdr:row>19</xdr:row>
                    <xdr:rowOff>182880</xdr:rowOff>
                  </from>
                  <to>
                    <xdr:col>123</xdr:col>
                    <xdr:colOff>571500</xdr:colOff>
                    <xdr:row>21</xdr:row>
                    <xdr:rowOff>99060</xdr:rowOff>
                  </to>
                </anchor>
              </controlPr>
            </control>
          </mc:Choice>
        </mc:AlternateContent>
        <mc:AlternateContent xmlns:mc="http://schemas.openxmlformats.org/markup-compatibility/2006">
          <mc:Choice Requires="x14">
            <control shapeId="4181" r:id="rId39" name="Button 85">
              <controlPr defaultSize="0" print="0" autoFill="0" autoPict="0" macro="[0]!load_RNA_dialog">
                <anchor moveWithCells="1" sizeWithCells="1">
                  <from>
                    <xdr:col>120</xdr:col>
                    <xdr:colOff>60960</xdr:colOff>
                    <xdr:row>5</xdr:row>
                    <xdr:rowOff>68580</xdr:rowOff>
                  </from>
                  <to>
                    <xdr:col>120</xdr:col>
                    <xdr:colOff>3307080</xdr:colOff>
                    <xdr:row>6</xdr:row>
                    <xdr:rowOff>198120</xdr:rowOff>
                  </to>
                </anchor>
              </controlPr>
            </control>
          </mc:Choice>
        </mc:AlternateContent>
        <mc:AlternateContent xmlns:mc="http://schemas.openxmlformats.org/markup-compatibility/2006">
          <mc:Choice Requires="x14">
            <control shapeId="4183" r:id="rId40"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1" name="Dropdown_TP_Structures2">
              <controlPr defaultSize="0" autoLine="0" autoPict="0" macro="[0]!load_TP_Data">
                <anchor moveWithCells="1">
                  <from>
                    <xdr:col>44</xdr:col>
                    <xdr:colOff>7620</xdr:colOff>
                    <xdr:row>7</xdr:row>
                    <xdr:rowOff>30480</xdr:rowOff>
                  </from>
                  <to>
                    <xdr:col>46</xdr:col>
                    <xdr:colOff>2476500</xdr:colOff>
                    <xdr:row>8</xdr:row>
                    <xdr:rowOff>152400</xdr:rowOff>
                  </to>
                </anchor>
              </controlPr>
            </control>
          </mc:Choice>
        </mc:AlternateContent>
        <mc:AlternateContent xmlns:mc="http://schemas.openxmlformats.org/markup-compatibility/2006">
          <mc:Choice Requires="x14">
            <control shapeId="4159" r:id="rId42" name="Button 63">
              <controlPr defaultSize="0" print="0" autoFill="0" autoPict="0" macro="[0]!load_TP_dialog">
                <anchor moveWithCells="1" sizeWithCells="1">
                  <from>
                    <xdr:col>43</xdr:col>
                    <xdr:colOff>99060</xdr:colOff>
                    <xdr:row>5</xdr:row>
                    <xdr:rowOff>45720</xdr:rowOff>
                  </from>
                  <to>
                    <xdr:col>43</xdr:col>
                    <xdr:colOff>3337560</xdr:colOff>
                    <xdr:row>6</xdr:row>
                    <xdr:rowOff>175260</xdr:rowOff>
                  </to>
                </anchor>
              </controlPr>
            </control>
          </mc:Choice>
        </mc:AlternateContent>
        <mc:AlternateContent xmlns:mc="http://schemas.openxmlformats.org/markup-compatibility/2006">
          <mc:Choice Requires="x14">
            <control shapeId="4102" r:id="rId43" name="Dropdown_MP_Structures2">
              <controlPr defaultSize="0" autoLine="0" autoPict="0" macro="[0]!load_MP_Data">
                <anchor moveWithCells="1">
                  <from>
                    <xdr:col>5</xdr:col>
                    <xdr:colOff>22860</xdr:colOff>
                    <xdr:row>7</xdr:row>
                    <xdr:rowOff>60960</xdr:rowOff>
                  </from>
                  <to>
                    <xdr:col>7</xdr:col>
                    <xdr:colOff>1127760</xdr:colOff>
                    <xdr:row>8</xdr:row>
                    <xdr:rowOff>175260</xdr:rowOff>
                  </to>
                </anchor>
              </controlPr>
            </control>
          </mc:Choice>
        </mc:AlternateContent>
        <mc:AlternateContent xmlns:mc="http://schemas.openxmlformats.org/markup-compatibility/2006">
          <mc:Choice Requires="x14">
            <control shapeId="4149" r:id="rId44" name="Dropdown_TP_Structures">
              <controlPr defaultSize="0" autoLine="0" autoPict="0" macro="[0]!load_TP_Data">
                <anchor moveWithCells="1">
                  <from>
                    <xdr:col>64</xdr:col>
                    <xdr:colOff>0</xdr:colOff>
                    <xdr:row>8</xdr:row>
                    <xdr:rowOff>22860</xdr:rowOff>
                  </from>
                  <to>
                    <xdr:col>65</xdr:col>
                    <xdr:colOff>38100</xdr:colOff>
                    <xdr:row>10</xdr:row>
                    <xdr:rowOff>38100</xdr:rowOff>
                  </to>
                </anchor>
              </controlPr>
            </control>
          </mc:Choice>
        </mc:AlternateContent>
        <mc:AlternateContent xmlns:mc="http://schemas.openxmlformats.org/markup-compatibility/2006">
          <mc:Choice Requires="x14">
            <control shapeId="4155" r:id="rId45" name="Dropdown_TOWER_Structures">
              <controlPr defaultSize="0" autoLine="0" autoPict="0" macro="[0]!load_TOWER_Data">
                <anchor moveWithCells="1">
                  <from>
                    <xdr:col>65</xdr:col>
                    <xdr:colOff>22860</xdr:colOff>
                    <xdr:row>8</xdr:row>
                    <xdr:rowOff>22860</xdr:rowOff>
                  </from>
                  <to>
                    <xdr:col>65</xdr:col>
                    <xdr:colOff>1524000</xdr:colOff>
                    <xdr:row>10</xdr:row>
                    <xdr:rowOff>0</xdr:rowOff>
                  </to>
                </anchor>
              </controlPr>
            </control>
          </mc:Choice>
        </mc:AlternateContent>
        <mc:AlternateContent xmlns:mc="http://schemas.openxmlformats.org/markup-compatibility/2006">
          <mc:Choice Requires="x14">
            <control shapeId="4168" r:id="rId46" name="Drop Down 72">
              <controlPr defaultSize="0" autoLine="0" autoPict="0" macro="[0]!load_TP_Data">
                <anchor moveWithCells="1">
                  <from>
                    <xdr:col>103</xdr:col>
                    <xdr:colOff>0</xdr:colOff>
                    <xdr:row>8</xdr:row>
                    <xdr:rowOff>22860</xdr:rowOff>
                  </from>
                  <to>
                    <xdr:col>104</xdr:col>
                    <xdr:colOff>0</xdr:colOff>
                    <xdr:row>10</xdr:row>
                    <xdr:rowOff>38100</xdr:rowOff>
                  </to>
                </anchor>
              </controlPr>
            </control>
          </mc:Choice>
        </mc:AlternateContent>
        <mc:AlternateContent xmlns:mc="http://schemas.openxmlformats.org/markup-compatibility/2006">
          <mc:Choice Requires="x14">
            <control shapeId="4169" r:id="rId47" name="Drop Down 73">
              <controlPr defaultSize="0" autoLine="0" autoPict="0" macro="[0]!load_TOWER_Data">
                <anchor moveWithCells="1">
                  <from>
                    <xdr:col>104</xdr:col>
                    <xdr:colOff>22860</xdr:colOff>
                    <xdr:row>8</xdr:row>
                    <xdr:rowOff>22860</xdr:rowOff>
                  </from>
                  <to>
                    <xdr:col>104</xdr:col>
                    <xdr:colOff>1524000</xdr:colOff>
                    <xdr:row>10</xdr:row>
                    <xdr:rowOff>0</xdr:rowOff>
                  </to>
                </anchor>
              </controlPr>
            </control>
          </mc:Choice>
        </mc:AlternateContent>
        <mc:AlternateContent xmlns:mc="http://schemas.openxmlformats.org/markup-compatibility/2006">
          <mc:Choice Requires="x14">
            <control shapeId="4184" r:id="rId48" name="Button 88">
              <controlPr defaultSize="0" print="0" autoFill="0" autoPict="0" macro="[0]!delete_RNA_Data">
                <anchor moveWithCells="1" sizeWithCells="1">
                  <from>
                    <xdr:col>123</xdr:col>
                    <xdr:colOff>784860</xdr:colOff>
                    <xdr:row>22</xdr:row>
                    <xdr:rowOff>220980</xdr:rowOff>
                  </from>
                  <to>
                    <xdr:col>126</xdr:col>
                    <xdr:colOff>563880</xdr:colOff>
                    <xdr:row>25</xdr:row>
                    <xdr:rowOff>137160</xdr:rowOff>
                  </to>
                </anchor>
              </controlPr>
            </control>
          </mc:Choice>
        </mc:AlternateContent>
        <mc:AlternateContent xmlns:mc="http://schemas.openxmlformats.org/markup-compatibility/2006">
          <mc:Choice Requires="x14">
            <control shapeId="4185" r:id="rId49"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0"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91" r:id="rId51" name="Dropdown_MP_Structures2">
              <controlPr defaultSize="0" autoLine="0" autoPict="0" macro="[0]!load_MP_Data">
                <anchor moveWithCells="1">
                  <from>
                    <xdr:col>44</xdr:col>
                    <xdr:colOff>22860</xdr:colOff>
                    <xdr:row>7</xdr:row>
                    <xdr:rowOff>60960</xdr:rowOff>
                  </from>
                  <to>
                    <xdr:col>46</xdr:col>
                    <xdr:colOff>2110740</xdr:colOff>
                    <xdr:row>8</xdr:row>
                    <xdr:rowOff>175260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87DBA-0AFA-4397-B31A-66A565A8FDBF}">
  <sheetPr codeName="Sheet2"/>
  <dimension ref="F12:M13"/>
  <sheetViews>
    <sheetView workbookViewId="0">
      <selection activeCell="F12" sqref="F12:M13"/>
    </sheetView>
  </sheetViews>
  <sheetFormatPr defaultRowHeight="14.4"/>
  <sheetData>
    <row r="12" spans="6:13">
      <c r="F12" s="369" t="s">
        <v>132</v>
      </c>
      <c r="G12" s="51" t="s">
        <v>515</v>
      </c>
      <c r="H12" s="49" t="s">
        <v>56</v>
      </c>
      <c r="I12" s="49" t="s">
        <v>54</v>
      </c>
      <c r="J12" s="49" t="s">
        <v>57</v>
      </c>
      <c r="K12" s="49" t="s">
        <v>94</v>
      </c>
      <c r="L12" s="49" t="s">
        <v>90</v>
      </c>
      <c r="M12" s="49" t="s">
        <v>95</v>
      </c>
    </row>
    <row r="13" spans="6:13">
      <c r="F13" s="364" t="s">
        <v>525</v>
      </c>
      <c r="G13" s="368" t="s">
        <v>524</v>
      </c>
      <c r="H13" s="285" t="s">
        <v>344</v>
      </c>
      <c r="I13" s="285" t="s">
        <v>345</v>
      </c>
      <c r="J13" s="285" t="s">
        <v>346</v>
      </c>
      <c r="K13" s="285">
        <v>43.5</v>
      </c>
      <c r="L13" s="285" t="s">
        <v>49</v>
      </c>
      <c r="M13" s="285" t="s">
        <v>347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B9" sqref="B9"/>
    </sheetView>
  </sheetViews>
  <sheetFormatPr defaultColWidth="14.44140625" defaultRowHeight="14.4"/>
  <cols>
    <col min="1" max="1" width="43.88671875" style="96" customWidth="1"/>
    <col min="2" max="2" width="47.109375" style="122"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2" t="s">
        <v>367</v>
      </c>
      <c r="E1" s="115"/>
      <c r="F1" s="115"/>
      <c r="G1" s="115"/>
      <c r="H1" s="115"/>
      <c r="I1" s="114"/>
      <c r="Q1" s="120" t="s">
        <v>368</v>
      </c>
      <c r="AB1" s="326" t="s">
        <v>369</v>
      </c>
      <c r="AC1" s="61"/>
      <c r="AD1" s="61"/>
      <c r="AE1" s="61"/>
      <c r="AF1" s="61"/>
      <c r="AG1" s="61"/>
      <c r="AH1" s="61"/>
      <c r="AI1" s="61"/>
      <c r="AJ1" s="61"/>
      <c r="AO1" s="114"/>
      <c r="AP1" s="115"/>
      <c r="AQ1" s="115"/>
      <c r="AR1" s="115"/>
      <c r="AS1" s="115"/>
      <c r="AT1" s="114"/>
      <c r="BF1" s="118"/>
      <c r="CA1" s="121"/>
      <c r="CB1" s="115"/>
      <c r="CC1" s="115"/>
      <c r="CD1" s="115"/>
      <c r="CE1" s="136"/>
      <c r="CF1" s="114"/>
    </row>
    <row r="2" spans="1:84" ht="33" customHeight="1">
      <c r="D2" s="134"/>
      <c r="E2" s="134"/>
      <c r="F2" s="134"/>
      <c r="G2" s="139"/>
      <c r="H2" s="139"/>
      <c r="I2" s="139"/>
      <c r="J2" s="139"/>
      <c r="K2" s="134"/>
      <c r="L2" s="134"/>
      <c r="M2" s="134"/>
      <c r="N2" s="134"/>
      <c r="O2" s="139"/>
      <c r="P2" s="139"/>
      <c r="Q2" s="139"/>
      <c r="R2" s="139"/>
      <c r="S2" s="139"/>
      <c r="T2" s="139"/>
      <c r="U2" s="139"/>
      <c r="V2" s="139"/>
      <c r="W2" s="139"/>
      <c r="X2" s="139"/>
      <c r="Y2" s="139"/>
      <c r="Z2" s="139"/>
      <c r="AB2" s="327"/>
      <c r="AC2" s="169"/>
      <c r="AD2" s="169"/>
      <c r="AE2" s="169"/>
      <c r="AF2" s="169"/>
      <c r="AG2" s="169"/>
      <c r="AH2" s="169"/>
      <c r="AI2" s="169"/>
      <c r="AJ2" s="328"/>
      <c r="AK2" s="49"/>
      <c r="AL2" s="49"/>
      <c r="AM2" s="49"/>
      <c r="AN2" s="49"/>
      <c r="AO2" s="49"/>
      <c r="AP2" s="49"/>
      <c r="AQ2" s="49"/>
    </row>
    <row r="3" spans="1:84" ht="33.6">
      <c r="D3" s="138" t="s">
        <v>71</v>
      </c>
      <c r="E3" s="134"/>
      <c r="F3" s="134"/>
      <c r="G3" s="139"/>
      <c r="H3" s="134"/>
      <c r="I3" s="134"/>
      <c r="J3" s="134"/>
      <c r="K3" s="134"/>
      <c r="L3" s="134"/>
      <c r="M3" s="134"/>
      <c r="N3" s="134"/>
      <c r="O3" s="139"/>
      <c r="P3" s="139"/>
      <c r="Q3" s="140" t="s">
        <v>72</v>
      </c>
      <c r="R3" s="134"/>
      <c r="S3" s="139"/>
      <c r="T3" s="139"/>
      <c r="U3" s="139"/>
      <c r="V3" s="139"/>
      <c r="W3" s="139"/>
      <c r="X3" s="139"/>
      <c r="Y3" s="139"/>
      <c r="Z3" s="139"/>
      <c r="AB3" s="329" t="s">
        <v>145</v>
      </c>
      <c r="AC3" s="134"/>
      <c r="AD3" s="134"/>
      <c r="AE3" s="134"/>
      <c r="AF3" s="134"/>
      <c r="AG3" s="134"/>
      <c r="AH3" s="134"/>
      <c r="AI3" s="134"/>
      <c r="AJ3" s="135"/>
      <c r="AK3" s="49"/>
      <c r="AL3" s="49"/>
      <c r="AM3" s="49"/>
      <c r="AN3" s="49"/>
      <c r="AO3" s="49"/>
      <c r="AP3" s="49"/>
      <c r="AQ3" s="49"/>
    </row>
    <row r="4" spans="1:84" ht="15" customHeight="1">
      <c r="A4" s="124" t="s">
        <v>172</v>
      </c>
      <c r="D4" s="134"/>
      <c r="E4" s="134"/>
      <c r="F4" s="134"/>
      <c r="G4" s="134"/>
      <c r="H4" s="134"/>
      <c r="I4" s="134"/>
      <c r="J4" s="134"/>
      <c r="K4" s="134"/>
      <c r="L4" s="134"/>
      <c r="M4" s="134"/>
      <c r="N4" s="139"/>
      <c r="O4" s="139"/>
      <c r="P4" s="139"/>
      <c r="Q4" s="139"/>
      <c r="R4" s="134"/>
      <c r="S4" s="139"/>
      <c r="T4" s="139"/>
      <c r="U4" s="139"/>
      <c r="V4" s="139"/>
      <c r="W4" s="139"/>
      <c r="X4" s="139"/>
      <c r="Y4" s="139"/>
      <c r="Z4" s="139"/>
      <c r="AB4" s="133"/>
      <c r="AC4" s="134"/>
      <c r="AD4" s="134"/>
      <c r="AE4" s="134"/>
      <c r="AF4" s="134"/>
      <c r="AG4" s="134"/>
      <c r="AH4" s="134"/>
      <c r="AI4" s="134"/>
      <c r="AJ4" s="135"/>
      <c r="AK4" s="49"/>
      <c r="AL4" s="49"/>
      <c r="AM4" s="49"/>
      <c r="AN4" s="49"/>
      <c r="AO4" s="49"/>
      <c r="AP4" s="49"/>
      <c r="AQ4" s="49"/>
    </row>
    <row r="5" spans="1:84" ht="15" customHeight="1">
      <c r="A5" s="77" t="s">
        <v>27</v>
      </c>
      <c r="B5" s="49" t="s">
        <v>78</v>
      </c>
      <c r="C5" s="87" t="s">
        <v>79</v>
      </c>
      <c r="D5" s="134"/>
      <c r="E5" s="134"/>
      <c r="F5" s="134"/>
      <c r="G5" s="134"/>
      <c r="H5" s="134"/>
      <c r="I5" s="134"/>
      <c r="J5" s="134"/>
      <c r="K5" s="134"/>
      <c r="L5" s="134"/>
      <c r="M5" s="134"/>
      <c r="N5" s="134"/>
      <c r="O5" s="139"/>
      <c r="P5" s="139"/>
      <c r="Q5" s="139"/>
      <c r="R5" s="134"/>
      <c r="S5" s="139"/>
      <c r="T5" s="139"/>
      <c r="U5" s="139"/>
      <c r="V5" s="139"/>
      <c r="W5" s="139"/>
      <c r="X5" s="139"/>
      <c r="Y5" s="139"/>
      <c r="Z5" s="139"/>
      <c r="AB5" s="77"/>
      <c r="AJ5" s="55"/>
      <c r="AK5" s="49"/>
      <c r="AL5" s="49"/>
      <c r="AM5" s="49"/>
      <c r="AN5" s="49"/>
      <c r="AO5" s="49"/>
      <c r="AP5" s="49"/>
      <c r="AQ5" s="49"/>
    </row>
    <row r="6" spans="1:84">
      <c r="A6" s="49" t="s">
        <v>91</v>
      </c>
      <c r="B6" s="287"/>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287" t="s">
        <v>49</v>
      </c>
      <c r="C7" s="49" t="s">
        <v>58</v>
      </c>
      <c r="D7" s="49">
        <v>1</v>
      </c>
      <c r="E7" s="49" t="s">
        <v>53</v>
      </c>
      <c r="F7" s="49">
        <v>1</v>
      </c>
      <c r="G7" s="51">
        <v>145.6</v>
      </c>
      <c r="H7" s="51">
        <v>145.34</v>
      </c>
      <c r="I7" s="51">
        <v>6.5</v>
      </c>
      <c r="J7" s="51">
        <v>6.5</v>
      </c>
      <c r="K7" s="51">
        <v>46</v>
      </c>
      <c r="L7" s="123">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449</v>
      </c>
      <c r="S7" s="51">
        <v>145.47</v>
      </c>
      <c r="T7" s="51">
        <v>145.47</v>
      </c>
      <c r="U7" s="49">
        <v>6061</v>
      </c>
      <c r="V7" s="173"/>
      <c r="W7" s="123"/>
      <c r="X7" s="51"/>
      <c r="Y7" s="51"/>
      <c r="Z7" s="49"/>
      <c r="AB7" s="330" t="s">
        <v>88</v>
      </c>
      <c r="AI7" s="49"/>
      <c r="AJ7" s="87"/>
      <c r="AK7" s="49"/>
      <c r="AL7" s="49"/>
      <c r="AM7" s="49"/>
      <c r="AN7" s="49"/>
      <c r="AO7" s="49"/>
      <c r="AP7" s="49"/>
      <c r="AQ7" s="49"/>
      <c r="AU7" s="49" t="s">
        <v>131</v>
      </c>
      <c r="BG7" s="137"/>
    </row>
    <row r="8" spans="1:84" ht="15" customHeight="1">
      <c r="A8" s="49" t="s">
        <v>109</v>
      </c>
      <c r="B8" s="287"/>
      <c r="C8" s="49" t="s">
        <v>92</v>
      </c>
      <c r="D8" s="49">
        <v>2</v>
      </c>
      <c r="E8" s="49" t="s">
        <v>53</v>
      </c>
      <c r="F8" s="49">
        <v>2</v>
      </c>
      <c r="G8" s="51">
        <v>145.34</v>
      </c>
      <c r="H8" s="51">
        <v>142.44</v>
      </c>
      <c r="I8" s="51">
        <v>6.5</v>
      </c>
      <c r="J8" s="51">
        <v>6.5</v>
      </c>
      <c r="K8" s="51">
        <v>46</v>
      </c>
      <c r="L8" s="123">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450</v>
      </c>
      <c r="S8" s="51">
        <v>144.35999999999999</v>
      </c>
      <c r="T8" s="51">
        <v>144.35999999999999</v>
      </c>
      <c r="U8" s="49">
        <v>1428</v>
      </c>
      <c r="V8" s="173"/>
      <c r="W8" s="123"/>
      <c r="X8" s="51"/>
      <c r="Y8" s="51"/>
      <c r="Z8" s="49"/>
      <c r="AB8" s="331" t="s">
        <v>55</v>
      </c>
      <c r="AC8" s="49" t="s">
        <v>98</v>
      </c>
      <c r="AD8" s="49" t="s">
        <v>99</v>
      </c>
      <c r="AE8" s="49" t="s">
        <v>110</v>
      </c>
      <c r="AF8" s="49" t="s">
        <v>115</v>
      </c>
      <c r="AG8" s="49" t="s">
        <v>116</v>
      </c>
      <c r="AH8" s="49" t="s">
        <v>122</v>
      </c>
      <c r="AI8" s="49" t="s">
        <v>121</v>
      </c>
      <c r="AJ8" s="332" t="s">
        <v>19</v>
      </c>
      <c r="AK8" s="49"/>
      <c r="AL8" s="49"/>
      <c r="AM8" s="49"/>
      <c r="AN8" s="49"/>
      <c r="AO8" s="49"/>
      <c r="AP8" s="49"/>
      <c r="AQ8" s="49"/>
    </row>
    <row r="9" spans="1:84" ht="15" customHeight="1">
      <c r="A9" s="49" t="s">
        <v>93</v>
      </c>
      <c r="B9" s="287">
        <v>-43.5</v>
      </c>
      <c r="C9" s="49" t="s">
        <v>92</v>
      </c>
      <c r="D9" s="49">
        <v>3</v>
      </c>
      <c r="E9" s="49" t="s">
        <v>53</v>
      </c>
      <c r="F9" s="49">
        <v>3</v>
      </c>
      <c r="G9" s="51">
        <v>142.44</v>
      </c>
      <c r="H9" s="51">
        <v>141.13999999999999</v>
      </c>
      <c r="I9" s="51">
        <v>6.5</v>
      </c>
      <c r="J9" s="51">
        <v>6.5</v>
      </c>
      <c r="K9" s="51">
        <v>46</v>
      </c>
      <c r="L9" s="123">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451</v>
      </c>
      <c r="S9" s="51">
        <v>143.63999999999999</v>
      </c>
      <c r="T9" s="51">
        <v>143.63999999999999</v>
      </c>
      <c r="U9" s="49">
        <v>12008</v>
      </c>
      <c r="V9" s="173"/>
      <c r="W9" s="123"/>
      <c r="X9" s="51"/>
      <c r="Y9" s="51"/>
      <c r="Z9" s="49"/>
      <c r="AB9" s="251"/>
      <c r="AI9" s="49"/>
      <c r="AJ9" s="333"/>
      <c r="AK9" s="49"/>
      <c r="AL9" s="49"/>
      <c r="AM9" s="49"/>
      <c r="AN9" s="49"/>
      <c r="AO9" s="49"/>
      <c r="AP9" s="49"/>
      <c r="AQ9" s="49"/>
    </row>
    <row r="10" spans="1:84" ht="15" customHeight="1">
      <c r="A10" s="171" t="s">
        <v>497</v>
      </c>
      <c r="B10" s="287">
        <v>2.5</v>
      </c>
      <c r="C10" s="171" t="s">
        <v>92</v>
      </c>
      <c r="D10" s="49">
        <v>4</v>
      </c>
      <c r="E10" s="49" t="s">
        <v>53</v>
      </c>
      <c r="F10" s="49">
        <v>4</v>
      </c>
      <c r="G10" s="51">
        <v>141.13999999999999</v>
      </c>
      <c r="H10" s="51">
        <v>138.19999999999999</v>
      </c>
      <c r="I10" s="51">
        <v>6.5</v>
      </c>
      <c r="J10" s="51">
        <v>6.5</v>
      </c>
      <c r="K10" s="51">
        <v>46</v>
      </c>
      <c r="L10" s="123">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452</v>
      </c>
      <c r="S10" s="51">
        <v>143.29</v>
      </c>
      <c r="T10" s="51">
        <v>143.29</v>
      </c>
      <c r="U10" s="49">
        <v>17996</v>
      </c>
      <c r="V10" s="173"/>
      <c r="W10" s="123"/>
      <c r="X10" s="51"/>
      <c r="Y10" s="51"/>
      <c r="Z10" s="49"/>
      <c r="AB10" s="77"/>
      <c r="AI10" s="49"/>
      <c r="AJ10" s="332"/>
      <c r="AK10" s="49"/>
      <c r="AL10" s="49"/>
      <c r="AM10" s="49"/>
      <c r="AN10" s="49"/>
      <c r="AO10" s="49"/>
      <c r="AP10" s="49"/>
      <c r="AQ10" s="49"/>
    </row>
    <row r="11" spans="1:84" ht="16.95" customHeight="1">
      <c r="A11" s="171" t="s">
        <v>496</v>
      </c>
      <c r="B11" s="287" t="s">
        <v>498</v>
      </c>
      <c r="C11" s="171" t="s">
        <v>58</v>
      </c>
      <c r="D11" s="49">
        <v>5</v>
      </c>
      <c r="E11" s="49" t="s">
        <v>53</v>
      </c>
      <c r="F11" s="49">
        <v>5</v>
      </c>
      <c r="G11" s="51">
        <v>138.19999999999999</v>
      </c>
      <c r="H11" s="51">
        <v>135.26</v>
      </c>
      <c r="I11" s="51">
        <v>6.49</v>
      </c>
      <c r="J11" s="51">
        <v>6.49</v>
      </c>
      <c r="K11" s="51">
        <v>32</v>
      </c>
      <c r="L11" s="123">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451</v>
      </c>
      <c r="S11" s="51">
        <v>140</v>
      </c>
      <c r="T11" s="51">
        <v>140</v>
      </c>
      <c r="U11" s="49">
        <v>12209</v>
      </c>
      <c r="V11" s="173"/>
      <c r="W11" s="123"/>
      <c r="X11" s="51"/>
      <c r="Y11" s="51"/>
      <c r="Z11" s="49"/>
      <c r="AI11" s="49"/>
      <c r="AJ11" s="332"/>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3">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452</v>
      </c>
      <c r="S12" s="51">
        <v>139.65</v>
      </c>
      <c r="T12" s="51">
        <v>139.65</v>
      </c>
      <c r="U12" s="49">
        <v>17996</v>
      </c>
      <c r="V12" s="173"/>
      <c r="W12" s="123"/>
      <c r="X12" s="51"/>
      <c r="Y12" s="51"/>
      <c r="Z12" s="49"/>
      <c r="AB12" s="77"/>
      <c r="AI12" s="49"/>
      <c r="AJ12" s="332"/>
      <c r="AK12" s="49"/>
      <c r="AL12" s="49"/>
      <c r="AM12" s="49"/>
      <c r="AN12" s="49"/>
      <c r="AO12" s="49"/>
      <c r="AP12" s="49"/>
      <c r="AQ12" s="49"/>
    </row>
    <row r="13" spans="1:84" ht="15.6">
      <c r="A13" s="171" t="s">
        <v>271</v>
      </c>
      <c r="B13" s="225">
        <f xml:space="preserve"> INDEX(WHOLE_STRUCTURE[Top '[m']], 1) + INDEX(RNA[Vertical Offset TT to HH '[m']],1)</f>
        <v>145.6</v>
      </c>
      <c r="C13" s="171" t="s">
        <v>92</v>
      </c>
      <c r="D13" s="49">
        <v>7</v>
      </c>
      <c r="E13" s="49" t="s">
        <v>53</v>
      </c>
      <c r="F13" s="49">
        <v>7</v>
      </c>
      <c r="G13" s="51">
        <v>132.69999999999999</v>
      </c>
      <c r="H13" s="51">
        <v>130.13999999999999</v>
      </c>
      <c r="I13" s="51">
        <v>6.48</v>
      </c>
      <c r="J13" s="51">
        <v>6.48</v>
      </c>
      <c r="K13" s="51">
        <v>30</v>
      </c>
      <c r="L13" s="123">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453</v>
      </c>
      <c r="S13" s="51">
        <v>137.35</v>
      </c>
      <c r="T13" s="51">
        <v>137.35</v>
      </c>
      <c r="U13" s="49">
        <v>1440</v>
      </c>
      <c r="V13" s="173"/>
      <c r="W13" s="123"/>
      <c r="X13" s="51"/>
      <c r="Y13" s="51"/>
      <c r="Z13" s="49"/>
      <c r="AB13" s="358" t="s">
        <v>20</v>
      </c>
      <c r="AI13" s="49"/>
      <c r="AJ13" s="332"/>
      <c r="AK13" s="49"/>
      <c r="AL13" s="49"/>
      <c r="AM13" s="49"/>
      <c r="AN13" s="49"/>
      <c r="AO13" s="49"/>
      <c r="AP13" s="49"/>
      <c r="AQ13" s="49"/>
    </row>
    <row r="14" spans="1:84">
      <c r="A14" s="343"/>
      <c r="B14" s="344"/>
      <c r="C14" s="345"/>
      <c r="D14" s="49">
        <v>8</v>
      </c>
      <c r="E14" s="49" t="s">
        <v>53</v>
      </c>
      <c r="F14" s="49">
        <v>8</v>
      </c>
      <c r="G14" s="51">
        <v>130.13999999999999</v>
      </c>
      <c r="H14" s="51">
        <v>127.54999999999998</v>
      </c>
      <c r="I14" s="51">
        <v>6.49</v>
      </c>
      <c r="J14" s="51">
        <v>6.5</v>
      </c>
      <c r="K14" s="51">
        <v>32</v>
      </c>
      <c r="L14" s="123">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454</v>
      </c>
      <c r="S14" s="51">
        <v>136.5</v>
      </c>
      <c r="T14" s="51">
        <v>136.5</v>
      </c>
      <c r="U14" s="49">
        <v>2104</v>
      </c>
      <c r="V14" s="173"/>
      <c r="W14" s="123"/>
      <c r="X14" s="51"/>
      <c r="Y14" s="51"/>
      <c r="Z14" s="49"/>
      <c r="AD14" s="217" t="s">
        <v>68</v>
      </c>
      <c r="AE14" s="49" t="s">
        <v>69</v>
      </c>
      <c r="AF14" s="49" t="s">
        <v>74</v>
      </c>
      <c r="AG14" s="49" t="s">
        <v>130</v>
      </c>
      <c r="AH14" s="49" t="s">
        <v>129</v>
      </c>
      <c r="AI14" s="49"/>
      <c r="AJ14" s="332"/>
      <c r="AK14" s="49"/>
      <c r="AL14" s="49"/>
      <c r="AM14" s="49"/>
      <c r="AN14" s="49"/>
      <c r="AO14" s="49"/>
      <c r="AP14" s="49"/>
      <c r="AQ14" s="49"/>
    </row>
    <row r="15" spans="1:84">
      <c r="A15" s="343"/>
      <c r="B15" s="344"/>
      <c r="C15" s="345"/>
      <c r="D15" s="49">
        <v>9</v>
      </c>
      <c r="E15" s="49" t="s">
        <v>53</v>
      </c>
      <c r="F15" s="49">
        <v>9</v>
      </c>
      <c r="G15" s="51">
        <v>127.54999999999998</v>
      </c>
      <c r="H15" s="51">
        <v>127.4</v>
      </c>
      <c r="I15" s="51">
        <v>6.5</v>
      </c>
      <c r="J15" s="51">
        <v>6.5</v>
      </c>
      <c r="K15" s="51">
        <v>32</v>
      </c>
      <c r="L15" s="123">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456</v>
      </c>
      <c r="S15" s="51">
        <v>136.5</v>
      </c>
      <c r="T15" s="51">
        <v>136.5</v>
      </c>
      <c r="U15" s="49">
        <v>773</v>
      </c>
      <c r="V15" s="173"/>
      <c r="W15" s="123"/>
      <c r="X15" s="51"/>
      <c r="Y15" s="51"/>
      <c r="Z15" s="49"/>
      <c r="AD15" s="217">
        <v>4.5</v>
      </c>
      <c r="AE15" s="49">
        <v>0.5</v>
      </c>
      <c r="AF15" s="49">
        <v>150</v>
      </c>
      <c r="AG15" s="49">
        <v>1325</v>
      </c>
      <c r="AH15" s="49">
        <v>0</v>
      </c>
      <c r="AI15" s="49"/>
      <c r="AJ15" s="332"/>
      <c r="AK15" s="49"/>
      <c r="AL15" s="49"/>
      <c r="AM15" s="49"/>
      <c r="AN15" s="49"/>
      <c r="AO15" s="49"/>
      <c r="AP15" s="49"/>
      <c r="AQ15" s="49"/>
    </row>
    <row r="16" spans="1:84">
      <c r="A16" s="343"/>
      <c r="B16" s="344"/>
      <c r="C16" s="345"/>
      <c r="D16" s="49">
        <v>10</v>
      </c>
      <c r="E16" s="49" t="s">
        <v>53</v>
      </c>
      <c r="F16" s="49">
        <v>10</v>
      </c>
      <c r="G16" s="51">
        <v>127.4</v>
      </c>
      <c r="H16" s="51">
        <v>127.25999999999999</v>
      </c>
      <c r="I16" s="51">
        <v>6.5</v>
      </c>
      <c r="J16" s="51">
        <v>6.5</v>
      </c>
      <c r="K16" s="51">
        <v>32</v>
      </c>
      <c r="L16" s="123">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455</v>
      </c>
      <c r="S16" s="51">
        <v>136.5</v>
      </c>
      <c r="T16" s="51">
        <v>136.5</v>
      </c>
      <c r="U16" s="49">
        <v>2836</v>
      </c>
      <c r="V16" s="173"/>
      <c r="W16" s="123"/>
      <c r="X16" s="51"/>
      <c r="Y16" s="51"/>
      <c r="Z16" s="49"/>
      <c r="AD16" s="217">
        <v>0.5</v>
      </c>
      <c r="AE16" s="49">
        <v>-7.5</v>
      </c>
      <c r="AF16" s="49">
        <v>100</v>
      </c>
      <c r="AG16" s="49">
        <v>1325</v>
      </c>
      <c r="AH16" s="49">
        <v>0</v>
      </c>
      <c r="AI16" s="49"/>
      <c r="AJ16" s="332"/>
      <c r="AK16" s="49"/>
      <c r="AL16" s="49"/>
      <c r="AM16" s="49"/>
      <c r="AN16" s="49"/>
      <c r="AO16" s="49"/>
      <c r="AP16" s="49"/>
      <c r="AQ16" s="49"/>
    </row>
    <row r="17" spans="1:58">
      <c r="A17" s="343"/>
      <c r="B17" s="344"/>
      <c r="C17" s="345"/>
      <c r="D17" s="49">
        <v>11</v>
      </c>
      <c r="E17" s="49" t="s">
        <v>53</v>
      </c>
      <c r="F17" s="49">
        <v>11</v>
      </c>
      <c r="G17" s="51">
        <v>127.25999999999999</v>
      </c>
      <c r="H17" s="51">
        <v>124.91999999999999</v>
      </c>
      <c r="I17" s="51">
        <v>6.5</v>
      </c>
      <c r="J17" s="51">
        <v>6.63</v>
      </c>
      <c r="K17" s="51">
        <v>32</v>
      </c>
      <c r="L17" s="123">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457</v>
      </c>
      <c r="S17" s="51">
        <v>136.35999999999999</v>
      </c>
      <c r="T17" s="51">
        <v>136.35999999999999</v>
      </c>
      <c r="U17" s="49">
        <v>910</v>
      </c>
      <c r="V17" s="173"/>
      <c r="W17" s="123"/>
      <c r="X17" s="51"/>
      <c r="Y17" s="51"/>
      <c r="Z17" s="49"/>
      <c r="AD17" s="217">
        <v>-7.5</v>
      </c>
      <c r="AE17" s="49">
        <v>-37.5</v>
      </c>
      <c r="AF17" s="49">
        <v>100</v>
      </c>
      <c r="AG17" s="49">
        <v>1325</v>
      </c>
      <c r="AH17" s="49">
        <v>0</v>
      </c>
      <c r="AI17" s="49"/>
      <c r="AJ17" s="332"/>
      <c r="AK17" s="49"/>
      <c r="AL17" s="49"/>
      <c r="AM17" s="49"/>
      <c r="AN17" s="49"/>
      <c r="AO17" s="49"/>
      <c r="AP17" s="49"/>
      <c r="AQ17" s="49"/>
      <c r="AY17" s="49" t="str">
        <f>IF(ISBLANK(AZ17),"",AC24)</f>
        <v/>
      </c>
    </row>
    <row r="18" spans="1:58">
      <c r="A18" s="343"/>
      <c r="B18" s="344"/>
      <c r="C18" s="345"/>
      <c r="D18" s="49">
        <v>12</v>
      </c>
      <c r="E18" s="49" t="s">
        <v>53</v>
      </c>
      <c r="F18" s="49">
        <v>12</v>
      </c>
      <c r="G18" s="51">
        <v>124.91999999999999</v>
      </c>
      <c r="H18" s="51">
        <v>122.62</v>
      </c>
      <c r="I18" s="51">
        <v>6.62</v>
      </c>
      <c r="J18" s="51">
        <v>6.75</v>
      </c>
      <c r="K18" s="51">
        <v>28</v>
      </c>
      <c r="L18" s="123">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411</v>
      </c>
      <c r="S18" s="51">
        <v>135.21</v>
      </c>
      <c r="T18" s="51">
        <v>135.21</v>
      </c>
      <c r="U18" s="49">
        <v>5000</v>
      </c>
      <c r="V18" s="173"/>
      <c r="W18" s="123"/>
      <c r="X18" s="51"/>
      <c r="Y18" s="51"/>
      <c r="Z18" s="49"/>
      <c r="AD18" s="217">
        <v>-37.5</v>
      </c>
      <c r="AE18" s="49">
        <v>-41</v>
      </c>
      <c r="AF18" s="49">
        <v>50</v>
      </c>
      <c r="AG18" s="49">
        <v>1325</v>
      </c>
      <c r="AH18" s="49">
        <v>0</v>
      </c>
      <c r="AI18" s="49"/>
      <c r="AJ18" s="332"/>
      <c r="AK18" s="49"/>
      <c r="AL18" s="49"/>
      <c r="AM18" s="49"/>
      <c r="AN18" s="49"/>
      <c r="AO18" s="49"/>
      <c r="AP18" s="49"/>
      <c r="AQ18" s="49"/>
    </row>
    <row r="19" spans="1:58">
      <c r="A19" s="343"/>
      <c r="B19" s="344"/>
      <c r="C19" s="345"/>
      <c r="D19" s="49">
        <v>13</v>
      </c>
      <c r="E19" s="49" t="s">
        <v>53</v>
      </c>
      <c r="F19" s="49">
        <v>13</v>
      </c>
      <c r="G19" s="51">
        <v>122.62</v>
      </c>
      <c r="H19" s="51">
        <v>120.32</v>
      </c>
      <c r="I19" s="51">
        <v>6.75</v>
      </c>
      <c r="J19" s="51">
        <v>6.87</v>
      </c>
      <c r="K19" s="51">
        <v>28</v>
      </c>
      <c r="L19" s="123">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458</v>
      </c>
      <c r="S19" s="51">
        <v>132.4</v>
      </c>
      <c r="T19" s="51">
        <v>132.4</v>
      </c>
      <c r="U19" s="49">
        <v>455</v>
      </c>
      <c r="V19" s="173"/>
      <c r="W19" s="123"/>
      <c r="X19" s="51"/>
      <c r="Y19" s="51"/>
      <c r="Z19" s="49"/>
      <c r="AB19" s="331"/>
      <c r="AI19" s="49"/>
      <c r="AJ19" s="332"/>
      <c r="AK19" s="49"/>
      <c r="AL19" s="49"/>
      <c r="AM19" s="49"/>
      <c r="AN19" s="49"/>
      <c r="AO19" s="49"/>
      <c r="AP19" s="49"/>
      <c r="AQ19" s="49"/>
    </row>
    <row r="20" spans="1:58">
      <c r="A20" s="343"/>
      <c r="B20" s="344"/>
      <c r="C20" s="345"/>
      <c r="D20" s="49">
        <v>14</v>
      </c>
      <c r="E20" s="49" t="s">
        <v>53</v>
      </c>
      <c r="F20" s="49">
        <v>14</v>
      </c>
      <c r="G20" s="51">
        <v>120.32</v>
      </c>
      <c r="H20" s="51">
        <v>118.00999999999999</v>
      </c>
      <c r="I20" s="51">
        <v>6.87</v>
      </c>
      <c r="J20" s="51">
        <v>7</v>
      </c>
      <c r="K20" s="51">
        <v>28</v>
      </c>
      <c r="L20" s="123">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459</v>
      </c>
      <c r="S20" s="51">
        <v>130.32</v>
      </c>
      <c r="T20" s="51">
        <v>130.32</v>
      </c>
      <c r="U20" s="49">
        <v>7201</v>
      </c>
      <c r="V20" s="173"/>
      <c r="W20" s="123"/>
      <c r="X20" s="51"/>
      <c r="Y20" s="51"/>
      <c r="Z20" s="49"/>
      <c r="AB20" s="331"/>
      <c r="AI20" s="49"/>
      <c r="AJ20" s="332"/>
      <c r="AK20" s="49"/>
      <c r="AL20" s="49"/>
      <c r="AM20" s="49"/>
      <c r="AN20" s="49"/>
      <c r="AO20" s="49"/>
      <c r="AP20" s="49"/>
      <c r="AQ20" s="49"/>
    </row>
    <row r="21" spans="1:58" ht="15.6">
      <c r="A21" s="343"/>
      <c r="B21" s="344"/>
      <c r="C21" s="345"/>
      <c r="D21" s="49">
        <v>15</v>
      </c>
      <c r="E21" s="49" t="s">
        <v>53</v>
      </c>
      <c r="F21" s="49">
        <v>15</v>
      </c>
      <c r="G21" s="51">
        <v>118.00999999999999</v>
      </c>
      <c r="H21" s="51">
        <v>115.71000000000001</v>
      </c>
      <c r="I21" s="51">
        <v>7</v>
      </c>
      <c r="J21" s="51">
        <v>7.12</v>
      </c>
      <c r="K21" s="51">
        <v>28</v>
      </c>
      <c r="L21" s="123">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460</v>
      </c>
      <c r="S21" s="51">
        <v>127.47</v>
      </c>
      <c r="T21" s="51">
        <v>127.47</v>
      </c>
      <c r="U21" s="49">
        <v>4525</v>
      </c>
      <c r="V21" s="173"/>
      <c r="W21" s="123"/>
      <c r="X21" s="51"/>
      <c r="Y21" s="51"/>
      <c r="Z21" s="49"/>
      <c r="AB21" s="341" t="s">
        <v>73</v>
      </c>
      <c r="AI21" s="49"/>
      <c r="AJ21" s="332"/>
      <c r="AK21" s="49"/>
      <c r="AL21" s="49"/>
      <c r="AM21" s="49"/>
      <c r="AN21" s="49"/>
      <c r="AO21" s="49"/>
      <c r="AP21" s="49"/>
      <c r="AQ21" s="49"/>
      <c r="BF21" s="77" t="s">
        <v>173</v>
      </c>
    </row>
    <row r="22" spans="1:58">
      <c r="A22" s="343"/>
      <c r="B22" s="344"/>
      <c r="C22" s="345"/>
      <c r="D22" s="49">
        <v>16</v>
      </c>
      <c r="E22" s="49" t="s">
        <v>53</v>
      </c>
      <c r="F22" s="49">
        <v>16</v>
      </c>
      <c r="G22" s="51">
        <v>115.71000000000001</v>
      </c>
      <c r="H22" s="51">
        <v>113.41</v>
      </c>
      <c r="I22" s="51">
        <v>7.12</v>
      </c>
      <c r="J22" s="51">
        <v>7.24</v>
      </c>
      <c r="K22" s="51">
        <v>29</v>
      </c>
      <c r="L22" s="123">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461</v>
      </c>
      <c r="S22" s="51">
        <v>127.32999999999998</v>
      </c>
      <c r="T22" s="51">
        <v>127.32999999999998</v>
      </c>
      <c r="U22" s="49">
        <v>4525</v>
      </c>
      <c r="V22" s="173"/>
      <c r="W22" s="123"/>
      <c r="X22" s="51"/>
      <c r="Y22" s="51"/>
      <c r="Z22" s="49"/>
      <c r="AB22" s="331" t="s">
        <v>68</v>
      </c>
      <c r="AC22" s="49" t="s">
        <v>69</v>
      </c>
      <c r="AD22" s="49" t="s">
        <v>17</v>
      </c>
      <c r="AE22" s="49" t="s">
        <v>18</v>
      </c>
      <c r="AI22" s="49"/>
      <c r="AJ22" s="332"/>
      <c r="AK22" s="49"/>
      <c r="AL22" s="49"/>
      <c r="AM22" s="49"/>
      <c r="AN22" s="49"/>
      <c r="AO22" s="49"/>
      <c r="AP22" s="49"/>
      <c r="AQ22" s="49"/>
    </row>
    <row r="23" spans="1:58" ht="16.5" customHeight="1">
      <c r="A23" s="343"/>
      <c r="B23" s="344"/>
      <c r="C23" s="345"/>
      <c r="D23" s="49">
        <v>17</v>
      </c>
      <c r="E23" s="49" t="s">
        <v>53</v>
      </c>
      <c r="F23" s="49">
        <v>17</v>
      </c>
      <c r="G23" s="51">
        <v>113.41</v>
      </c>
      <c r="H23" s="51">
        <v>111.11</v>
      </c>
      <c r="I23" s="51">
        <v>7.24</v>
      </c>
      <c r="J23" s="51">
        <v>7.37</v>
      </c>
      <c r="K23" s="51">
        <v>29</v>
      </c>
      <c r="L23" s="123">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53</v>
      </c>
      <c r="R23" s="53" t="s">
        <v>462</v>
      </c>
      <c r="S23" s="51">
        <v>126</v>
      </c>
      <c r="T23" s="51">
        <v>126</v>
      </c>
      <c r="U23" s="49">
        <v>5941</v>
      </c>
      <c r="V23" s="173"/>
      <c r="W23" s="123"/>
      <c r="X23" s="51"/>
      <c r="Y23" s="51"/>
      <c r="Z23" s="49"/>
      <c r="AB23" s="331">
        <v>20</v>
      </c>
      <c r="AC23" s="49">
        <v>6.5</v>
      </c>
      <c r="AD23" s="49">
        <v>0.9</v>
      </c>
      <c r="AE23" s="49">
        <v>2</v>
      </c>
      <c r="AI23" s="49"/>
      <c r="AJ23" s="332"/>
      <c r="AK23" s="49"/>
      <c r="AL23" s="49"/>
      <c r="AM23" s="49"/>
      <c r="AN23" s="49"/>
      <c r="AO23" s="49"/>
      <c r="AP23" s="49"/>
      <c r="AQ23" s="49"/>
    </row>
    <row r="24" spans="1:58">
      <c r="A24" s="343"/>
      <c r="B24" s="344"/>
      <c r="C24" s="345"/>
      <c r="D24" s="49">
        <v>18</v>
      </c>
      <c r="E24" s="49" t="s">
        <v>53</v>
      </c>
      <c r="F24" s="49">
        <v>18</v>
      </c>
      <c r="G24" s="51">
        <v>111.11</v>
      </c>
      <c r="H24" s="51">
        <v>108.81</v>
      </c>
      <c r="I24" s="51">
        <v>7.37</v>
      </c>
      <c r="J24" s="51">
        <v>7.49</v>
      </c>
      <c r="K24" s="51">
        <v>29</v>
      </c>
      <c r="L24" s="123">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53</v>
      </c>
      <c r="R24" s="53" t="s">
        <v>463</v>
      </c>
      <c r="S24" s="51">
        <v>113.4</v>
      </c>
      <c r="T24" s="51">
        <v>113.4</v>
      </c>
      <c r="U24" s="49">
        <v>1008</v>
      </c>
      <c r="V24" s="173"/>
      <c r="W24" s="123"/>
      <c r="X24" s="51"/>
      <c r="Y24" s="51"/>
      <c r="Z24" s="49"/>
      <c r="AB24" s="331">
        <f>IF(ISBLANK(AC24),"",AC23)</f>
        <v>6.5</v>
      </c>
      <c r="AC24" s="49">
        <v>-22</v>
      </c>
      <c r="AD24" s="49">
        <v>0.9</v>
      </c>
      <c r="AE24" s="49">
        <v>2</v>
      </c>
      <c r="AI24" s="49"/>
      <c r="AJ24" s="332"/>
      <c r="AK24" s="49"/>
      <c r="AL24" s="49"/>
      <c r="AM24" s="49"/>
      <c r="AN24" s="49"/>
      <c r="AO24" s="49"/>
      <c r="AP24" s="49"/>
      <c r="AQ24" s="49"/>
    </row>
    <row r="25" spans="1:58">
      <c r="A25" s="343"/>
      <c r="B25" s="344"/>
      <c r="C25" s="345"/>
      <c r="D25" s="49">
        <v>19</v>
      </c>
      <c r="E25" s="49" t="s">
        <v>53</v>
      </c>
      <c r="F25" s="49">
        <v>19</v>
      </c>
      <c r="G25" s="51">
        <v>108.81</v>
      </c>
      <c r="H25" s="51">
        <v>106.50999999999999</v>
      </c>
      <c r="I25" s="51">
        <v>7.49</v>
      </c>
      <c r="J25" s="51">
        <v>7.62</v>
      </c>
      <c r="K25" s="51">
        <v>30</v>
      </c>
      <c r="L25" s="123">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464</v>
      </c>
      <c r="S25" s="51">
        <v>113.4</v>
      </c>
      <c r="T25" s="51">
        <v>113.4</v>
      </c>
      <c r="U25" s="49">
        <v>6854</v>
      </c>
      <c r="V25" s="173"/>
      <c r="W25" s="123"/>
      <c r="X25" s="51"/>
      <c r="Y25" s="51"/>
      <c r="Z25" s="49"/>
      <c r="AB25" s="331"/>
      <c r="AI25" s="49"/>
      <c r="AJ25" s="332"/>
      <c r="AK25" s="49"/>
      <c r="AL25" s="49"/>
      <c r="AM25" s="49"/>
      <c r="AN25" s="49"/>
      <c r="AO25" s="49"/>
      <c r="AP25" s="49"/>
      <c r="AQ25" s="49"/>
    </row>
    <row r="26" spans="1:58" ht="15.6">
      <c r="A26" s="343"/>
      <c r="B26" s="344"/>
      <c r="C26" s="345"/>
      <c r="D26" s="49">
        <v>20</v>
      </c>
      <c r="E26" s="49" t="s">
        <v>53</v>
      </c>
      <c r="F26" s="49">
        <v>20</v>
      </c>
      <c r="G26" s="51">
        <v>106.50999999999999</v>
      </c>
      <c r="H26" s="51">
        <v>104.19999999999999</v>
      </c>
      <c r="I26" s="51">
        <v>7.62</v>
      </c>
      <c r="J26" s="51">
        <v>7.74</v>
      </c>
      <c r="K26" s="51">
        <v>30</v>
      </c>
      <c r="L26" s="123">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465</v>
      </c>
      <c r="S26" s="51">
        <v>113.4</v>
      </c>
      <c r="T26" s="51">
        <v>113.4</v>
      </c>
      <c r="U26" s="49">
        <v>1327</v>
      </c>
      <c r="V26" s="173"/>
      <c r="W26" s="123"/>
      <c r="X26" s="51"/>
      <c r="Y26" s="51"/>
      <c r="Z26" s="49"/>
      <c r="AB26" s="342" t="s">
        <v>67</v>
      </c>
      <c r="AI26" s="49"/>
      <c r="AJ26" s="332"/>
      <c r="AK26" s="49"/>
      <c r="AL26" s="49"/>
      <c r="AM26" s="49"/>
      <c r="AN26" s="49"/>
      <c r="AO26" s="49"/>
      <c r="AP26" s="49"/>
      <c r="AQ26" s="49"/>
    </row>
    <row r="27" spans="1:58" ht="21">
      <c r="A27" s="98" t="s">
        <v>146</v>
      </c>
      <c r="D27" s="49">
        <v>21</v>
      </c>
      <c r="E27" s="49" t="s">
        <v>53</v>
      </c>
      <c r="F27" s="49">
        <v>21</v>
      </c>
      <c r="G27" s="51">
        <v>104.19999999999999</v>
      </c>
      <c r="H27" s="51">
        <v>101.89999999999999</v>
      </c>
      <c r="I27" s="51">
        <v>7.74</v>
      </c>
      <c r="J27" s="51">
        <v>7.87</v>
      </c>
      <c r="K27" s="51">
        <v>30</v>
      </c>
      <c r="L27" s="123">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53</v>
      </c>
      <c r="R27" s="53" t="s">
        <v>466</v>
      </c>
      <c r="S27" s="51">
        <v>99.47</v>
      </c>
      <c r="T27" s="51">
        <v>99.47</v>
      </c>
      <c r="U27" s="49">
        <v>6660</v>
      </c>
      <c r="V27" s="173"/>
      <c r="W27" s="123"/>
      <c r="X27" s="51"/>
      <c r="Y27" s="51"/>
      <c r="Z27" s="49"/>
      <c r="AB27" s="331" t="s">
        <v>65</v>
      </c>
      <c r="AC27" s="49" t="s">
        <v>70</v>
      </c>
      <c r="AD27" s="49" t="s">
        <v>89</v>
      </c>
      <c r="AE27" s="49" t="s">
        <v>19</v>
      </c>
      <c r="AI27" s="49"/>
      <c r="AJ27" s="332"/>
      <c r="AK27" s="49"/>
      <c r="AL27" s="49"/>
      <c r="AM27" s="49"/>
      <c r="AN27" s="49"/>
      <c r="AO27" s="49"/>
      <c r="AP27" s="49"/>
      <c r="AQ27" s="49"/>
    </row>
    <row r="28" spans="1:58" ht="15.6" customHeight="1">
      <c r="A28" s="95" t="s">
        <v>97</v>
      </c>
      <c r="B28" s="49" t="s">
        <v>89</v>
      </c>
      <c r="C28" s="87" t="s">
        <v>79</v>
      </c>
      <c r="D28" s="49">
        <v>22</v>
      </c>
      <c r="E28" s="49" t="s">
        <v>53</v>
      </c>
      <c r="F28" s="49">
        <v>22</v>
      </c>
      <c r="G28" s="51">
        <v>101.89999999999999</v>
      </c>
      <c r="H28" s="51">
        <v>99.55</v>
      </c>
      <c r="I28" s="51">
        <v>7.87</v>
      </c>
      <c r="J28" s="51">
        <v>8</v>
      </c>
      <c r="K28" s="51">
        <v>36</v>
      </c>
      <c r="L28" s="123">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467</v>
      </c>
      <c r="S28" s="51">
        <v>99.33</v>
      </c>
      <c r="T28" s="51">
        <v>99.33</v>
      </c>
      <c r="U28" s="49">
        <v>6660</v>
      </c>
      <c r="V28" s="173"/>
      <c r="W28" s="123"/>
      <c r="X28" s="51"/>
      <c r="Y28" s="51"/>
      <c r="Z28" s="49"/>
      <c r="AB28" s="331"/>
      <c r="AI28" s="49"/>
      <c r="AJ28" s="332"/>
      <c r="AK28" s="49"/>
      <c r="AL28" s="49"/>
      <c r="AM28" s="49"/>
      <c r="AN28" s="49"/>
      <c r="AO28" s="49"/>
      <c r="AP28" s="49"/>
      <c r="AQ28" s="49"/>
    </row>
    <row r="29" spans="1:58">
      <c r="A29" s="54" t="s">
        <v>338</v>
      </c>
      <c r="B29" s="123">
        <f>SUMIF(WHOLE_STRUCTURE[Affiliation], "TOWER", L7:L2253)</f>
        <v>1324.6934337173971</v>
      </c>
      <c r="C29" s="87" t="s">
        <v>6</v>
      </c>
      <c r="D29" s="49">
        <v>23</v>
      </c>
      <c r="E29" s="49" t="s">
        <v>53</v>
      </c>
      <c r="F29" s="49">
        <v>23</v>
      </c>
      <c r="G29" s="51">
        <v>99.55</v>
      </c>
      <c r="H29" s="51">
        <v>99.399999999999991</v>
      </c>
      <c r="I29" s="51">
        <v>8</v>
      </c>
      <c r="J29" s="51">
        <v>8</v>
      </c>
      <c r="K29" s="51">
        <v>36</v>
      </c>
      <c r="L29" s="123">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468</v>
      </c>
      <c r="S29" s="51">
        <v>98</v>
      </c>
      <c r="T29" s="51">
        <v>98</v>
      </c>
      <c r="U29" s="49">
        <v>9000</v>
      </c>
      <c r="V29" s="173"/>
      <c r="W29" s="123"/>
      <c r="X29" s="51"/>
      <c r="Y29" s="51"/>
      <c r="Z29" s="49"/>
      <c r="AB29" s="331"/>
      <c r="AI29" s="49"/>
      <c r="AJ29" s="332"/>
      <c r="AK29" s="49"/>
      <c r="AL29" s="49"/>
      <c r="AM29" s="49"/>
      <c r="AN29" s="49"/>
      <c r="AO29" s="49"/>
      <c r="AP29" s="49"/>
      <c r="AQ29" s="49"/>
    </row>
    <row r="30" spans="1:58">
      <c r="A30" s="54" t="s">
        <v>339</v>
      </c>
      <c r="B30" s="123">
        <f>SUMIF(WHOLE_STRUCTURE[Affiliation], "TP", L7:L2252)</f>
        <v>0</v>
      </c>
      <c r="C30" s="87" t="s">
        <v>6</v>
      </c>
      <c r="D30" s="49">
        <v>24</v>
      </c>
      <c r="E30" s="49" t="s">
        <v>53</v>
      </c>
      <c r="F30" s="49">
        <v>24</v>
      </c>
      <c r="G30" s="51">
        <v>99.399999999999991</v>
      </c>
      <c r="H30" s="51">
        <v>99.25</v>
      </c>
      <c r="I30" s="51">
        <v>8</v>
      </c>
      <c r="J30" s="51">
        <v>8</v>
      </c>
      <c r="K30" s="51">
        <v>36</v>
      </c>
      <c r="L30" s="123">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469</v>
      </c>
      <c r="S30" s="51">
        <v>83.44</v>
      </c>
      <c r="T30" s="51">
        <v>83.44</v>
      </c>
      <c r="U30" s="49">
        <v>7814</v>
      </c>
      <c r="V30" s="173"/>
      <c r="W30" s="123"/>
      <c r="X30" s="51"/>
      <c r="Y30" s="51"/>
      <c r="Z30" s="49"/>
      <c r="AB30" s="331"/>
      <c r="AI30" s="49"/>
      <c r="AJ30" s="332"/>
      <c r="AK30" s="49"/>
      <c r="AL30" s="49"/>
      <c r="AM30" s="49"/>
      <c r="AN30" s="49"/>
      <c r="AO30" s="49"/>
      <c r="AP30" s="49"/>
      <c r="AQ30" s="49"/>
    </row>
    <row r="31" spans="1:58">
      <c r="A31" s="54" t="s">
        <v>340</v>
      </c>
      <c r="B31" s="123">
        <f>SUMIF(WHOLE_STRUCTURE[Affiliation], "MP", L7:L2252)</f>
        <v>1736.3709664263217</v>
      </c>
      <c r="C31" s="87" t="s">
        <v>6</v>
      </c>
      <c r="D31" s="49">
        <v>25</v>
      </c>
      <c r="E31" s="49" t="s">
        <v>53</v>
      </c>
      <c r="F31" s="49">
        <v>25</v>
      </c>
      <c r="G31" s="51">
        <v>99.25</v>
      </c>
      <c r="H31" s="51">
        <v>96.339999999999989</v>
      </c>
      <c r="I31" s="51">
        <v>8</v>
      </c>
      <c r="J31" s="51">
        <v>8</v>
      </c>
      <c r="K31" s="51">
        <v>36</v>
      </c>
      <c r="L31" s="123">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470</v>
      </c>
      <c r="S31" s="51">
        <v>83.44</v>
      </c>
      <c r="T31" s="51">
        <v>83.44</v>
      </c>
      <c r="U31" s="49">
        <v>1149</v>
      </c>
      <c r="V31" s="173"/>
      <c r="W31" s="123"/>
      <c r="X31" s="51"/>
      <c r="Y31" s="51"/>
      <c r="Z31" s="49"/>
      <c r="AB31" s="331" t="s">
        <v>65</v>
      </c>
      <c r="AC31" s="49" t="s">
        <v>69</v>
      </c>
      <c r="AD31" s="49" t="s">
        <v>68</v>
      </c>
      <c r="AE31" s="49" t="s">
        <v>59</v>
      </c>
      <c r="AF31" s="49" t="s">
        <v>60</v>
      </c>
      <c r="AG31" s="49" t="s">
        <v>61</v>
      </c>
      <c r="AI31" s="49"/>
      <c r="AJ31" s="332"/>
      <c r="AK31" s="49"/>
      <c r="AL31" s="49"/>
      <c r="AM31" s="49"/>
      <c r="AN31" s="49"/>
      <c r="AO31" s="49"/>
      <c r="AP31" s="49"/>
      <c r="AQ31" s="49"/>
    </row>
    <row r="32" spans="1:58">
      <c r="A32" s="54" t="s">
        <v>88</v>
      </c>
      <c r="B32" s="123" cm="1">
        <f t="array" ref="B32">RNA[Mass of RNA '[kg']]/1000</f>
        <v>0</v>
      </c>
      <c r="C32" s="87" t="s">
        <v>6</v>
      </c>
      <c r="D32" s="49">
        <v>26</v>
      </c>
      <c r="E32" s="49" t="s">
        <v>53</v>
      </c>
      <c r="F32" s="49">
        <v>26</v>
      </c>
      <c r="G32" s="51">
        <v>96.339999999999989</v>
      </c>
      <c r="H32" s="51">
        <v>93.47</v>
      </c>
      <c r="I32" s="51">
        <v>8</v>
      </c>
      <c r="J32" s="51">
        <v>8</v>
      </c>
      <c r="K32" s="51">
        <v>33</v>
      </c>
      <c r="L32" s="123">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471</v>
      </c>
      <c r="S32" s="51">
        <v>83.44</v>
      </c>
      <c r="T32" s="51">
        <v>83.44</v>
      </c>
      <c r="U32" s="49">
        <v>1669</v>
      </c>
      <c r="V32" s="173"/>
      <c r="W32" s="123"/>
      <c r="X32" s="51"/>
      <c r="Y32" s="51"/>
      <c r="Z32" s="49"/>
      <c r="AB32" s="217"/>
      <c r="AI32" s="49"/>
      <c r="AJ32" s="332"/>
      <c r="AK32" s="49"/>
      <c r="AL32" s="49"/>
      <c r="AM32" s="49"/>
      <c r="AN32" s="49"/>
      <c r="AO32" s="49"/>
      <c r="AP32" s="49"/>
      <c r="AQ32" s="49"/>
    </row>
    <row r="33" spans="1:43">
      <c r="A33" s="54" t="s">
        <v>337</v>
      </c>
      <c r="B33" s="123">
        <f ca="1">SUMIF(ALL_ADDED_MASSES[], "TOWER", ALL_ADDED_MASSES[Mass '[kg']])/1000</f>
        <v>405.137</v>
      </c>
      <c r="C33" s="87" t="s">
        <v>6</v>
      </c>
      <c r="D33" s="49">
        <v>27</v>
      </c>
      <c r="E33" s="49" t="s">
        <v>53</v>
      </c>
      <c r="F33" s="49">
        <v>27</v>
      </c>
      <c r="G33" s="51">
        <v>93.47</v>
      </c>
      <c r="H33" s="51">
        <v>90.6</v>
      </c>
      <c r="I33" s="51">
        <v>8</v>
      </c>
      <c r="J33" s="51">
        <v>8</v>
      </c>
      <c r="K33" s="51">
        <v>34</v>
      </c>
      <c r="L33" s="123">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472</v>
      </c>
      <c r="S33" s="51">
        <v>67.58</v>
      </c>
      <c r="T33" s="51">
        <v>67.58</v>
      </c>
      <c r="U33" s="49">
        <v>11206</v>
      </c>
      <c r="V33" s="173"/>
      <c r="W33" s="123"/>
      <c r="X33" s="51"/>
      <c r="Y33" s="51"/>
      <c r="Z33" s="49"/>
      <c r="AB33" s="349"/>
      <c r="AC33" s="350"/>
      <c r="AD33" s="350"/>
      <c r="AE33" s="350"/>
      <c r="AF33" s="351"/>
      <c r="AG33" s="350"/>
      <c r="AI33" s="49"/>
      <c r="AJ33" s="332"/>
      <c r="AK33" s="49"/>
      <c r="AL33" s="49"/>
      <c r="AM33" s="49"/>
      <c r="AN33" s="49"/>
      <c r="AO33" s="49"/>
      <c r="AP33" s="49"/>
      <c r="AQ33" s="49"/>
    </row>
    <row r="34" spans="1:43" ht="14.4" customHeight="1">
      <c r="A34" s="54" t="s">
        <v>336</v>
      </c>
      <c r="B34" s="123">
        <f ca="1">SUMIF(ALL_ADDED_MASSES[], "TP", ALL_ADDED_MASSES[Mass '[kg']])/1000</f>
        <v>0</v>
      </c>
      <c r="C34" s="87" t="s">
        <v>6</v>
      </c>
      <c r="D34" s="49">
        <v>28</v>
      </c>
      <c r="E34" s="49" t="s">
        <v>53</v>
      </c>
      <c r="F34" s="49">
        <v>28</v>
      </c>
      <c r="G34" s="51">
        <v>90.6</v>
      </c>
      <c r="H34" s="51">
        <v>87.74</v>
      </c>
      <c r="I34" s="51">
        <v>8</v>
      </c>
      <c r="J34" s="51">
        <v>8</v>
      </c>
      <c r="K34" s="51">
        <v>35</v>
      </c>
      <c r="L34" s="123">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473</v>
      </c>
      <c r="S34" s="51">
        <v>67.38</v>
      </c>
      <c r="T34" s="51">
        <v>67.38</v>
      </c>
      <c r="U34" s="49">
        <v>11206</v>
      </c>
      <c r="V34" s="173"/>
      <c r="W34" s="123"/>
      <c r="X34" s="51"/>
      <c r="Y34" s="51"/>
      <c r="Z34" s="49"/>
      <c r="AB34" s="349"/>
      <c r="AC34" s="350"/>
      <c r="AD34" s="350"/>
      <c r="AE34" s="350"/>
      <c r="AF34" s="351"/>
      <c r="AG34" s="350"/>
      <c r="AI34" s="49"/>
      <c r="AJ34" s="332"/>
      <c r="AK34" s="49"/>
      <c r="AL34" s="49"/>
      <c r="AM34" s="49"/>
      <c r="AN34" s="49"/>
      <c r="AO34" s="49"/>
      <c r="AP34" s="49"/>
      <c r="AQ34" s="49"/>
    </row>
    <row r="35" spans="1:43">
      <c r="A35" s="54" t="s">
        <v>335</v>
      </c>
      <c r="B35" s="123">
        <f ca="1">SUMIF(ALL_ADDED_MASSES[], "MP", ALL_ADDED_MASSES[Mass '[kg']])/1000</f>
        <v>149</v>
      </c>
      <c r="C35" s="87" t="s">
        <v>6</v>
      </c>
      <c r="D35" s="49">
        <v>29</v>
      </c>
      <c r="E35" s="49" t="s">
        <v>53</v>
      </c>
      <c r="F35" s="49">
        <v>29</v>
      </c>
      <c r="G35" s="51">
        <v>87.74</v>
      </c>
      <c r="H35" s="51">
        <v>84.86999999999999</v>
      </c>
      <c r="I35" s="51">
        <v>8</v>
      </c>
      <c r="J35" s="51">
        <v>8</v>
      </c>
      <c r="K35" s="51">
        <v>36</v>
      </c>
      <c r="L35" s="123">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474</v>
      </c>
      <c r="S35" s="51">
        <v>66.08</v>
      </c>
      <c r="T35" s="51">
        <v>66.08</v>
      </c>
      <c r="U35" s="49">
        <v>9000</v>
      </c>
      <c r="V35" s="173"/>
      <c r="W35" s="123"/>
      <c r="X35" s="51"/>
      <c r="Y35" s="51"/>
      <c r="Z35" s="49"/>
      <c r="AB35" s="349"/>
      <c r="AC35" s="350"/>
      <c r="AD35" s="350"/>
      <c r="AE35" s="350"/>
      <c r="AF35" s="351"/>
      <c r="AG35" s="350"/>
      <c r="AI35" s="49"/>
      <c r="AJ35" s="332"/>
      <c r="AK35" s="49"/>
      <c r="AL35" s="49"/>
      <c r="AM35" s="49"/>
      <c r="AN35" s="49"/>
      <c r="AO35" s="49"/>
      <c r="AP35" s="49"/>
      <c r="AQ35" s="49"/>
    </row>
    <row r="36" spans="1:43">
      <c r="A36" s="180" t="s">
        <v>188</v>
      </c>
      <c r="B36" s="123">
        <f ca="1">SUM(B29:B35)</f>
        <v>3615.2014001437187</v>
      </c>
      <c r="C36" s="311" t="s">
        <v>6</v>
      </c>
      <c r="D36" s="49">
        <v>30</v>
      </c>
      <c r="E36" s="49" t="s">
        <v>53</v>
      </c>
      <c r="F36" s="49">
        <v>30</v>
      </c>
      <c r="G36" s="51">
        <v>84.86999999999999</v>
      </c>
      <c r="H36" s="51">
        <v>82.009999999999991</v>
      </c>
      <c r="I36" s="51">
        <v>8</v>
      </c>
      <c r="J36" s="51">
        <v>8</v>
      </c>
      <c r="K36" s="51">
        <v>37</v>
      </c>
      <c r="L36" s="123">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475</v>
      </c>
      <c r="S36" s="51">
        <v>53.48</v>
      </c>
      <c r="T36" s="51">
        <v>53.48</v>
      </c>
      <c r="U36" s="49">
        <v>6854</v>
      </c>
      <c r="V36" s="173"/>
      <c r="W36" s="123"/>
      <c r="X36" s="51"/>
      <c r="Y36" s="51"/>
      <c r="Z36" s="49"/>
      <c r="AB36" s="331"/>
      <c r="AI36" s="49"/>
      <c r="AJ36" s="332"/>
      <c r="AK36" s="49"/>
      <c r="AL36" s="49"/>
      <c r="AM36" s="49"/>
      <c r="AN36" s="49"/>
      <c r="AO36" s="49"/>
      <c r="AP36" s="49"/>
      <c r="AQ36" s="49"/>
    </row>
    <row r="37" spans="1:43">
      <c r="D37" s="49">
        <v>31</v>
      </c>
      <c r="E37" s="49" t="s">
        <v>53</v>
      </c>
      <c r="F37" s="49">
        <v>31</v>
      </c>
      <c r="G37" s="51">
        <v>82.009999999999991</v>
      </c>
      <c r="H37" s="51">
        <v>79.14</v>
      </c>
      <c r="I37" s="51">
        <v>8</v>
      </c>
      <c r="J37" s="51">
        <v>8</v>
      </c>
      <c r="K37" s="51">
        <v>38</v>
      </c>
      <c r="L37" s="123">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477</v>
      </c>
      <c r="S37" s="51">
        <v>53.48</v>
      </c>
      <c r="T37" s="51">
        <v>53.48</v>
      </c>
      <c r="U37" s="49">
        <v>1464</v>
      </c>
      <c r="V37" s="173"/>
      <c r="W37" s="123"/>
      <c r="X37" s="51"/>
      <c r="Y37" s="51"/>
      <c r="Z37" s="49"/>
      <c r="AB37" s="331"/>
      <c r="AI37" s="49"/>
      <c r="AJ37" s="332"/>
    </row>
    <row r="38" spans="1:43">
      <c r="D38" s="49">
        <v>32</v>
      </c>
      <c r="E38" s="49" t="s">
        <v>53</v>
      </c>
      <c r="F38" s="49">
        <v>32</v>
      </c>
      <c r="G38" s="51">
        <v>79.14</v>
      </c>
      <c r="H38" s="51">
        <v>76.28</v>
      </c>
      <c r="I38" s="51">
        <v>8</v>
      </c>
      <c r="J38" s="51">
        <v>8</v>
      </c>
      <c r="K38" s="51">
        <v>39</v>
      </c>
      <c r="L38" s="123">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476</v>
      </c>
      <c r="S38" s="51">
        <v>53.48</v>
      </c>
      <c r="T38" s="51">
        <v>53.48</v>
      </c>
      <c r="U38" s="49">
        <v>1008</v>
      </c>
      <c r="V38" s="173"/>
      <c r="W38" s="123"/>
      <c r="X38" s="51"/>
      <c r="Y38" s="51"/>
      <c r="Z38" s="49"/>
      <c r="AB38" s="331"/>
      <c r="AI38" s="49"/>
      <c r="AJ38" s="332"/>
    </row>
    <row r="39" spans="1:43" ht="21">
      <c r="A39" s="98" t="s">
        <v>376</v>
      </c>
      <c r="D39" s="49">
        <v>33</v>
      </c>
      <c r="E39" s="49" t="s">
        <v>53</v>
      </c>
      <c r="F39" s="49">
        <v>33</v>
      </c>
      <c r="G39" s="51">
        <v>76.28</v>
      </c>
      <c r="H39" s="51">
        <v>73.41</v>
      </c>
      <c r="I39" s="51">
        <v>8</v>
      </c>
      <c r="J39" s="51">
        <v>8</v>
      </c>
      <c r="K39" s="51">
        <v>40</v>
      </c>
      <c r="L39" s="123">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478</v>
      </c>
      <c r="S39" s="51">
        <v>39.620000000000005</v>
      </c>
      <c r="T39" s="51">
        <v>39.620000000000005</v>
      </c>
      <c r="U39" s="49">
        <v>19789</v>
      </c>
      <c r="V39" s="173"/>
      <c r="W39" s="123"/>
      <c r="X39" s="51"/>
      <c r="Y39" s="51"/>
      <c r="Z39" s="49"/>
      <c r="AB39" s="331"/>
      <c r="AI39" s="49"/>
      <c r="AJ39" s="332"/>
    </row>
    <row r="40" spans="1:43">
      <c r="A40" s="318" t="s">
        <v>377</v>
      </c>
      <c r="B40" s="319" t="s">
        <v>55</v>
      </c>
      <c r="D40" s="49">
        <v>34</v>
      </c>
      <c r="E40" s="49" t="s">
        <v>53</v>
      </c>
      <c r="F40" s="49">
        <v>34</v>
      </c>
      <c r="G40" s="51">
        <v>73.41</v>
      </c>
      <c r="H40" s="51">
        <v>70.55</v>
      </c>
      <c r="I40" s="51">
        <v>8.01</v>
      </c>
      <c r="J40" s="51">
        <v>8.01</v>
      </c>
      <c r="K40" s="51">
        <v>42</v>
      </c>
      <c r="L40" s="123">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479</v>
      </c>
      <c r="S40" s="51">
        <v>39.340000000000003</v>
      </c>
      <c r="T40" s="51">
        <v>39.340000000000003</v>
      </c>
      <c r="U40" s="49">
        <v>19789</v>
      </c>
      <c r="V40" s="173"/>
      <c r="W40" s="123"/>
      <c r="X40" s="51"/>
      <c r="Y40" s="51"/>
      <c r="Z40" s="49"/>
      <c r="AB40" s="331"/>
      <c r="AI40" s="49"/>
      <c r="AJ40" s="332"/>
    </row>
    <row r="41" spans="1:43">
      <c r="A41" s="73" t="s">
        <v>53</v>
      </c>
      <c r="B41" s="320" t="s">
        <v>348</v>
      </c>
      <c r="D41" s="49">
        <v>35</v>
      </c>
      <c r="E41" s="49" t="s">
        <v>53</v>
      </c>
      <c r="F41" s="49">
        <v>35</v>
      </c>
      <c r="G41" s="51">
        <v>70.55</v>
      </c>
      <c r="H41" s="51">
        <v>67.69</v>
      </c>
      <c r="I41" s="51">
        <v>8.02</v>
      </c>
      <c r="J41" s="51">
        <v>8</v>
      </c>
      <c r="K41" s="51">
        <v>54</v>
      </c>
      <c r="L41" s="123">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53</v>
      </c>
      <c r="R41" s="53" t="s">
        <v>480</v>
      </c>
      <c r="S41" s="51">
        <v>38.080000000000005</v>
      </c>
      <c r="T41" s="51">
        <v>38.080000000000005</v>
      </c>
      <c r="U41" s="49">
        <v>9000</v>
      </c>
      <c r="V41" s="173"/>
      <c r="W41" s="123"/>
      <c r="X41" s="51"/>
      <c r="Y41" s="51"/>
      <c r="Z41" s="49"/>
      <c r="AB41" s="331"/>
      <c r="AI41" s="49"/>
      <c r="AJ41" s="332"/>
    </row>
    <row r="42" spans="1:43">
      <c r="A42" s="317" t="s">
        <v>51</v>
      </c>
      <c r="B42" s="321" t="s">
        <v>343</v>
      </c>
      <c r="D42" s="49">
        <v>36</v>
      </c>
      <c r="E42" s="49" t="s">
        <v>53</v>
      </c>
      <c r="F42" s="49">
        <v>36</v>
      </c>
      <c r="G42" s="51">
        <v>67.69</v>
      </c>
      <c r="H42" s="51">
        <v>67.47999999999999</v>
      </c>
      <c r="I42" s="51">
        <v>8</v>
      </c>
      <c r="J42" s="51">
        <v>8</v>
      </c>
      <c r="K42" s="51">
        <v>54</v>
      </c>
      <c r="L42" s="123">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482</v>
      </c>
      <c r="S42" s="51">
        <v>30.1</v>
      </c>
      <c r="T42" s="51">
        <v>30.1</v>
      </c>
      <c r="U42" s="49">
        <v>981</v>
      </c>
      <c r="V42" s="173"/>
      <c r="W42" s="123"/>
      <c r="X42" s="51"/>
      <c r="Y42" s="51"/>
      <c r="Z42" s="49"/>
      <c r="AB42" s="331"/>
      <c r="AI42" s="49"/>
      <c r="AJ42" s="332"/>
    </row>
    <row r="43" spans="1:43">
      <c r="A43" s="73" t="s">
        <v>63</v>
      </c>
      <c r="B43" s="320" t="s">
        <v>375</v>
      </c>
      <c r="D43" s="49">
        <v>37</v>
      </c>
      <c r="E43" s="49" t="s">
        <v>53</v>
      </c>
      <c r="F43" s="49">
        <v>37</v>
      </c>
      <c r="G43" s="51">
        <v>67.47999999999999</v>
      </c>
      <c r="H43" s="51">
        <v>67.27</v>
      </c>
      <c r="I43" s="51">
        <v>8</v>
      </c>
      <c r="J43" s="51">
        <v>8</v>
      </c>
      <c r="K43" s="51">
        <v>54</v>
      </c>
      <c r="L43" s="123">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483</v>
      </c>
      <c r="S43" s="51">
        <v>30.1</v>
      </c>
      <c r="T43" s="51">
        <v>30.1</v>
      </c>
      <c r="U43" s="49">
        <v>675</v>
      </c>
      <c r="V43" s="173"/>
      <c r="W43" s="123"/>
      <c r="X43" s="51"/>
      <c r="Y43" s="51"/>
      <c r="Z43" s="49"/>
      <c r="AB43" s="331"/>
      <c r="AC43" s="217"/>
      <c r="AD43" s="217"/>
      <c r="AE43" s="217"/>
      <c r="AF43" s="217"/>
      <c r="AG43" s="217"/>
      <c r="AH43" s="217"/>
      <c r="AI43" s="217"/>
      <c r="AJ43" s="332"/>
    </row>
    <row r="44" spans="1:43">
      <c r="A44" s="317" t="s">
        <v>88</v>
      </c>
      <c r="B44" s="201"/>
      <c r="D44" s="49">
        <v>38</v>
      </c>
      <c r="E44" s="49" t="s">
        <v>53</v>
      </c>
      <c r="F44" s="49">
        <v>38</v>
      </c>
      <c r="G44" s="51">
        <v>67.27</v>
      </c>
      <c r="H44" s="51">
        <v>64.52</v>
      </c>
      <c r="I44" s="51">
        <v>8</v>
      </c>
      <c r="J44" s="51">
        <v>8</v>
      </c>
      <c r="K44" s="51">
        <v>54</v>
      </c>
      <c r="L44" s="123">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481</v>
      </c>
      <c r="S44" s="51">
        <v>30.1</v>
      </c>
      <c r="T44" s="51">
        <v>30.1</v>
      </c>
      <c r="U44" s="49">
        <v>4592</v>
      </c>
      <c r="V44" s="173"/>
      <c r="W44" s="123"/>
      <c r="X44" s="51"/>
      <c r="Y44" s="51"/>
      <c r="Z44" s="49"/>
      <c r="AB44" s="331"/>
      <c r="AC44" s="217"/>
      <c r="AD44" s="217"/>
      <c r="AE44" s="217"/>
      <c r="AF44" s="217"/>
      <c r="AG44" s="217"/>
      <c r="AH44" s="217"/>
      <c r="AI44" s="217"/>
      <c r="AJ44" s="332"/>
    </row>
    <row r="45" spans="1:43">
      <c r="A45" s="122"/>
      <c r="D45" s="49">
        <v>39</v>
      </c>
      <c r="E45" s="49" t="s">
        <v>53</v>
      </c>
      <c r="F45" s="49">
        <v>39</v>
      </c>
      <c r="G45" s="51">
        <v>64.52</v>
      </c>
      <c r="H45" s="51">
        <v>61.76</v>
      </c>
      <c r="I45" s="51">
        <v>7.99</v>
      </c>
      <c r="J45" s="51">
        <v>7.99</v>
      </c>
      <c r="K45" s="51">
        <v>45</v>
      </c>
      <c r="L45" s="123">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484</v>
      </c>
      <c r="S45" s="51">
        <v>20.82</v>
      </c>
      <c r="T45" s="51">
        <v>20.82</v>
      </c>
      <c r="U45" s="49">
        <v>33576</v>
      </c>
      <c r="V45" s="173"/>
      <c r="W45" s="123"/>
      <c r="X45" s="51"/>
      <c r="Y45" s="51"/>
      <c r="Z45" s="49"/>
      <c r="AB45" s="331"/>
      <c r="AC45" s="217"/>
      <c r="AD45" s="217"/>
      <c r="AE45" s="217"/>
      <c r="AF45" s="217"/>
      <c r="AG45" s="217"/>
      <c r="AH45" s="217"/>
      <c r="AI45" s="217"/>
      <c r="AJ45" s="332"/>
    </row>
    <row r="46" spans="1:43">
      <c r="A46" s="122"/>
      <c r="D46" s="49">
        <v>40</v>
      </c>
      <c r="E46" s="49" t="s">
        <v>53</v>
      </c>
      <c r="F46" s="49">
        <v>40</v>
      </c>
      <c r="G46" s="51">
        <v>61.76</v>
      </c>
      <c r="H46" s="51">
        <v>59.000000000000007</v>
      </c>
      <c r="I46" s="51">
        <v>7.99</v>
      </c>
      <c r="J46" s="51">
        <v>7.99</v>
      </c>
      <c r="K46" s="51">
        <v>46</v>
      </c>
      <c r="L46" s="123">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485</v>
      </c>
      <c r="S46" s="51">
        <v>20.410000000000004</v>
      </c>
      <c r="T46" s="51">
        <v>20.410000000000004</v>
      </c>
      <c r="U46" s="49">
        <v>24324</v>
      </c>
      <c r="V46" s="173"/>
      <c r="W46" s="123"/>
      <c r="X46" s="51"/>
      <c r="Y46" s="51"/>
      <c r="Z46" s="49"/>
      <c r="AB46" s="331"/>
      <c r="AC46" s="217"/>
      <c r="AD46" s="217"/>
      <c r="AE46" s="217"/>
      <c r="AF46" s="217"/>
      <c r="AG46" s="217"/>
      <c r="AH46" s="217"/>
      <c r="AI46" s="217"/>
      <c r="AJ46" s="332"/>
    </row>
    <row r="47" spans="1:43">
      <c r="A47" s="122"/>
      <c r="D47" s="49">
        <v>41</v>
      </c>
      <c r="E47" s="49" t="s">
        <v>53</v>
      </c>
      <c r="F47" s="49">
        <v>41</v>
      </c>
      <c r="G47" s="51">
        <v>59.000000000000007</v>
      </c>
      <c r="H47" s="51">
        <v>56.24</v>
      </c>
      <c r="I47" s="51">
        <v>7.99</v>
      </c>
      <c r="J47" s="51">
        <v>7.99</v>
      </c>
      <c r="K47" s="51">
        <v>47</v>
      </c>
      <c r="L47" s="123">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486</v>
      </c>
      <c r="S47" s="51">
        <v>19.480000000000004</v>
      </c>
      <c r="T47" s="51">
        <v>19.480000000000004</v>
      </c>
      <c r="U47" s="49">
        <v>4950</v>
      </c>
      <c r="V47" s="173"/>
      <c r="W47" s="123"/>
      <c r="X47" s="51"/>
      <c r="Y47" s="51"/>
      <c r="Z47" s="49"/>
      <c r="AB47" s="331"/>
      <c r="AC47" s="217"/>
      <c r="AD47" s="217"/>
      <c r="AE47" s="217"/>
      <c r="AF47" s="217"/>
      <c r="AG47" s="217"/>
      <c r="AH47" s="217"/>
      <c r="AI47" s="217"/>
      <c r="AJ47" s="332"/>
    </row>
    <row r="48" spans="1:43">
      <c r="A48" s="122"/>
      <c r="D48" s="49">
        <v>42</v>
      </c>
      <c r="E48" s="49" t="s">
        <v>53</v>
      </c>
      <c r="F48" s="49">
        <v>42</v>
      </c>
      <c r="G48" s="51">
        <v>56.24</v>
      </c>
      <c r="H48" s="51">
        <v>53.48</v>
      </c>
      <c r="I48" s="51">
        <v>7.99</v>
      </c>
      <c r="J48" s="51">
        <v>7.99</v>
      </c>
      <c r="K48" s="51">
        <v>48</v>
      </c>
      <c r="L48" s="123">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487</v>
      </c>
      <c r="S48" s="51">
        <v>19.480000000000004</v>
      </c>
      <c r="T48" s="51">
        <v>19.480000000000004</v>
      </c>
      <c r="U48" s="49">
        <v>9000</v>
      </c>
      <c r="V48" s="173"/>
      <c r="W48" s="123"/>
      <c r="X48" s="51"/>
      <c r="Y48" s="51"/>
      <c r="Z48" s="49"/>
      <c r="AB48" s="331"/>
      <c r="AC48" s="217"/>
      <c r="AD48" s="217"/>
      <c r="AE48" s="217"/>
      <c r="AF48" s="217"/>
      <c r="AG48" s="217"/>
      <c r="AH48" s="217"/>
      <c r="AI48" s="217"/>
      <c r="AJ48" s="332"/>
    </row>
    <row r="49" spans="4:36">
      <c r="D49" s="49">
        <v>43</v>
      </c>
      <c r="E49" s="49" t="s">
        <v>53</v>
      </c>
      <c r="F49" s="49">
        <v>43</v>
      </c>
      <c r="G49" s="51">
        <v>53.48</v>
      </c>
      <c r="H49" s="51">
        <v>50.720000000000006</v>
      </c>
      <c r="I49" s="51">
        <v>8</v>
      </c>
      <c r="J49" s="51">
        <v>8</v>
      </c>
      <c r="K49" s="51">
        <v>49</v>
      </c>
      <c r="L49" s="123">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489</v>
      </c>
      <c r="S49" s="51">
        <v>13.160000000000002</v>
      </c>
      <c r="T49" s="51">
        <v>13.160000000000002</v>
      </c>
      <c r="U49" s="49">
        <v>544</v>
      </c>
      <c r="V49" s="173"/>
      <c r="W49" s="123"/>
      <c r="X49" s="51"/>
      <c r="Y49" s="51"/>
      <c r="Z49" s="49"/>
      <c r="AB49" s="331"/>
      <c r="AC49" s="217"/>
      <c r="AD49" s="217"/>
      <c r="AE49" s="217"/>
      <c r="AF49" s="217"/>
      <c r="AG49" s="217"/>
      <c r="AH49" s="217"/>
      <c r="AI49" s="217"/>
      <c r="AJ49" s="332"/>
    </row>
    <row r="50" spans="4:36">
      <c r="D50" s="49">
        <v>44</v>
      </c>
      <c r="E50" s="49" t="s">
        <v>53</v>
      </c>
      <c r="F50" s="49">
        <v>44</v>
      </c>
      <c r="G50" s="51">
        <v>50.720000000000006</v>
      </c>
      <c r="H50" s="51">
        <v>47.96</v>
      </c>
      <c r="I50" s="51">
        <v>8</v>
      </c>
      <c r="J50" s="51">
        <v>8</v>
      </c>
      <c r="K50" s="51">
        <v>50</v>
      </c>
      <c r="L50" s="123">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490</v>
      </c>
      <c r="S50" s="51">
        <v>13.160000000000002</v>
      </c>
      <c r="T50" s="51">
        <v>13.160000000000002</v>
      </c>
      <c r="U50" s="49">
        <v>790</v>
      </c>
      <c r="V50" s="173"/>
      <c r="W50" s="123"/>
      <c r="X50" s="51"/>
      <c r="Y50" s="51"/>
      <c r="Z50" s="49"/>
      <c r="AB50" s="331"/>
      <c r="AC50" s="217"/>
      <c r="AD50" s="217"/>
      <c r="AE50" s="217"/>
      <c r="AF50" s="217"/>
      <c r="AG50" s="217"/>
      <c r="AH50" s="217"/>
      <c r="AI50" s="217"/>
      <c r="AJ50" s="332"/>
    </row>
    <row r="51" spans="4:36">
      <c r="D51" s="49">
        <v>45</v>
      </c>
      <c r="E51" s="49" t="s">
        <v>53</v>
      </c>
      <c r="F51" s="49">
        <v>45</v>
      </c>
      <c r="G51" s="51">
        <v>47.96</v>
      </c>
      <c r="H51" s="51">
        <v>45.2</v>
      </c>
      <c r="I51" s="51">
        <v>8</v>
      </c>
      <c r="J51" s="51">
        <v>8</v>
      </c>
      <c r="K51" s="51">
        <v>51</v>
      </c>
      <c r="L51" s="123">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488</v>
      </c>
      <c r="S51" s="51">
        <v>13.160000000000002</v>
      </c>
      <c r="T51" s="51">
        <v>13.160000000000002</v>
      </c>
      <c r="U51" s="49">
        <v>5170</v>
      </c>
      <c r="V51" s="173"/>
      <c r="W51" s="123"/>
      <c r="X51" s="51"/>
      <c r="Y51" s="51"/>
      <c r="Z51" s="49"/>
      <c r="AB51" s="331"/>
      <c r="AC51" s="217"/>
      <c r="AD51" s="217"/>
      <c r="AE51" s="217"/>
      <c r="AF51" s="217"/>
      <c r="AG51" s="217"/>
      <c r="AH51" s="217"/>
      <c r="AI51" s="217"/>
      <c r="AJ51" s="332"/>
    </row>
    <row r="52" spans="4:36">
      <c r="D52" s="49">
        <v>46</v>
      </c>
      <c r="E52" s="49" t="s">
        <v>53</v>
      </c>
      <c r="F52" s="49">
        <v>46</v>
      </c>
      <c r="G52" s="51">
        <v>45.2</v>
      </c>
      <c r="H52" s="51">
        <v>42.440000000000005</v>
      </c>
      <c r="I52" s="51">
        <v>8</v>
      </c>
      <c r="J52" s="51">
        <v>8</v>
      </c>
      <c r="K52" s="51">
        <v>58</v>
      </c>
      <c r="L52" s="123">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491</v>
      </c>
      <c r="S52" s="51">
        <v>9.0000000000000018</v>
      </c>
      <c r="T52" s="51">
        <v>9.0000000000000018</v>
      </c>
      <c r="U52" s="49">
        <v>3000</v>
      </c>
      <c r="V52" s="173"/>
      <c r="W52" s="123"/>
      <c r="X52" s="51"/>
      <c r="Y52" s="51"/>
      <c r="Z52" s="49"/>
      <c r="AB52" s="331"/>
      <c r="AC52" s="217"/>
      <c r="AD52" s="217"/>
      <c r="AE52" s="217"/>
      <c r="AF52" s="217"/>
      <c r="AG52" s="217"/>
      <c r="AH52" s="217"/>
      <c r="AI52" s="217"/>
      <c r="AJ52" s="332"/>
    </row>
    <row r="53" spans="4:36">
      <c r="D53" s="49">
        <v>47</v>
      </c>
      <c r="E53" s="49" t="s">
        <v>53</v>
      </c>
      <c r="F53" s="49">
        <v>47</v>
      </c>
      <c r="G53" s="51">
        <v>42.440000000000005</v>
      </c>
      <c r="H53" s="51">
        <v>39.760000000000005</v>
      </c>
      <c r="I53" s="51">
        <v>8.02</v>
      </c>
      <c r="J53" s="51">
        <v>8</v>
      </c>
      <c r="K53" s="51">
        <v>72</v>
      </c>
      <c r="L53" s="123">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492</v>
      </c>
      <c r="S53" s="51">
        <v>7.5299999999999994</v>
      </c>
      <c r="T53" s="51">
        <v>7.5299999999999994</v>
      </c>
      <c r="U53" s="49">
        <v>12598</v>
      </c>
      <c r="V53" s="173"/>
      <c r="W53" s="123"/>
      <c r="X53" s="51"/>
      <c r="Y53" s="51"/>
      <c r="Z53" s="49"/>
      <c r="AB53" s="331"/>
      <c r="AC53" s="217"/>
      <c r="AD53" s="217"/>
      <c r="AE53" s="217"/>
      <c r="AF53" s="217"/>
      <c r="AG53" s="217"/>
      <c r="AH53" s="217"/>
      <c r="AI53" s="217"/>
      <c r="AJ53" s="332"/>
    </row>
    <row r="54" spans="4:36">
      <c r="D54" s="49">
        <v>48</v>
      </c>
      <c r="E54" s="49" t="s">
        <v>53</v>
      </c>
      <c r="F54" s="49">
        <v>48</v>
      </c>
      <c r="G54" s="51">
        <v>39.760000000000005</v>
      </c>
      <c r="H54" s="51">
        <v>39.480000000000004</v>
      </c>
      <c r="I54" s="51">
        <v>8</v>
      </c>
      <c r="J54" s="51">
        <v>8</v>
      </c>
      <c r="K54" s="51">
        <v>72</v>
      </c>
      <c r="L54" s="123">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493</v>
      </c>
      <c r="S54" s="51">
        <v>5.7200000000000006</v>
      </c>
      <c r="T54" s="51">
        <v>5.7200000000000006</v>
      </c>
      <c r="U54" s="49">
        <v>40072</v>
      </c>
      <c r="V54" s="173"/>
      <c r="W54" s="123"/>
      <c r="X54" s="51"/>
      <c r="Y54" s="51"/>
      <c r="Z54" s="49"/>
      <c r="AB54" s="331"/>
      <c r="AC54" s="217"/>
      <c r="AD54" s="217"/>
      <c r="AE54" s="217"/>
      <c r="AF54" s="217"/>
      <c r="AG54" s="217"/>
      <c r="AH54" s="217"/>
      <c r="AI54" s="217"/>
      <c r="AJ54" s="332"/>
    </row>
    <row r="55" spans="4:36">
      <c r="D55" s="49">
        <v>49</v>
      </c>
      <c r="E55" s="49" t="s">
        <v>53</v>
      </c>
      <c r="F55" s="49">
        <v>49</v>
      </c>
      <c r="G55" s="51">
        <v>39.480000000000004</v>
      </c>
      <c r="H55" s="51">
        <v>39.200000000000003</v>
      </c>
      <c r="I55" s="51">
        <v>8</v>
      </c>
      <c r="J55" s="51">
        <v>8</v>
      </c>
      <c r="K55" s="51">
        <v>72</v>
      </c>
      <c r="L55" s="123">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51</v>
      </c>
      <c r="R55" s="53" t="s">
        <v>495</v>
      </c>
      <c r="S55" s="51">
        <v>5.6</v>
      </c>
      <c r="T55" s="51">
        <v>5.6</v>
      </c>
      <c r="U55" s="49">
        <v>60000</v>
      </c>
      <c r="V55" s="173"/>
      <c r="W55" s="123"/>
      <c r="X55" s="51"/>
      <c r="Y55" s="51"/>
      <c r="Z55" s="49"/>
      <c r="AB55" s="331"/>
      <c r="AC55" s="217"/>
      <c r="AD55" s="217"/>
      <c r="AE55" s="217"/>
      <c r="AF55" s="217"/>
      <c r="AG55" s="217"/>
      <c r="AH55" s="217"/>
      <c r="AI55" s="217"/>
      <c r="AJ55" s="332"/>
    </row>
    <row r="56" spans="4:36">
      <c r="D56" s="49">
        <v>50</v>
      </c>
      <c r="E56" s="49" t="s">
        <v>53</v>
      </c>
      <c r="F56" s="49">
        <v>50</v>
      </c>
      <c r="G56" s="51">
        <v>39.200000000000003</v>
      </c>
      <c r="H56" s="51">
        <v>36.67</v>
      </c>
      <c r="I56" s="51">
        <v>8</v>
      </c>
      <c r="J56" s="51">
        <v>8</v>
      </c>
      <c r="K56" s="51">
        <v>72</v>
      </c>
      <c r="L56" s="123">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494</v>
      </c>
      <c r="S56" s="51">
        <v>5.6</v>
      </c>
      <c r="T56" s="51">
        <v>5.6</v>
      </c>
      <c r="U56" s="49">
        <v>30000</v>
      </c>
      <c r="V56" s="173"/>
      <c r="W56" s="123"/>
      <c r="X56" s="51"/>
      <c r="Y56" s="51"/>
      <c r="Z56" s="49"/>
      <c r="AB56" s="331"/>
      <c r="AC56" s="217"/>
      <c r="AD56" s="217"/>
      <c r="AE56" s="217"/>
      <c r="AF56" s="217"/>
      <c r="AG56" s="217"/>
      <c r="AH56" s="217"/>
      <c r="AI56" s="217"/>
      <c r="AJ56" s="332"/>
    </row>
    <row r="57" spans="4:36">
      <c r="D57" s="49">
        <v>51</v>
      </c>
      <c r="E57" s="49" t="s">
        <v>53</v>
      </c>
      <c r="F57" s="49">
        <v>51</v>
      </c>
      <c r="G57" s="51">
        <v>36.67</v>
      </c>
      <c r="H57" s="51">
        <v>34.06</v>
      </c>
      <c r="I57" s="51">
        <v>7.99</v>
      </c>
      <c r="J57" s="51">
        <v>7.99</v>
      </c>
      <c r="K57" s="51">
        <v>58</v>
      </c>
      <c r="L57" s="123">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51</v>
      </c>
      <c r="R57" s="53" t="s">
        <v>199</v>
      </c>
      <c r="S57" s="51">
        <v>4.2</v>
      </c>
      <c r="T57" s="51">
        <v>4.2</v>
      </c>
      <c r="U57" s="49">
        <v>9000</v>
      </c>
      <c r="V57" s="173"/>
      <c r="W57" s="123"/>
      <c r="X57" s="51"/>
      <c r="Y57" s="51"/>
      <c r="Z57" s="49"/>
      <c r="AB57" s="331"/>
      <c r="AC57" s="217"/>
      <c r="AD57" s="217"/>
      <c r="AE57" s="217"/>
      <c r="AF57" s="217"/>
      <c r="AG57" s="217"/>
      <c r="AH57" s="217"/>
      <c r="AI57" s="217"/>
      <c r="AJ57" s="332"/>
    </row>
    <row r="58" spans="4:36">
      <c r="D58" s="49">
        <v>52</v>
      </c>
      <c r="E58" s="49" t="s">
        <v>53</v>
      </c>
      <c r="F58" s="49">
        <v>52</v>
      </c>
      <c r="G58" s="51">
        <v>34.06</v>
      </c>
      <c r="H58" s="51">
        <v>31.450000000000003</v>
      </c>
      <c r="I58" s="51">
        <v>7.99</v>
      </c>
      <c r="J58" s="51">
        <v>7.99</v>
      </c>
      <c r="K58" s="51">
        <v>59</v>
      </c>
      <c r="L58" s="123">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51</v>
      </c>
      <c r="R58" s="53" t="s">
        <v>67</v>
      </c>
      <c r="S58" s="51">
        <v>2</v>
      </c>
      <c r="T58" s="51">
        <v>2</v>
      </c>
      <c r="U58" s="49">
        <v>80000</v>
      </c>
      <c r="V58" s="173"/>
      <c r="W58" s="123"/>
      <c r="X58" s="51"/>
      <c r="Y58" s="51"/>
      <c r="Z58" s="49"/>
      <c r="AB58" s="331"/>
      <c r="AC58" s="217"/>
      <c r="AD58" s="217"/>
      <c r="AE58" s="217"/>
      <c r="AF58" s="217"/>
      <c r="AG58" s="217"/>
      <c r="AH58" s="217"/>
      <c r="AI58" s="217"/>
      <c r="AJ58" s="332"/>
    </row>
    <row r="59" spans="4:36">
      <c r="D59" s="49">
        <v>53</v>
      </c>
      <c r="E59" s="49" t="s">
        <v>53</v>
      </c>
      <c r="F59" s="49">
        <v>53</v>
      </c>
      <c r="G59" s="51">
        <v>31.450000000000003</v>
      </c>
      <c r="H59" s="51">
        <v>28.85</v>
      </c>
      <c r="I59" s="51">
        <v>7.99</v>
      </c>
      <c r="J59" s="51">
        <v>7.99</v>
      </c>
      <c r="K59" s="51">
        <v>60</v>
      </c>
      <c r="L59" s="123">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73"/>
      <c r="W59" s="123"/>
      <c r="X59" s="51"/>
      <c r="Y59" s="51"/>
      <c r="Z59" s="49"/>
      <c r="AB59" s="331"/>
      <c r="AC59" s="217"/>
      <c r="AD59" s="217"/>
      <c r="AE59" s="217"/>
      <c r="AF59" s="217"/>
      <c r="AG59" s="217"/>
      <c r="AH59" s="217"/>
      <c r="AI59" s="217"/>
      <c r="AJ59" s="332"/>
    </row>
    <row r="60" spans="4:36">
      <c r="D60" s="49">
        <v>54</v>
      </c>
      <c r="E60" s="49" t="s">
        <v>53</v>
      </c>
      <c r="F60" s="49">
        <v>54</v>
      </c>
      <c r="G60" s="51">
        <v>28.85</v>
      </c>
      <c r="H60" s="51">
        <v>26.240000000000002</v>
      </c>
      <c r="I60" s="51">
        <v>7.99</v>
      </c>
      <c r="J60" s="51">
        <v>7.99</v>
      </c>
      <c r="K60" s="51">
        <v>62</v>
      </c>
      <c r="L60" s="123">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73"/>
      <c r="W60" s="123"/>
      <c r="X60" s="51"/>
      <c r="Y60" s="51"/>
      <c r="Z60" s="49"/>
      <c r="AB60" s="331"/>
      <c r="AC60" s="217"/>
      <c r="AD60" s="217"/>
      <c r="AE60" s="217"/>
      <c r="AF60" s="217"/>
      <c r="AG60" s="217"/>
      <c r="AH60" s="217"/>
      <c r="AI60" s="217"/>
      <c r="AJ60" s="332"/>
    </row>
    <row r="61" spans="4:36">
      <c r="D61" s="49">
        <v>55</v>
      </c>
      <c r="E61" s="49" t="s">
        <v>53</v>
      </c>
      <c r="F61" s="49">
        <v>55</v>
      </c>
      <c r="G61" s="51">
        <v>26.240000000000002</v>
      </c>
      <c r="H61" s="51">
        <v>23.630000000000003</v>
      </c>
      <c r="I61" s="51">
        <v>8</v>
      </c>
      <c r="J61" s="51">
        <v>8</v>
      </c>
      <c r="K61" s="51">
        <v>70</v>
      </c>
      <c r="L61" s="123">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73"/>
      <c r="W61" s="123"/>
      <c r="X61" s="51"/>
      <c r="Y61" s="51"/>
      <c r="Z61" s="49"/>
      <c r="AB61" s="331"/>
      <c r="AC61" s="217"/>
      <c r="AD61" s="217"/>
      <c r="AE61" s="217"/>
      <c r="AF61" s="217"/>
      <c r="AG61" s="217"/>
      <c r="AH61" s="217"/>
      <c r="AI61" s="217"/>
      <c r="AJ61" s="332"/>
    </row>
    <row r="62" spans="4:36">
      <c r="D62" s="49">
        <v>56</v>
      </c>
      <c r="E62" s="49" t="s">
        <v>53</v>
      </c>
      <c r="F62" s="49">
        <v>56</v>
      </c>
      <c r="G62" s="51">
        <v>23.630000000000003</v>
      </c>
      <c r="H62" s="51">
        <v>20.92</v>
      </c>
      <c r="I62" s="51">
        <v>8.01</v>
      </c>
      <c r="J62" s="51">
        <v>8</v>
      </c>
      <c r="K62" s="51">
        <v>84</v>
      </c>
      <c r="L62" s="123">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c r="S62" s="51"/>
      <c r="T62" s="51"/>
      <c r="U62" s="49"/>
      <c r="V62" s="173"/>
      <c r="W62" s="123"/>
      <c r="X62" s="51"/>
      <c r="Y62" s="51"/>
      <c r="Z62" s="49"/>
      <c r="AB62" s="331"/>
      <c r="AC62" s="217"/>
      <c r="AD62" s="217"/>
      <c r="AE62" s="217"/>
      <c r="AF62" s="217"/>
      <c r="AG62" s="217"/>
      <c r="AH62" s="217"/>
      <c r="AI62" s="217"/>
      <c r="AJ62" s="332"/>
    </row>
    <row r="63" spans="4:36">
      <c r="D63" s="49">
        <v>57</v>
      </c>
      <c r="E63" s="49" t="s">
        <v>53</v>
      </c>
      <c r="F63" s="49">
        <v>57</v>
      </c>
      <c r="G63" s="51">
        <v>20.92</v>
      </c>
      <c r="H63" s="51">
        <v>20.720000000000006</v>
      </c>
      <c r="I63" s="51">
        <v>8</v>
      </c>
      <c r="J63" s="51">
        <v>8</v>
      </c>
      <c r="K63" s="51">
        <v>84</v>
      </c>
      <c r="L63" s="123">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73"/>
      <c r="W63" s="123"/>
      <c r="X63" s="51"/>
      <c r="Y63" s="51"/>
      <c r="Z63" s="49"/>
      <c r="AB63" s="331"/>
      <c r="AC63" s="217"/>
      <c r="AD63" s="217"/>
      <c r="AE63" s="217"/>
      <c r="AF63" s="217"/>
      <c r="AG63" s="217"/>
      <c r="AH63" s="217"/>
      <c r="AI63" s="217"/>
      <c r="AJ63" s="332"/>
    </row>
    <row r="64" spans="4:36">
      <c r="D64" s="49">
        <v>58</v>
      </c>
      <c r="E64" s="49" t="s">
        <v>53</v>
      </c>
      <c r="F64" s="49">
        <v>58</v>
      </c>
      <c r="G64" s="51">
        <v>20.720000000000006</v>
      </c>
      <c r="H64" s="51">
        <v>20.11</v>
      </c>
      <c r="I64" s="51">
        <v>8</v>
      </c>
      <c r="J64" s="51">
        <v>8</v>
      </c>
      <c r="K64" s="51">
        <v>84</v>
      </c>
      <c r="L64" s="123">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73"/>
      <c r="W64" s="123"/>
      <c r="X64" s="51"/>
      <c r="Y64" s="51"/>
      <c r="Z64" s="49"/>
      <c r="AB64" s="331"/>
      <c r="AC64" s="217"/>
      <c r="AD64" s="217"/>
      <c r="AE64" s="217"/>
      <c r="AF64" s="217"/>
      <c r="AG64" s="217"/>
      <c r="AH64" s="217"/>
      <c r="AI64" s="217"/>
      <c r="AJ64" s="332"/>
    </row>
    <row r="65" spans="4:36">
      <c r="D65" s="49">
        <v>59</v>
      </c>
      <c r="E65" s="49" t="s">
        <v>53</v>
      </c>
      <c r="F65" s="49">
        <v>59</v>
      </c>
      <c r="G65" s="51">
        <v>20.11</v>
      </c>
      <c r="H65" s="51">
        <v>17.490000000000002</v>
      </c>
      <c r="I65" s="51">
        <v>8</v>
      </c>
      <c r="J65" s="51">
        <v>8</v>
      </c>
      <c r="K65" s="51">
        <v>84</v>
      </c>
      <c r="L65" s="123">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73"/>
      <c r="W65" s="123"/>
      <c r="X65" s="51"/>
      <c r="Y65" s="51"/>
      <c r="Z65" s="49"/>
      <c r="AB65" s="331"/>
      <c r="AC65" s="217"/>
      <c r="AD65" s="217"/>
      <c r="AE65" s="217"/>
      <c r="AF65" s="217"/>
      <c r="AG65" s="217"/>
      <c r="AH65" s="217"/>
      <c r="AI65" s="217"/>
      <c r="AJ65" s="332"/>
    </row>
    <row r="66" spans="4:36">
      <c r="D66" s="49">
        <v>60</v>
      </c>
      <c r="E66" s="49" t="s">
        <v>53</v>
      </c>
      <c r="F66" s="49">
        <v>60</v>
      </c>
      <c r="G66" s="51">
        <v>17.490000000000002</v>
      </c>
      <c r="H66" s="51">
        <v>14.56</v>
      </c>
      <c r="I66" s="51">
        <v>8</v>
      </c>
      <c r="J66" s="51">
        <v>8</v>
      </c>
      <c r="K66" s="51">
        <v>88</v>
      </c>
      <c r="L66" s="123">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3"/>
      <c r="W66" s="123"/>
      <c r="X66" s="51"/>
      <c r="Y66" s="51"/>
      <c r="Z66" s="49"/>
      <c r="AB66" s="331"/>
      <c r="AC66" s="217"/>
      <c r="AD66" s="217"/>
      <c r="AE66" s="217"/>
      <c r="AF66" s="217"/>
      <c r="AG66" s="217"/>
      <c r="AH66" s="217"/>
      <c r="AI66" s="217"/>
      <c r="AJ66" s="332"/>
    </row>
    <row r="67" spans="4:36">
      <c r="D67" s="49">
        <v>61</v>
      </c>
      <c r="E67" s="49" t="s">
        <v>53</v>
      </c>
      <c r="F67" s="49">
        <v>61</v>
      </c>
      <c r="G67" s="51">
        <v>14.56</v>
      </c>
      <c r="H67" s="51">
        <v>11.63</v>
      </c>
      <c r="I67" s="51">
        <v>8.02</v>
      </c>
      <c r="J67" s="51">
        <v>7.99</v>
      </c>
      <c r="K67" s="51">
        <v>102</v>
      </c>
      <c r="L67" s="123">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3"/>
      <c r="W67" s="123"/>
      <c r="X67" s="51"/>
      <c r="Y67" s="51"/>
      <c r="Z67" s="49"/>
      <c r="AB67" s="331"/>
      <c r="AC67" s="217"/>
      <c r="AD67" s="217"/>
      <c r="AE67" s="217"/>
      <c r="AF67" s="217"/>
      <c r="AG67" s="217"/>
      <c r="AH67" s="217"/>
      <c r="AI67" s="217"/>
      <c r="AJ67" s="332"/>
    </row>
    <row r="68" spans="4:36">
      <c r="D68" s="49">
        <v>62</v>
      </c>
      <c r="E68" s="49" t="s">
        <v>53</v>
      </c>
      <c r="F68" s="49">
        <v>62</v>
      </c>
      <c r="G68" s="51">
        <v>11.63</v>
      </c>
      <c r="H68" s="51">
        <v>10.050000000000002</v>
      </c>
      <c r="I68" s="51">
        <v>8</v>
      </c>
      <c r="J68" s="51">
        <v>8</v>
      </c>
      <c r="K68" s="51">
        <v>116</v>
      </c>
      <c r="L68" s="123">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3"/>
      <c r="W68" s="123"/>
      <c r="X68" s="51"/>
      <c r="Y68" s="51"/>
      <c r="Z68" s="49"/>
      <c r="AB68" s="331"/>
      <c r="AC68" s="217"/>
      <c r="AD68" s="217"/>
      <c r="AE68" s="217"/>
      <c r="AF68" s="217"/>
      <c r="AG68" s="217"/>
      <c r="AH68" s="217"/>
      <c r="AI68" s="217"/>
      <c r="AJ68" s="332"/>
    </row>
    <row r="69" spans="4:36">
      <c r="D69" s="49">
        <v>63</v>
      </c>
      <c r="E69" s="49" t="s">
        <v>53</v>
      </c>
      <c r="F69" s="49">
        <v>63</v>
      </c>
      <c r="G69" s="51">
        <v>10.050000000000002</v>
      </c>
      <c r="H69" s="51">
        <v>7.0900000000000016</v>
      </c>
      <c r="I69" s="51">
        <v>8</v>
      </c>
      <c r="J69" s="51">
        <v>8</v>
      </c>
      <c r="K69" s="51">
        <v>116</v>
      </c>
      <c r="L69" s="123">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3"/>
      <c r="W69" s="123"/>
      <c r="X69" s="51"/>
      <c r="Y69" s="51"/>
      <c r="Z69" s="49"/>
      <c r="AB69" s="331"/>
      <c r="AC69" s="217"/>
      <c r="AD69" s="217"/>
      <c r="AE69" s="217"/>
      <c r="AF69" s="217"/>
      <c r="AG69" s="217"/>
      <c r="AH69" s="217"/>
      <c r="AI69" s="217"/>
      <c r="AJ69" s="332"/>
    </row>
    <row r="70" spans="4:36">
      <c r="D70" s="49">
        <v>64</v>
      </c>
      <c r="E70" s="49" t="s">
        <v>53</v>
      </c>
      <c r="F70" s="49">
        <v>64</v>
      </c>
      <c r="G70" s="51">
        <v>7.0900000000000016</v>
      </c>
      <c r="H70" s="51">
        <v>5.8400000000000016</v>
      </c>
      <c r="I70" s="51">
        <v>8</v>
      </c>
      <c r="J70" s="51">
        <v>8</v>
      </c>
      <c r="K70" s="51">
        <v>116</v>
      </c>
      <c r="L70" s="123">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3"/>
      <c r="W70" s="123"/>
      <c r="X70" s="51"/>
      <c r="Y70" s="51"/>
      <c r="Z70" s="49"/>
      <c r="AB70" s="331"/>
      <c r="AC70" s="217"/>
      <c r="AD70" s="217"/>
      <c r="AE70" s="217"/>
      <c r="AF70" s="217"/>
      <c r="AG70" s="217"/>
      <c r="AH70" s="217"/>
      <c r="AI70" s="217"/>
      <c r="AJ70" s="332"/>
    </row>
    <row r="71" spans="4:36">
      <c r="D71" s="49">
        <v>65</v>
      </c>
      <c r="E71" s="49" t="s">
        <v>53</v>
      </c>
      <c r="F71" s="49">
        <v>65</v>
      </c>
      <c r="G71" s="51">
        <v>5.8400000000000016</v>
      </c>
      <c r="H71" s="51">
        <v>5.6</v>
      </c>
      <c r="I71" s="51">
        <v>8</v>
      </c>
      <c r="J71" s="51">
        <v>8</v>
      </c>
      <c r="K71" s="51">
        <v>116</v>
      </c>
      <c r="L71" s="123">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3"/>
      <c r="W71" s="123"/>
      <c r="X71" s="51"/>
      <c r="Y71" s="51"/>
      <c r="Z71" s="49"/>
      <c r="AB71" s="331"/>
      <c r="AC71" s="217"/>
      <c r="AD71" s="217"/>
      <c r="AE71" s="217"/>
      <c r="AF71" s="217"/>
      <c r="AG71" s="217"/>
      <c r="AH71" s="217"/>
      <c r="AI71" s="217"/>
      <c r="AJ71" s="332"/>
    </row>
    <row r="72" spans="4:36">
      <c r="D72" s="49">
        <v>66</v>
      </c>
      <c r="E72" s="49" t="s">
        <v>51</v>
      </c>
      <c r="F72" s="49">
        <v>1</v>
      </c>
      <c r="G72" s="51">
        <v>5.6</v>
      </c>
      <c r="H72" s="51">
        <v>1.6</v>
      </c>
      <c r="I72" s="51">
        <v>7.5</v>
      </c>
      <c r="J72" s="51">
        <v>7.5</v>
      </c>
      <c r="K72" s="51">
        <v>108</v>
      </c>
      <c r="L72" s="123">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3"/>
      <c r="W72" s="123"/>
      <c r="X72" s="51"/>
      <c r="Y72" s="51"/>
      <c r="Z72" s="49"/>
      <c r="AB72" s="331"/>
      <c r="AC72" s="217"/>
      <c r="AD72" s="217"/>
      <c r="AE72" s="217"/>
      <c r="AF72" s="217"/>
      <c r="AG72" s="217"/>
      <c r="AH72" s="217"/>
      <c r="AI72" s="217"/>
      <c r="AJ72" s="332"/>
    </row>
    <row r="73" spans="4:36">
      <c r="D73" s="49">
        <v>67</v>
      </c>
      <c r="E73" s="49" t="s">
        <v>51</v>
      </c>
      <c r="F73" s="49">
        <v>2</v>
      </c>
      <c r="G73" s="51">
        <v>1.6</v>
      </c>
      <c r="H73" s="51">
        <v>-2.2999999999999998</v>
      </c>
      <c r="I73" s="51">
        <v>7.5</v>
      </c>
      <c r="J73" s="51">
        <v>7.5</v>
      </c>
      <c r="K73" s="51">
        <v>100</v>
      </c>
      <c r="L73" s="123">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3"/>
      <c r="W73" s="123"/>
      <c r="X73" s="51"/>
      <c r="Y73" s="51"/>
      <c r="Z73" s="49"/>
      <c r="AB73" s="331"/>
      <c r="AC73" s="217"/>
      <c r="AD73" s="217"/>
      <c r="AE73" s="217"/>
      <c r="AF73" s="217"/>
      <c r="AG73" s="217"/>
      <c r="AH73" s="217"/>
      <c r="AI73" s="217"/>
      <c r="AJ73" s="332"/>
    </row>
    <row r="74" spans="4:36">
      <c r="D74" s="49">
        <v>68</v>
      </c>
      <c r="E74" s="49" t="s">
        <v>51</v>
      </c>
      <c r="F74" s="49">
        <v>3</v>
      </c>
      <c r="G74" s="51">
        <v>-2.2999999999999998</v>
      </c>
      <c r="H74" s="51">
        <v>-6.2</v>
      </c>
      <c r="I74" s="51">
        <v>7.5</v>
      </c>
      <c r="J74" s="51">
        <v>7.5</v>
      </c>
      <c r="K74" s="51">
        <v>98</v>
      </c>
      <c r="L74" s="123">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3"/>
      <c r="W74" s="123"/>
      <c r="X74" s="51"/>
      <c r="Y74" s="51"/>
      <c r="Z74" s="49"/>
      <c r="AB74" s="331"/>
      <c r="AC74" s="217"/>
      <c r="AD74" s="217"/>
      <c r="AE74" s="217"/>
      <c r="AF74" s="217"/>
      <c r="AG74" s="217"/>
      <c r="AH74" s="217"/>
      <c r="AI74" s="217"/>
      <c r="AJ74" s="332"/>
    </row>
    <row r="75" spans="4:36">
      <c r="D75" s="49">
        <v>69</v>
      </c>
      <c r="E75" s="49" t="s">
        <v>51</v>
      </c>
      <c r="F75" s="49">
        <v>4</v>
      </c>
      <c r="G75" s="51">
        <v>-6.2</v>
      </c>
      <c r="H75" s="51">
        <v>-10.1</v>
      </c>
      <c r="I75" s="51">
        <v>7.5</v>
      </c>
      <c r="J75" s="51">
        <v>7.8282999999999996</v>
      </c>
      <c r="K75" s="51">
        <v>98</v>
      </c>
      <c r="L75" s="123">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73"/>
      <c r="W75" s="123"/>
      <c r="X75" s="51"/>
      <c r="Y75" s="51"/>
      <c r="Z75" s="49"/>
      <c r="AB75" s="331"/>
      <c r="AC75" s="217"/>
      <c r="AD75" s="217"/>
      <c r="AE75" s="217"/>
      <c r="AF75" s="217"/>
      <c r="AG75" s="217"/>
      <c r="AH75" s="217"/>
      <c r="AI75" s="217"/>
      <c r="AJ75" s="332"/>
    </row>
    <row r="76" spans="4:36">
      <c r="D76" s="49">
        <v>70</v>
      </c>
      <c r="E76" s="49" t="s">
        <v>51</v>
      </c>
      <c r="F76" s="49">
        <v>5</v>
      </c>
      <c r="G76" s="51">
        <v>-10.1</v>
      </c>
      <c r="H76" s="51">
        <v>-14</v>
      </c>
      <c r="I76" s="51">
        <v>7.8282999999999996</v>
      </c>
      <c r="J76" s="51">
        <v>8.1565999999999992</v>
      </c>
      <c r="K76" s="51">
        <v>104</v>
      </c>
      <c r="L76" s="123">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73"/>
      <c r="W76" s="123"/>
      <c r="X76" s="51"/>
      <c r="Y76" s="51"/>
      <c r="Z76" s="49"/>
      <c r="AB76" s="331"/>
      <c r="AC76" s="217"/>
      <c r="AD76" s="217"/>
      <c r="AE76" s="217"/>
      <c r="AF76" s="217"/>
      <c r="AG76" s="217"/>
      <c r="AH76" s="217"/>
      <c r="AI76" s="217"/>
      <c r="AJ76" s="332"/>
    </row>
    <row r="77" spans="4:36">
      <c r="D77" s="49">
        <v>71</v>
      </c>
      <c r="E77" s="49" t="s">
        <v>51</v>
      </c>
      <c r="F77" s="49">
        <v>6</v>
      </c>
      <c r="G77" s="51">
        <v>-14</v>
      </c>
      <c r="H77" s="51">
        <v>-17.899999999999999</v>
      </c>
      <c r="I77" s="51">
        <v>8.1565999999999992</v>
      </c>
      <c r="J77" s="51">
        <v>8.4847999999999999</v>
      </c>
      <c r="K77" s="51">
        <v>98</v>
      </c>
      <c r="L77" s="123">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73"/>
      <c r="W77" s="123"/>
      <c r="X77" s="51"/>
      <c r="Y77" s="51"/>
      <c r="Z77" s="49"/>
      <c r="AB77" s="331"/>
      <c r="AC77" s="217"/>
      <c r="AD77" s="217"/>
      <c r="AE77" s="217"/>
      <c r="AF77" s="217"/>
      <c r="AG77" s="217"/>
      <c r="AH77" s="217"/>
      <c r="AI77" s="217"/>
      <c r="AJ77" s="332"/>
    </row>
    <row r="78" spans="4:36">
      <c r="D78" s="49">
        <v>72</v>
      </c>
      <c r="E78" s="49" t="s">
        <v>51</v>
      </c>
      <c r="F78" s="49">
        <v>7</v>
      </c>
      <c r="G78" s="51">
        <v>-17.899999999999999</v>
      </c>
      <c r="H78" s="51">
        <v>-21.8</v>
      </c>
      <c r="I78" s="51">
        <v>8.4847999999999999</v>
      </c>
      <c r="J78" s="51">
        <v>8.8131000000000004</v>
      </c>
      <c r="K78" s="51">
        <v>94</v>
      </c>
      <c r="L78" s="123">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73"/>
      <c r="W78" s="123"/>
      <c r="X78" s="51"/>
      <c r="Y78" s="51"/>
      <c r="Z78" s="49"/>
      <c r="AB78" s="331"/>
      <c r="AC78" s="217"/>
      <c r="AD78" s="217"/>
      <c r="AE78" s="217"/>
      <c r="AF78" s="217"/>
      <c r="AG78" s="217"/>
      <c r="AH78" s="217"/>
      <c r="AI78" s="217"/>
      <c r="AJ78" s="332"/>
    </row>
    <row r="79" spans="4:36">
      <c r="D79" s="49">
        <v>73</v>
      </c>
      <c r="E79" s="49" t="s">
        <v>51</v>
      </c>
      <c r="F79" s="49">
        <v>8</v>
      </c>
      <c r="G79" s="51">
        <v>-21.8</v>
      </c>
      <c r="H79" s="51">
        <v>-25.7</v>
      </c>
      <c r="I79" s="51">
        <v>8.8131000000000004</v>
      </c>
      <c r="J79" s="51">
        <v>9.1414000000000009</v>
      </c>
      <c r="K79" s="51">
        <v>92</v>
      </c>
      <c r="L79" s="123">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73"/>
      <c r="W79" s="123"/>
      <c r="X79" s="51"/>
      <c r="Y79" s="51"/>
      <c r="Z79" s="49"/>
      <c r="AB79" s="331"/>
      <c r="AC79" s="217"/>
      <c r="AD79" s="217"/>
      <c r="AE79" s="217"/>
      <c r="AF79" s="217"/>
      <c r="AG79" s="217"/>
      <c r="AH79" s="217"/>
      <c r="AI79" s="217"/>
      <c r="AJ79" s="332"/>
    </row>
    <row r="80" spans="4:36">
      <c r="D80" s="49">
        <v>74</v>
      </c>
      <c r="E80" s="49" t="s">
        <v>51</v>
      </c>
      <c r="F80" s="49">
        <v>9</v>
      </c>
      <c r="G80" s="51">
        <v>-25.7</v>
      </c>
      <c r="H80" s="51">
        <v>-29.6</v>
      </c>
      <c r="I80" s="51">
        <v>9.1414000000000009</v>
      </c>
      <c r="J80" s="51">
        <v>9.4696999999999996</v>
      </c>
      <c r="K80" s="51">
        <v>90</v>
      </c>
      <c r="L80" s="123">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73"/>
      <c r="W80" s="123"/>
      <c r="X80" s="51"/>
      <c r="Y80" s="51"/>
      <c r="Z80" s="49"/>
      <c r="AB80" s="331"/>
      <c r="AC80" s="217"/>
      <c r="AD80" s="217"/>
      <c r="AE80" s="217"/>
      <c r="AF80" s="217"/>
      <c r="AG80" s="217"/>
      <c r="AH80" s="217"/>
      <c r="AI80" s="217"/>
      <c r="AJ80" s="332"/>
    </row>
    <row r="81" spans="4:36">
      <c r="D81" s="49">
        <v>75</v>
      </c>
      <c r="E81" s="49" t="s">
        <v>51</v>
      </c>
      <c r="F81" s="49">
        <v>10</v>
      </c>
      <c r="G81" s="51">
        <v>-29.6</v>
      </c>
      <c r="H81" s="51">
        <v>-33.5</v>
      </c>
      <c r="I81" s="51">
        <v>9.4696999999999996</v>
      </c>
      <c r="J81" s="51">
        <v>9.8000000000000007</v>
      </c>
      <c r="K81" s="51">
        <v>90</v>
      </c>
      <c r="L81" s="123">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73"/>
      <c r="W81" s="123"/>
      <c r="X81" s="51"/>
      <c r="Y81" s="51"/>
      <c r="Z81" s="49"/>
      <c r="AB81" s="331"/>
      <c r="AC81" s="217"/>
      <c r="AD81" s="217"/>
      <c r="AE81" s="217"/>
      <c r="AF81" s="217"/>
      <c r="AG81" s="217"/>
      <c r="AH81" s="217"/>
      <c r="AI81" s="217"/>
      <c r="AJ81" s="332"/>
    </row>
    <row r="82" spans="4:36">
      <c r="D82" s="49">
        <v>76</v>
      </c>
      <c r="E82" s="49" t="s">
        <v>51</v>
      </c>
      <c r="F82" s="49">
        <v>11</v>
      </c>
      <c r="G82" s="51">
        <v>-33.5</v>
      </c>
      <c r="H82" s="51">
        <v>-36.799999999999997</v>
      </c>
      <c r="I82" s="51">
        <v>9.8000000000000007</v>
      </c>
      <c r="J82" s="51">
        <v>9.8000000000000007</v>
      </c>
      <c r="K82" s="51">
        <v>90</v>
      </c>
      <c r="L82" s="123">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3"/>
      <c r="W82" s="123"/>
      <c r="X82" s="51"/>
      <c r="Y82" s="51"/>
      <c r="Z82" s="49"/>
      <c r="AB82" s="331"/>
      <c r="AC82" s="217"/>
      <c r="AD82" s="217"/>
      <c r="AE82" s="217"/>
      <c r="AF82" s="217"/>
      <c r="AG82" s="217"/>
      <c r="AH82" s="217"/>
      <c r="AI82" s="217"/>
      <c r="AJ82" s="332"/>
    </row>
    <row r="83" spans="4:36">
      <c r="D83" s="49">
        <v>77</v>
      </c>
      <c r="E83" s="49" t="s">
        <v>51</v>
      </c>
      <c r="F83" s="49">
        <v>12</v>
      </c>
      <c r="G83" s="51">
        <v>-36.799999999999997</v>
      </c>
      <c r="H83" s="51">
        <v>-40.200000000000003</v>
      </c>
      <c r="I83" s="51">
        <v>9.8000000000000007</v>
      </c>
      <c r="J83" s="51">
        <v>9.8000000000000007</v>
      </c>
      <c r="K83" s="51">
        <v>98</v>
      </c>
      <c r="L83" s="123">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3"/>
      <c r="W83" s="123"/>
      <c r="X83" s="51"/>
      <c r="Y83" s="51"/>
      <c r="Z83" s="49"/>
      <c r="AB83" s="331"/>
      <c r="AC83" s="217"/>
      <c r="AD83" s="217"/>
      <c r="AE83" s="217"/>
      <c r="AF83" s="217"/>
      <c r="AG83" s="217"/>
      <c r="AH83" s="217"/>
      <c r="AI83" s="217"/>
      <c r="AJ83" s="332"/>
    </row>
    <row r="84" spans="4:36">
      <c r="D84" s="49">
        <v>78</v>
      </c>
      <c r="E84" s="49" t="s">
        <v>51</v>
      </c>
      <c r="F84" s="49">
        <v>13</v>
      </c>
      <c r="G84" s="51">
        <v>-40.200000000000003</v>
      </c>
      <c r="H84" s="51">
        <v>-43.8</v>
      </c>
      <c r="I84" s="51">
        <v>9.8000000000000007</v>
      </c>
      <c r="J84" s="51">
        <v>9.8000000000000007</v>
      </c>
      <c r="K84" s="51">
        <v>88</v>
      </c>
      <c r="L84" s="123">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3"/>
      <c r="W84" s="123"/>
      <c r="X84" s="51"/>
      <c r="Y84" s="51"/>
      <c r="Z84" s="49"/>
      <c r="AB84" s="331"/>
      <c r="AC84" s="217"/>
      <c r="AD84" s="217"/>
      <c r="AE84" s="217"/>
      <c r="AF84" s="217"/>
      <c r="AG84" s="217"/>
      <c r="AH84" s="217"/>
      <c r="AI84" s="217"/>
      <c r="AJ84" s="332"/>
    </row>
    <row r="85" spans="4:36">
      <c r="D85" s="49">
        <v>79</v>
      </c>
      <c r="E85" s="49" t="s">
        <v>51</v>
      </c>
      <c r="F85" s="49">
        <v>14</v>
      </c>
      <c r="G85" s="51">
        <v>-43.8</v>
      </c>
      <c r="H85" s="51">
        <v>-47.8</v>
      </c>
      <c r="I85" s="51">
        <v>9.8000000000000007</v>
      </c>
      <c r="J85" s="51">
        <v>9.8000000000000007</v>
      </c>
      <c r="K85" s="51">
        <v>88</v>
      </c>
      <c r="L85" s="123">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3"/>
      <c r="W85" s="123"/>
      <c r="X85" s="51"/>
      <c r="Y85" s="51"/>
      <c r="Z85" s="49"/>
      <c r="AB85" s="331"/>
      <c r="AC85" s="217"/>
      <c r="AD85" s="217"/>
      <c r="AE85" s="217"/>
      <c r="AF85" s="217"/>
      <c r="AG85" s="217"/>
      <c r="AH85" s="217"/>
      <c r="AI85" s="217"/>
      <c r="AJ85" s="332"/>
    </row>
    <row r="86" spans="4:36">
      <c r="D86" s="49">
        <v>80</v>
      </c>
      <c r="E86" s="49" t="s">
        <v>51</v>
      </c>
      <c r="F86" s="49">
        <v>15</v>
      </c>
      <c r="G86" s="51">
        <v>-47.8</v>
      </c>
      <c r="H86" s="51">
        <v>-51.8</v>
      </c>
      <c r="I86" s="51">
        <v>9.8000000000000007</v>
      </c>
      <c r="J86" s="51">
        <v>9.8000000000000007</v>
      </c>
      <c r="K86" s="51">
        <v>88</v>
      </c>
      <c r="L86" s="123">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3"/>
      <c r="W86" s="123"/>
      <c r="X86" s="51"/>
      <c r="Y86" s="51"/>
      <c r="Z86" s="49"/>
      <c r="AB86" s="331"/>
      <c r="AC86" s="217"/>
      <c r="AD86" s="217"/>
      <c r="AE86" s="217"/>
      <c r="AF86" s="217"/>
      <c r="AG86" s="217"/>
      <c r="AH86" s="217"/>
      <c r="AI86" s="217"/>
      <c r="AJ86" s="332"/>
    </row>
    <row r="87" spans="4:36">
      <c r="D87" s="49">
        <v>81</v>
      </c>
      <c r="E87" s="49" t="s">
        <v>51</v>
      </c>
      <c r="F87" s="49">
        <v>16</v>
      </c>
      <c r="G87" s="51">
        <v>-51.8</v>
      </c>
      <c r="H87" s="51">
        <v>-55.8</v>
      </c>
      <c r="I87" s="51">
        <v>9.8000000000000007</v>
      </c>
      <c r="J87" s="51">
        <v>9.8000000000000007</v>
      </c>
      <c r="K87" s="51">
        <v>81</v>
      </c>
      <c r="L87" s="123">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3"/>
      <c r="W87" s="123"/>
      <c r="X87" s="51"/>
      <c r="Y87" s="51"/>
      <c r="Z87" s="49"/>
      <c r="AB87" s="331"/>
      <c r="AC87" s="217"/>
      <c r="AD87" s="217"/>
      <c r="AE87" s="217"/>
      <c r="AF87" s="217"/>
      <c r="AG87" s="217"/>
      <c r="AH87" s="217"/>
      <c r="AI87" s="217"/>
      <c r="AJ87" s="332"/>
    </row>
    <row r="88" spans="4:36">
      <c r="D88" s="49">
        <v>82</v>
      </c>
      <c r="E88" s="49" t="s">
        <v>51</v>
      </c>
      <c r="F88" s="49">
        <v>17</v>
      </c>
      <c r="G88" s="51">
        <v>-55.8</v>
      </c>
      <c r="H88" s="51">
        <v>-59.8</v>
      </c>
      <c r="I88" s="51">
        <v>9.8000000000000007</v>
      </c>
      <c r="J88" s="51">
        <v>9.8000000000000007</v>
      </c>
      <c r="K88" s="51">
        <v>81</v>
      </c>
      <c r="L88" s="123">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79"/>
      <c r="T88" s="179"/>
      <c r="U88" s="49"/>
      <c r="V88" s="173"/>
      <c r="W88" s="123"/>
      <c r="X88" s="51"/>
      <c r="Y88" s="51"/>
      <c r="Z88" s="49"/>
      <c r="AB88" s="331"/>
      <c r="AC88" s="217"/>
      <c r="AD88" s="217"/>
      <c r="AE88" s="217"/>
      <c r="AF88" s="217"/>
      <c r="AG88" s="217"/>
      <c r="AH88" s="217"/>
      <c r="AI88" s="217"/>
      <c r="AJ88" s="332"/>
    </row>
    <row r="89" spans="4:36">
      <c r="D89" s="49">
        <v>83</v>
      </c>
      <c r="E89" s="49" t="s">
        <v>51</v>
      </c>
      <c r="F89" s="49">
        <v>18</v>
      </c>
      <c r="G89" s="51">
        <v>-59.8</v>
      </c>
      <c r="H89" s="51">
        <v>-63.8</v>
      </c>
      <c r="I89" s="51">
        <v>9.8000000000000007</v>
      </c>
      <c r="J89" s="51">
        <v>9.8000000000000007</v>
      </c>
      <c r="K89" s="51">
        <v>81</v>
      </c>
      <c r="L89" s="123">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79"/>
      <c r="T89" s="179"/>
      <c r="U89" s="49"/>
      <c r="V89" s="173"/>
      <c r="W89" s="123"/>
      <c r="X89" s="51"/>
      <c r="Y89" s="51"/>
      <c r="Z89" s="49"/>
      <c r="AB89" s="331"/>
      <c r="AC89" s="217"/>
      <c r="AD89" s="217"/>
      <c r="AE89" s="217"/>
      <c r="AF89" s="217"/>
      <c r="AG89" s="217"/>
      <c r="AH89" s="217"/>
      <c r="AI89" s="217"/>
      <c r="AJ89" s="332"/>
    </row>
    <row r="90" spans="4:36">
      <c r="D90" s="49">
        <v>84</v>
      </c>
      <c r="E90" s="49" t="s">
        <v>51</v>
      </c>
      <c r="F90" s="49">
        <v>19</v>
      </c>
      <c r="G90" s="51">
        <v>-63.8</v>
      </c>
      <c r="H90" s="51">
        <v>-67.599999999999994</v>
      </c>
      <c r="I90" s="51">
        <v>9.8000000000000007</v>
      </c>
      <c r="J90" s="51">
        <v>9.8000000000000007</v>
      </c>
      <c r="K90" s="51">
        <v>81</v>
      </c>
      <c r="L90" s="123">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79"/>
      <c r="T90" s="179"/>
      <c r="U90" s="49"/>
      <c r="V90" s="173"/>
      <c r="W90" s="123"/>
      <c r="X90" s="51"/>
      <c r="Y90" s="51"/>
      <c r="Z90" s="49"/>
      <c r="AB90" s="331"/>
      <c r="AC90" s="217"/>
      <c r="AD90" s="217"/>
      <c r="AE90" s="217"/>
      <c r="AF90" s="217"/>
      <c r="AG90" s="217"/>
      <c r="AH90" s="217"/>
      <c r="AI90" s="217"/>
      <c r="AJ90" s="332"/>
    </row>
    <row r="91" spans="4:36">
      <c r="D91" s="49">
        <v>85</v>
      </c>
      <c r="E91" s="49" t="s">
        <v>51</v>
      </c>
      <c r="F91" s="49">
        <v>20</v>
      </c>
      <c r="G91" s="51">
        <v>-67.599999999999994</v>
      </c>
      <c r="H91" s="51">
        <v>-70.7</v>
      </c>
      <c r="I91" s="51">
        <v>9.8000000000000007</v>
      </c>
      <c r="J91" s="51">
        <v>9.8000000000000007</v>
      </c>
      <c r="K91" s="51">
        <v>81</v>
      </c>
      <c r="L91" s="123">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79"/>
      <c r="T91" s="179"/>
      <c r="U91" s="49"/>
      <c r="V91" s="173"/>
      <c r="W91" s="123"/>
      <c r="X91" s="51"/>
      <c r="Y91" s="51"/>
      <c r="Z91" s="49"/>
      <c r="AB91" s="331"/>
      <c r="AC91" s="217"/>
      <c r="AD91" s="217"/>
      <c r="AE91" s="217"/>
      <c r="AF91" s="217"/>
      <c r="AG91" s="217"/>
      <c r="AH91" s="217"/>
      <c r="AI91" s="217"/>
      <c r="AJ91" s="332"/>
    </row>
    <row r="92" spans="4:36">
      <c r="D92" s="49">
        <v>86</v>
      </c>
      <c r="E92" s="49" t="s">
        <v>51</v>
      </c>
      <c r="F92" s="49">
        <v>21</v>
      </c>
      <c r="G92" s="51">
        <v>-70.7</v>
      </c>
      <c r="H92" s="51">
        <v>-73.7</v>
      </c>
      <c r="I92" s="51">
        <v>9.8000000000000007</v>
      </c>
      <c r="J92" s="51">
        <v>9.8000000000000007</v>
      </c>
      <c r="K92" s="51">
        <v>87</v>
      </c>
      <c r="L92" s="123">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79"/>
      <c r="T92" s="179"/>
      <c r="U92" s="49"/>
      <c r="V92" s="173"/>
      <c r="W92" s="123"/>
      <c r="X92" s="51"/>
      <c r="Y92" s="51"/>
      <c r="Z92" s="49"/>
      <c r="AB92" s="331"/>
      <c r="AC92" s="217"/>
      <c r="AD92" s="217"/>
      <c r="AE92" s="217"/>
      <c r="AF92" s="217"/>
      <c r="AG92" s="217"/>
      <c r="AH92" s="217"/>
      <c r="AI92" s="217"/>
      <c r="AJ92" s="332"/>
    </row>
    <row r="93" spans="4:36">
      <c r="D93" s="49">
        <v>87</v>
      </c>
      <c r="E93" s="49" t="s">
        <v>51</v>
      </c>
      <c r="F93" s="49">
        <v>22</v>
      </c>
      <c r="G93" s="51">
        <v>-73.7</v>
      </c>
      <c r="H93" s="51">
        <v>-76.8</v>
      </c>
      <c r="I93" s="51">
        <v>9.8000000000000007</v>
      </c>
      <c r="J93" s="51">
        <v>9.8000000000000007</v>
      </c>
      <c r="K93" s="51">
        <v>95</v>
      </c>
      <c r="L93" s="123">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79"/>
      <c r="T93" s="179"/>
      <c r="U93" s="49"/>
      <c r="V93" s="173"/>
      <c r="W93" s="123"/>
      <c r="X93" s="51"/>
      <c r="Y93" s="51"/>
      <c r="Z93" s="49"/>
      <c r="AB93" s="331"/>
      <c r="AC93" s="217"/>
      <c r="AD93" s="217"/>
      <c r="AE93" s="217"/>
      <c r="AF93" s="217"/>
      <c r="AG93" s="217"/>
      <c r="AH93" s="217"/>
      <c r="AI93" s="217"/>
      <c r="AJ93" s="332"/>
    </row>
    <row r="94" spans="4:36">
      <c r="D94" s="49">
        <v>88</v>
      </c>
      <c r="E94" s="49" t="s">
        <v>51</v>
      </c>
      <c r="F94" s="49">
        <v>23</v>
      </c>
      <c r="G94" s="51">
        <v>-76.8</v>
      </c>
      <c r="H94" s="51">
        <v>-79.8</v>
      </c>
      <c r="I94" s="51">
        <v>9.8000000000000007</v>
      </c>
      <c r="J94" s="51">
        <v>9.8000000000000007</v>
      </c>
      <c r="K94" s="51">
        <v>105</v>
      </c>
      <c r="L94" s="123">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79"/>
      <c r="T94" s="179"/>
      <c r="U94" s="49"/>
      <c r="V94" s="173"/>
      <c r="W94" s="123"/>
      <c r="X94" s="51"/>
      <c r="Y94" s="51"/>
      <c r="Z94" s="49"/>
      <c r="AB94" s="331"/>
      <c r="AC94" s="217"/>
      <c r="AD94" s="217"/>
      <c r="AE94" s="217"/>
      <c r="AF94" s="217"/>
      <c r="AG94" s="217"/>
      <c r="AH94" s="217"/>
      <c r="AI94" s="217"/>
      <c r="AJ94" s="332"/>
    </row>
    <row r="95" spans="4:36">
      <c r="G95" s="51"/>
      <c r="H95" s="51"/>
      <c r="I95" s="51"/>
      <c r="J95" s="51"/>
      <c r="K95" s="51"/>
      <c r="L95" s="123"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79"/>
      <c r="T95" s="179"/>
      <c r="U95" s="49"/>
      <c r="V95" s="173"/>
      <c r="W95" s="123"/>
      <c r="X95" s="51"/>
      <c r="Y95" s="51"/>
      <c r="Z95" s="49"/>
      <c r="AB95" s="331"/>
      <c r="AC95" s="217"/>
      <c r="AD95" s="217"/>
      <c r="AE95" s="217"/>
      <c r="AF95" s="217"/>
      <c r="AG95" s="217"/>
      <c r="AH95" s="217"/>
      <c r="AI95" s="217"/>
      <c r="AJ95" s="332"/>
    </row>
    <row r="96" spans="4:36">
      <c r="G96" s="51"/>
      <c r="H96" s="51"/>
      <c r="I96" s="51"/>
      <c r="J96" s="51"/>
      <c r="K96" s="51"/>
      <c r="L96" s="123"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79"/>
      <c r="T96" s="179"/>
      <c r="U96" s="49"/>
      <c r="V96" s="173"/>
      <c r="W96" s="123"/>
      <c r="X96" s="51"/>
      <c r="Y96" s="51"/>
      <c r="Z96" s="49"/>
      <c r="AB96" s="331"/>
      <c r="AC96" s="217"/>
      <c r="AD96" s="217"/>
      <c r="AE96" s="217"/>
      <c r="AF96" s="217"/>
      <c r="AG96" s="217"/>
      <c r="AH96" s="217"/>
      <c r="AI96" s="217"/>
      <c r="AJ96" s="332"/>
    </row>
    <row r="97" spans="7:36">
      <c r="G97" s="51"/>
      <c r="H97" s="51"/>
      <c r="I97" s="51"/>
      <c r="J97" s="51"/>
      <c r="K97" s="51"/>
      <c r="L97" s="123"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79"/>
      <c r="T97" s="179"/>
      <c r="U97" s="49"/>
      <c r="V97" s="173"/>
      <c r="W97" s="123"/>
      <c r="X97" s="51"/>
      <c r="Y97" s="51"/>
      <c r="Z97" s="49"/>
      <c r="AB97" s="331"/>
      <c r="AC97" s="217"/>
      <c r="AD97" s="217"/>
      <c r="AE97" s="217"/>
      <c r="AF97" s="217"/>
      <c r="AG97" s="217"/>
      <c r="AH97" s="217"/>
      <c r="AI97" s="217"/>
      <c r="AJ97" s="332"/>
    </row>
    <row r="98" spans="7:36">
      <c r="G98" s="51"/>
      <c r="H98" s="51"/>
      <c r="I98" s="51"/>
      <c r="J98" s="51"/>
      <c r="K98" s="51"/>
      <c r="L98" s="123"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79"/>
      <c r="T98" s="179"/>
      <c r="U98" s="49"/>
      <c r="V98" s="173"/>
      <c r="W98" s="123"/>
      <c r="X98" s="51"/>
      <c r="Y98" s="51"/>
      <c r="Z98" s="49"/>
      <c r="AB98" s="331"/>
      <c r="AC98" s="217"/>
      <c r="AD98" s="217"/>
      <c r="AE98" s="217"/>
      <c r="AF98" s="217"/>
      <c r="AG98" s="217"/>
      <c r="AH98" s="217"/>
      <c r="AI98" s="217"/>
      <c r="AJ98" s="332"/>
    </row>
    <row r="99" spans="7:36">
      <c r="G99" s="51"/>
      <c r="H99" s="51"/>
      <c r="I99" s="51"/>
      <c r="J99" s="51"/>
      <c r="K99" s="51"/>
      <c r="L99" s="123"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79"/>
      <c r="T99" s="179"/>
      <c r="U99" s="49"/>
      <c r="V99" s="173"/>
      <c r="W99" s="123"/>
      <c r="X99" s="51"/>
      <c r="Y99" s="51"/>
      <c r="Z99" s="49"/>
      <c r="AB99" s="331"/>
      <c r="AC99" s="217"/>
      <c r="AD99" s="217"/>
      <c r="AE99" s="217"/>
      <c r="AF99" s="217"/>
      <c r="AG99" s="217"/>
      <c r="AH99" s="217"/>
      <c r="AI99" s="217"/>
      <c r="AJ99" s="332"/>
    </row>
    <row r="100" spans="7:36">
      <c r="G100" s="51"/>
      <c r="H100" s="51"/>
      <c r="I100" s="51"/>
      <c r="J100" s="51"/>
      <c r="K100" s="51"/>
      <c r="L100" s="123"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79"/>
      <c r="T100" s="179"/>
      <c r="U100" s="49"/>
      <c r="V100" s="173"/>
      <c r="W100" s="123"/>
      <c r="X100" s="51"/>
      <c r="Y100" s="51"/>
      <c r="Z100" s="49"/>
      <c r="AB100" s="331"/>
      <c r="AC100" s="217"/>
      <c r="AD100" s="217"/>
      <c r="AE100" s="217"/>
      <c r="AF100" s="217"/>
      <c r="AG100" s="217"/>
      <c r="AH100" s="217"/>
      <c r="AI100" s="217"/>
      <c r="AJ100" s="332"/>
    </row>
    <row r="101" spans="7:36">
      <c r="G101" s="51"/>
      <c r="H101" s="51"/>
      <c r="I101" s="51"/>
      <c r="J101" s="51"/>
      <c r="K101" s="51"/>
      <c r="L101" s="123"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79"/>
      <c r="T101" s="179"/>
      <c r="U101" s="49"/>
      <c r="V101" s="173"/>
      <c r="W101" s="123"/>
      <c r="X101" s="51"/>
      <c r="Y101" s="51"/>
      <c r="Z101" s="49"/>
      <c r="AB101" s="331"/>
      <c r="AC101" s="217"/>
      <c r="AD101" s="217"/>
      <c r="AE101" s="217"/>
      <c r="AF101" s="217"/>
      <c r="AG101" s="217"/>
      <c r="AH101" s="217"/>
      <c r="AI101" s="217"/>
      <c r="AJ101" s="332"/>
    </row>
    <row r="102" spans="7:36">
      <c r="G102" s="51"/>
      <c r="H102" s="51"/>
      <c r="I102" s="51"/>
      <c r="J102" s="51"/>
      <c r="K102" s="51"/>
      <c r="L102" s="123"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79"/>
      <c r="T102" s="179"/>
      <c r="U102" s="49"/>
      <c r="V102" s="173"/>
      <c r="W102" s="123"/>
      <c r="X102" s="51"/>
      <c r="Y102" s="51"/>
      <c r="Z102" s="49"/>
      <c r="AB102" s="331"/>
      <c r="AC102" s="217"/>
      <c r="AD102" s="217"/>
      <c r="AE102" s="217"/>
      <c r="AF102" s="217"/>
      <c r="AG102" s="217"/>
      <c r="AH102" s="217"/>
      <c r="AI102" s="217"/>
      <c r="AJ102" s="332"/>
    </row>
    <row r="103" spans="7:36">
      <c r="G103" s="51"/>
      <c r="H103" s="51"/>
      <c r="I103" s="51"/>
      <c r="J103" s="51"/>
      <c r="K103" s="51"/>
      <c r="L103" s="123"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79"/>
      <c r="T103" s="179"/>
      <c r="U103" s="49"/>
      <c r="V103" s="173"/>
      <c r="W103" s="123"/>
      <c r="X103" s="51"/>
      <c r="Y103" s="51"/>
      <c r="Z103" s="49"/>
      <c r="AB103" s="331"/>
      <c r="AC103" s="217"/>
      <c r="AD103" s="217"/>
      <c r="AE103" s="217"/>
      <c r="AF103" s="217"/>
      <c r="AG103" s="217"/>
      <c r="AH103" s="217"/>
      <c r="AI103" s="217"/>
      <c r="AJ103" s="332"/>
    </row>
    <row r="104" spans="7:36">
      <c r="G104" s="51"/>
      <c r="H104" s="51"/>
      <c r="I104" s="51"/>
      <c r="J104" s="51"/>
      <c r="K104" s="51"/>
      <c r="L104" s="123"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79"/>
      <c r="T104" s="179"/>
      <c r="U104" s="49"/>
      <c r="V104" s="173"/>
      <c r="W104" s="123"/>
      <c r="X104" s="51"/>
      <c r="Y104" s="51"/>
      <c r="Z104" s="49"/>
      <c r="AB104" s="331"/>
      <c r="AC104" s="217"/>
      <c r="AD104" s="217"/>
      <c r="AE104" s="217"/>
      <c r="AF104" s="217"/>
      <c r="AG104" s="217"/>
      <c r="AH104" s="217"/>
      <c r="AI104" s="217"/>
      <c r="AJ104" s="332"/>
    </row>
    <row r="105" spans="7:36">
      <c r="G105" s="51"/>
      <c r="H105" s="51"/>
      <c r="I105" s="51"/>
      <c r="J105" s="51"/>
      <c r="K105" s="51"/>
      <c r="L105" s="123"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79"/>
      <c r="T105" s="179"/>
      <c r="U105" s="49"/>
      <c r="V105" s="173"/>
      <c r="W105" s="123"/>
      <c r="X105" s="51"/>
      <c r="Y105" s="51"/>
      <c r="Z105" s="49"/>
      <c r="AB105" s="331"/>
      <c r="AC105" s="217"/>
      <c r="AD105" s="217"/>
      <c r="AE105" s="217"/>
      <c r="AF105" s="217"/>
      <c r="AG105" s="217"/>
      <c r="AH105" s="217"/>
      <c r="AI105" s="217"/>
      <c r="AJ105" s="332"/>
    </row>
    <row r="106" spans="7:36">
      <c r="G106" s="51"/>
      <c r="H106" s="51"/>
      <c r="I106" s="51"/>
      <c r="J106" s="51"/>
      <c r="K106" s="51"/>
      <c r="L106" s="123"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79"/>
      <c r="T106" s="179"/>
      <c r="U106" s="49"/>
      <c r="V106" s="173"/>
      <c r="W106" s="123"/>
      <c r="X106" s="51"/>
      <c r="Y106" s="51"/>
      <c r="Z106" s="49"/>
      <c r="AB106" s="331"/>
      <c r="AC106" s="217"/>
      <c r="AD106" s="217"/>
      <c r="AE106" s="217"/>
      <c r="AF106" s="217"/>
      <c r="AG106" s="217"/>
      <c r="AH106" s="217"/>
      <c r="AI106" s="217"/>
      <c r="AJ106" s="332"/>
    </row>
    <row r="107" spans="7:36">
      <c r="G107" s="51"/>
      <c r="H107" s="51"/>
      <c r="I107" s="51"/>
      <c r="J107" s="51"/>
      <c r="K107" s="51"/>
      <c r="L107" s="123"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79"/>
      <c r="T107" s="179"/>
      <c r="U107" s="49"/>
      <c r="V107" s="173"/>
      <c r="W107" s="123"/>
      <c r="X107" s="51"/>
      <c r="Y107" s="51"/>
      <c r="Z107" s="49"/>
      <c r="AB107" s="331"/>
      <c r="AC107" s="217"/>
      <c r="AD107" s="217"/>
      <c r="AE107" s="217"/>
      <c r="AF107" s="217"/>
      <c r="AG107" s="217"/>
      <c r="AH107" s="217"/>
      <c r="AI107" s="217"/>
      <c r="AJ107" s="332"/>
    </row>
    <row r="108" spans="7:36">
      <c r="G108" s="51"/>
      <c r="H108" s="51"/>
      <c r="I108" s="51"/>
      <c r="J108" s="51"/>
      <c r="K108" s="51"/>
      <c r="L108" s="123"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79"/>
      <c r="T108" s="179"/>
      <c r="U108" s="49"/>
      <c r="V108" s="173"/>
      <c r="W108" s="123"/>
      <c r="X108" s="51"/>
      <c r="Y108" s="51"/>
      <c r="Z108" s="49"/>
      <c r="AB108" s="331"/>
      <c r="AC108" s="217"/>
      <c r="AD108" s="217"/>
      <c r="AE108" s="217"/>
      <c r="AF108" s="217"/>
      <c r="AG108" s="217"/>
      <c r="AH108" s="217"/>
      <c r="AI108" s="217"/>
      <c r="AJ108" s="332"/>
    </row>
    <row r="109" spans="7:36">
      <c r="G109" s="51"/>
      <c r="H109" s="51"/>
      <c r="I109" s="51"/>
      <c r="J109" s="51"/>
      <c r="K109" s="51"/>
      <c r="L109" s="123"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79"/>
      <c r="T109" s="179"/>
      <c r="U109" s="49"/>
      <c r="V109" s="173"/>
      <c r="W109" s="123"/>
      <c r="X109" s="51"/>
      <c r="Y109" s="51"/>
      <c r="Z109" s="49"/>
      <c r="AB109" s="331"/>
      <c r="AC109" s="217"/>
      <c r="AD109" s="217"/>
      <c r="AE109" s="217"/>
      <c r="AF109" s="217"/>
      <c r="AG109" s="217"/>
      <c r="AH109" s="217"/>
      <c r="AI109" s="217"/>
      <c r="AJ109" s="332"/>
    </row>
    <row r="110" spans="7:36">
      <c r="G110" s="51"/>
      <c r="H110" s="51"/>
      <c r="I110" s="51"/>
      <c r="J110" s="51"/>
      <c r="K110" s="51"/>
      <c r="L110" s="123"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79"/>
      <c r="T110" s="179"/>
      <c r="U110" s="49"/>
      <c r="V110" s="173"/>
      <c r="W110" s="123"/>
      <c r="X110" s="51"/>
      <c r="Y110" s="51"/>
      <c r="Z110" s="49"/>
      <c r="AB110" s="331"/>
      <c r="AC110" s="217"/>
      <c r="AD110" s="217"/>
      <c r="AE110" s="217"/>
      <c r="AF110" s="217"/>
      <c r="AG110" s="217"/>
      <c r="AH110" s="217"/>
      <c r="AI110" s="217"/>
      <c r="AJ110" s="332"/>
    </row>
    <row r="111" spans="7:36">
      <c r="G111" s="51"/>
      <c r="H111" s="51"/>
      <c r="I111" s="51"/>
      <c r="J111" s="51"/>
      <c r="K111" s="51"/>
      <c r="L111" s="123"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79"/>
      <c r="T111" s="179"/>
      <c r="U111" s="49"/>
      <c r="V111" s="173"/>
      <c r="W111" s="123"/>
      <c r="X111" s="51"/>
      <c r="Y111" s="51"/>
      <c r="Z111" s="49"/>
      <c r="AB111" s="331"/>
      <c r="AC111" s="217"/>
      <c r="AD111" s="217"/>
      <c r="AE111" s="217"/>
      <c r="AF111" s="217"/>
      <c r="AG111" s="217"/>
      <c r="AH111" s="217"/>
      <c r="AI111" s="217"/>
      <c r="AJ111" s="332"/>
    </row>
    <row r="112" spans="7:36">
      <c r="G112" s="51"/>
      <c r="H112" s="51"/>
      <c r="I112" s="51"/>
      <c r="J112" s="51"/>
      <c r="K112" s="51"/>
      <c r="L112" s="123"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79"/>
      <c r="T112" s="179"/>
      <c r="U112" s="49"/>
      <c r="V112" s="173"/>
      <c r="W112" s="123"/>
      <c r="X112" s="51"/>
      <c r="Y112" s="51"/>
      <c r="Z112" s="49"/>
      <c r="AB112" s="331"/>
      <c r="AC112" s="217"/>
      <c r="AD112" s="217"/>
      <c r="AE112" s="217"/>
      <c r="AF112" s="217"/>
      <c r="AG112" s="217"/>
      <c r="AH112" s="217"/>
      <c r="AI112" s="217"/>
      <c r="AJ112" s="332"/>
    </row>
    <row r="113" spans="7:36">
      <c r="G113" s="51"/>
      <c r="H113" s="51"/>
      <c r="I113" s="51"/>
      <c r="J113" s="51"/>
      <c r="K113" s="51"/>
      <c r="L113" s="123"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79"/>
      <c r="T113" s="179"/>
      <c r="U113" s="49"/>
      <c r="V113" s="173"/>
      <c r="W113" s="123"/>
      <c r="X113" s="51"/>
      <c r="Y113" s="51"/>
      <c r="Z113" s="49"/>
      <c r="AB113" s="331"/>
      <c r="AC113" s="217"/>
      <c r="AD113" s="217"/>
      <c r="AE113" s="217"/>
      <c r="AF113" s="217"/>
      <c r="AG113" s="217"/>
      <c r="AH113" s="217"/>
      <c r="AI113" s="217"/>
      <c r="AJ113" s="332"/>
    </row>
    <row r="114" spans="7:36">
      <c r="G114" s="51"/>
      <c r="H114" s="51"/>
      <c r="I114" s="51"/>
      <c r="J114" s="51"/>
      <c r="K114" s="51"/>
      <c r="L114" s="123"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79"/>
      <c r="T114" s="179"/>
      <c r="U114" s="49"/>
      <c r="V114" s="173"/>
      <c r="W114" s="123"/>
      <c r="X114" s="51"/>
      <c r="Y114" s="51"/>
      <c r="Z114" s="49"/>
      <c r="AB114" s="331"/>
      <c r="AC114" s="217"/>
      <c r="AD114" s="217"/>
      <c r="AE114" s="217"/>
      <c r="AF114" s="217"/>
      <c r="AG114" s="217"/>
      <c r="AH114" s="217"/>
      <c r="AI114" s="217"/>
      <c r="AJ114" s="332"/>
    </row>
    <row r="115" spans="7:36">
      <c r="G115" s="51"/>
      <c r="H115" s="51"/>
      <c r="I115" s="51"/>
      <c r="J115" s="51"/>
      <c r="K115" s="51"/>
      <c r="L115" s="123"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79"/>
      <c r="T115" s="179"/>
      <c r="U115" s="49"/>
      <c r="V115" s="173"/>
      <c r="W115" s="123"/>
      <c r="X115" s="51"/>
      <c r="Y115" s="51"/>
      <c r="Z115" s="49"/>
      <c r="AB115" s="331"/>
      <c r="AC115" s="217"/>
      <c r="AD115" s="217"/>
      <c r="AE115" s="217"/>
      <c r="AF115" s="217"/>
      <c r="AG115" s="217"/>
      <c r="AH115" s="217"/>
      <c r="AI115" s="217"/>
      <c r="AJ115" s="332"/>
    </row>
    <row r="116" spans="7:36">
      <c r="G116" s="51"/>
      <c r="H116" s="51"/>
      <c r="I116" s="51"/>
      <c r="J116" s="51"/>
      <c r="K116" s="51"/>
      <c r="L116" s="123"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79"/>
      <c r="T116" s="179"/>
      <c r="U116" s="49"/>
      <c r="V116" s="173"/>
      <c r="W116" s="123"/>
      <c r="X116" s="51"/>
      <c r="Y116" s="51"/>
      <c r="Z116" s="49"/>
      <c r="AB116" s="331"/>
      <c r="AC116" s="217"/>
      <c r="AD116" s="217"/>
      <c r="AE116" s="217"/>
      <c r="AF116" s="217"/>
      <c r="AG116" s="217"/>
      <c r="AH116" s="217"/>
      <c r="AI116" s="217"/>
      <c r="AJ116" s="332"/>
    </row>
    <row r="117" spans="7:36">
      <c r="G117" s="51"/>
      <c r="H117" s="51"/>
      <c r="I117" s="51"/>
      <c r="J117" s="51"/>
      <c r="K117" s="51"/>
      <c r="L117" s="123"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79"/>
      <c r="T117" s="179"/>
      <c r="U117" s="49"/>
      <c r="V117" s="173"/>
      <c r="W117" s="123"/>
      <c r="X117" s="51"/>
      <c r="Y117" s="51"/>
      <c r="Z117" s="49"/>
      <c r="AB117" s="331"/>
      <c r="AC117" s="217"/>
      <c r="AD117" s="217"/>
      <c r="AE117" s="217"/>
      <c r="AF117" s="217"/>
      <c r="AG117" s="217"/>
      <c r="AH117" s="217"/>
      <c r="AI117" s="217"/>
      <c r="AJ117" s="332"/>
    </row>
    <row r="118" spans="7:36">
      <c r="G118" s="51"/>
      <c r="H118" s="51"/>
      <c r="I118" s="51"/>
      <c r="J118" s="51"/>
      <c r="K118" s="51"/>
      <c r="L118" s="123"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79"/>
      <c r="T118" s="179"/>
      <c r="U118" s="49"/>
      <c r="V118" s="173"/>
      <c r="W118" s="123"/>
      <c r="X118" s="51"/>
      <c r="Y118" s="51"/>
      <c r="Z118" s="49"/>
      <c r="AB118" s="331"/>
      <c r="AC118" s="217"/>
      <c r="AD118" s="217"/>
      <c r="AE118" s="217"/>
      <c r="AF118" s="217"/>
      <c r="AG118" s="217"/>
      <c r="AH118" s="217"/>
      <c r="AI118" s="217"/>
      <c r="AJ118" s="332"/>
    </row>
    <row r="119" spans="7:36">
      <c r="G119" s="51"/>
      <c r="H119" s="51"/>
      <c r="I119" s="51"/>
      <c r="J119" s="51"/>
      <c r="K119" s="51"/>
      <c r="L119" s="123"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79"/>
      <c r="T119" s="179"/>
      <c r="U119" s="49"/>
      <c r="V119" s="173"/>
      <c r="W119" s="123"/>
      <c r="X119" s="51"/>
      <c r="Y119" s="51"/>
      <c r="Z119" s="49"/>
      <c r="AB119" s="331"/>
      <c r="AC119" s="217"/>
      <c r="AD119" s="217"/>
      <c r="AE119" s="217"/>
      <c r="AF119" s="217"/>
      <c r="AG119" s="217"/>
      <c r="AH119" s="217"/>
      <c r="AI119" s="217"/>
      <c r="AJ119" s="332"/>
    </row>
    <row r="120" spans="7:36">
      <c r="G120" s="51"/>
      <c r="H120" s="51"/>
      <c r="I120" s="51"/>
      <c r="J120" s="51"/>
      <c r="K120" s="51"/>
      <c r="L120" s="123"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79"/>
      <c r="T120" s="179"/>
      <c r="U120" s="49"/>
      <c r="V120" s="173"/>
      <c r="W120" s="123"/>
      <c r="X120" s="51"/>
      <c r="Y120" s="51"/>
      <c r="Z120" s="49"/>
      <c r="AB120" s="331"/>
      <c r="AC120" s="217"/>
      <c r="AD120" s="217"/>
      <c r="AE120" s="217"/>
      <c r="AF120" s="217"/>
      <c r="AG120" s="217"/>
      <c r="AH120" s="217"/>
      <c r="AI120" s="217"/>
      <c r="AJ120" s="332"/>
    </row>
    <row r="121" spans="7:36">
      <c r="G121" s="51"/>
      <c r="H121" s="51"/>
      <c r="I121" s="51"/>
      <c r="J121" s="51"/>
      <c r="K121" s="51"/>
      <c r="L121" s="123"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79"/>
      <c r="T121" s="179"/>
      <c r="U121" s="49"/>
      <c r="V121" s="173"/>
      <c r="W121" s="123"/>
      <c r="X121" s="51"/>
      <c r="Y121" s="51"/>
      <c r="Z121" s="49"/>
      <c r="AB121" s="331"/>
      <c r="AC121" s="217"/>
      <c r="AD121" s="217"/>
      <c r="AE121" s="217"/>
      <c r="AF121" s="217"/>
      <c r="AG121" s="217"/>
      <c r="AH121" s="217"/>
      <c r="AI121" s="217"/>
      <c r="AJ121" s="332"/>
    </row>
    <row r="122" spans="7:36">
      <c r="G122" s="51"/>
      <c r="H122" s="51"/>
      <c r="I122" s="51"/>
      <c r="J122" s="51"/>
      <c r="K122" s="51"/>
      <c r="L122" s="123"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79"/>
      <c r="T122" s="179"/>
      <c r="U122" s="49"/>
      <c r="V122" s="173"/>
      <c r="W122" s="123"/>
      <c r="X122" s="51"/>
      <c r="Y122" s="51"/>
      <c r="Z122" s="49"/>
      <c r="AB122" s="331"/>
      <c r="AC122" s="217"/>
      <c r="AD122" s="217"/>
      <c r="AE122" s="217"/>
      <c r="AF122" s="217"/>
      <c r="AG122" s="217"/>
      <c r="AH122" s="217"/>
      <c r="AI122" s="217"/>
      <c r="AJ122" s="332"/>
    </row>
    <row r="123" spans="7:36">
      <c r="G123" s="51"/>
      <c r="H123" s="51"/>
      <c r="I123" s="51"/>
      <c r="J123" s="51"/>
      <c r="K123" s="51"/>
      <c r="L123" s="123"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79"/>
      <c r="T123" s="179"/>
      <c r="U123" s="49"/>
      <c r="V123" s="173"/>
      <c r="W123" s="123"/>
      <c r="X123" s="51"/>
      <c r="Y123" s="51"/>
      <c r="Z123" s="49"/>
      <c r="AB123" s="331"/>
      <c r="AC123" s="217"/>
      <c r="AD123" s="217"/>
      <c r="AE123" s="217"/>
      <c r="AF123" s="217"/>
      <c r="AG123" s="217"/>
      <c r="AH123" s="217"/>
      <c r="AI123" s="217"/>
      <c r="AJ123" s="332"/>
    </row>
    <row r="124" spans="7:36">
      <c r="G124" s="51"/>
      <c r="H124" s="51"/>
      <c r="I124" s="51"/>
      <c r="J124" s="51"/>
      <c r="K124" s="50"/>
      <c r="L124" s="123"/>
      <c r="O124" s="50"/>
      <c r="S124" s="179"/>
      <c r="T124" s="179"/>
      <c r="U124" s="49"/>
      <c r="V124" s="173"/>
      <c r="W124" s="123"/>
      <c r="X124" s="51"/>
      <c r="Y124" s="51"/>
      <c r="Z124" s="49"/>
      <c r="AB124" s="331"/>
      <c r="AC124" s="217"/>
      <c r="AD124" s="217"/>
      <c r="AE124" s="217"/>
      <c r="AF124" s="217"/>
      <c r="AG124" s="217"/>
      <c r="AH124" s="217"/>
      <c r="AI124" s="217"/>
      <c r="AJ124" s="332"/>
    </row>
    <row r="125" spans="7:36">
      <c r="G125" s="51"/>
      <c r="H125" s="51"/>
      <c r="I125" s="51"/>
      <c r="J125" s="51"/>
      <c r="K125" s="50"/>
      <c r="L125" s="123"/>
      <c r="O125" s="50"/>
      <c r="S125" s="179"/>
      <c r="T125" s="179"/>
      <c r="U125" s="49"/>
      <c r="V125" s="173"/>
      <c r="W125" s="123"/>
      <c r="X125" s="51"/>
      <c r="Y125" s="51"/>
      <c r="Z125" s="49"/>
      <c r="AB125" s="331"/>
      <c r="AC125" s="217"/>
      <c r="AD125" s="217"/>
      <c r="AE125" s="217"/>
      <c r="AF125" s="217"/>
      <c r="AG125" s="217"/>
      <c r="AH125" s="217"/>
      <c r="AI125" s="217"/>
      <c r="AJ125" s="332"/>
    </row>
    <row r="126" spans="7:36">
      <c r="G126" s="51"/>
      <c r="H126" s="51"/>
      <c r="I126" s="51"/>
      <c r="J126" s="51"/>
      <c r="K126" s="50"/>
      <c r="L126" s="123"/>
      <c r="O126" s="50"/>
      <c r="S126" s="179"/>
      <c r="T126" s="179"/>
      <c r="U126" s="49"/>
      <c r="V126" s="173"/>
      <c r="W126" s="123"/>
      <c r="X126" s="51"/>
      <c r="Y126" s="51"/>
      <c r="Z126" s="49"/>
      <c r="AB126" s="331"/>
      <c r="AC126" s="217"/>
      <c r="AD126" s="217"/>
      <c r="AE126" s="217"/>
      <c r="AF126" s="217"/>
      <c r="AG126" s="217"/>
      <c r="AH126" s="217"/>
      <c r="AI126" s="217"/>
      <c r="AJ126" s="332"/>
    </row>
    <row r="127" spans="7:36">
      <c r="G127" s="51"/>
      <c r="H127" s="51"/>
      <c r="I127" s="51"/>
      <c r="J127" s="51"/>
      <c r="K127" s="50"/>
      <c r="L127" s="123"/>
      <c r="O127" s="50"/>
      <c r="S127" s="179"/>
      <c r="T127" s="179"/>
      <c r="U127" s="49"/>
      <c r="V127" s="173"/>
      <c r="W127" s="123"/>
      <c r="X127" s="51"/>
      <c r="Y127" s="51"/>
      <c r="Z127" s="49"/>
      <c r="AB127" s="331"/>
      <c r="AC127" s="217"/>
      <c r="AD127" s="217"/>
      <c r="AE127" s="217"/>
      <c r="AF127" s="217"/>
      <c r="AG127" s="217"/>
      <c r="AH127" s="217"/>
      <c r="AI127" s="217"/>
      <c r="AJ127" s="332"/>
    </row>
    <row r="128" spans="7:36">
      <c r="G128" s="51"/>
      <c r="H128" s="51"/>
      <c r="I128" s="51"/>
      <c r="J128" s="51"/>
      <c r="K128" s="50"/>
      <c r="L128" s="123"/>
      <c r="O128" s="50"/>
      <c r="S128" s="179"/>
      <c r="T128" s="179"/>
      <c r="U128" s="49"/>
      <c r="V128" s="173"/>
      <c r="W128" s="123"/>
      <c r="X128" s="51"/>
      <c r="Y128" s="51"/>
      <c r="Z128" s="49"/>
      <c r="AB128" s="331"/>
      <c r="AC128" s="217"/>
      <c r="AD128" s="217"/>
      <c r="AE128" s="217"/>
      <c r="AF128" s="217"/>
      <c r="AG128" s="217"/>
      <c r="AH128" s="217"/>
      <c r="AI128" s="217"/>
      <c r="AJ128" s="332"/>
    </row>
    <row r="129" spans="7:36">
      <c r="G129" s="51"/>
      <c r="H129" s="51"/>
      <c r="I129" s="51"/>
      <c r="J129" s="51"/>
      <c r="K129" s="50"/>
      <c r="L129" s="123"/>
      <c r="O129" s="50"/>
      <c r="S129" s="179"/>
      <c r="T129" s="179"/>
      <c r="U129" s="49"/>
      <c r="V129" s="173"/>
      <c r="W129" s="123"/>
      <c r="X129" s="51"/>
      <c r="Y129" s="51"/>
      <c r="Z129" s="49"/>
      <c r="AB129" s="331"/>
      <c r="AC129" s="217"/>
      <c r="AD129" s="217"/>
      <c r="AE129" s="217"/>
      <c r="AF129" s="217"/>
      <c r="AG129" s="217"/>
      <c r="AH129" s="217"/>
      <c r="AI129" s="217"/>
      <c r="AJ129" s="332"/>
    </row>
    <row r="130" spans="7:36">
      <c r="G130" s="51"/>
      <c r="H130" s="51"/>
      <c r="I130" s="51"/>
      <c r="J130" s="51"/>
      <c r="K130" s="50"/>
      <c r="L130" s="123"/>
      <c r="O130" s="50"/>
      <c r="S130" s="179"/>
      <c r="T130" s="179"/>
      <c r="U130" s="49"/>
      <c r="V130" s="173"/>
      <c r="W130" s="123"/>
      <c r="X130" s="51"/>
      <c r="Y130" s="51"/>
      <c r="Z130" s="49"/>
      <c r="AB130" s="331"/>
      <c r="AC130" s="217"/>
      <c r="AD130" s="217"/>
      <c r="AE130" s="217"/>
      <c r="AF130" s="217"/>
      <c r="AG130" s="217"/>
      <c r="AH130" s="217"/>
      <c r="AI130" s="217"/>
      <c r="AJ130" s="332"/>
    </row>
    <row r="131" spans="7:36">
      <c r="G131" s="51"/>
      <c r="H131" s="51"/>
      <c r="I131" s="51"/>
      <c r="J131" s="51"/>
      <c r="K131" s="50"/>
      <c r="L131" s="123"/>
      <c r="O131" s="50"/>
      <c r="S131" s="179"/>
      <c r="T131" s="179"/>
      <c r="U131" s="49"/>
      <c r="V131" s="173"/>
      <c r="W131" s="123"/>
      <c r="X131" s="51"/>
      <c r="Y131" s="51"/>
      <c r="Z131" s="49"/>
      <c r="AB131" s="331"/>
      <c r="AC131" s="217"/>
      <c r="AD131" s="217"/>
      <c r="AE131" s="217"/>
      <c r="AF131" s="217"/>
      <c r="AG131" s="217"/>
      <c r="AH131" s="217"/>
      <c r="AI131" s="217"/>
      <c r="AJ131" s="332"/>
    </row>
    <row r="132" spans="7:36">
      <c r="G132" s="51"/>
      <c r="H132" s="51"/>
      <c r="I132" s="51"/>
      <c r="J132" s="51"/>
      <c r="K132" s="50"/>
      <c r="L132" s="123"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79"/>
      <c r="T132" s="179"/>
      <c r="U132" s="49"/>
      <c r="V132" s="173"/>
      <c r="W132" s="123"/>
      <c r="X132" s="51"/>
      <c r="Y132" s="51"/>
      <c r="Z132" s="49"/>
      <c r="AB132" s="331"/>
      <c r="AC132" s="217"/>
      <c r="AD132" s="217"/>
      <c r="AE132" s="217"/>
      <c r="AF132" s="217"/>
      <c r="AG132" s="217"/>
      <c r="AH132" s="217"/>
      <c r="AI132" s="217"/>
      <c r="AJ132" s="332"/>
    </row>
    <row r="133" spans="7:36">
      <c r="G133" s="51"/>
      <c r="H133" s="51"/>
      <c r="I133" s="51"/>
      <c r="J133" s="51"/>
      <c r="K133" s="50"/>
      <c r="L133" s="123"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79"/>
      <c r="T133" s="179"/>
      <c r="U133" s="49"/>
      <c r="V133" s="173"/>
      <c r="W133" s="123"/>
      <c r="X133" s="51"/>
      <c r="Y133" s="51"/>
      <c r="Z133" s="49"/>
      <c r="AB133" s="331"/>
      <c r="AC133" s="217"/>
      <c r="AD133" s="217"/>
      <c r="AE133" s="217"/>
      <c r="AF133" s="217"/>
      <c r="AG133" s="217"/>
      <c r="AH133" s="217"/>
      <c r="AI133" s="217"/>
      <c r="AJ133" s="332"/>
    </row>
    <row r="134" spans="7:36">
      <c r="G134" s="51"/>
      <c r="H134" s="51"/>
      <c r="I134" s="51"/>
      <c r="J134" s="51"/>
      <c r="K134" s="50"/>
      <c r="L134" s="123"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79"/>
      <c r="T134" s="179"/>
      <c r="U134" s="49"/>
      <c r="V134" s="173"/>
      <c r="W134" s="123"/>
      <c r="X134" s="51"/>
      <c r="Y134" s="51"/>
      <c r="Z134" s="49"/>
      <c r="AB134" s="331"/>
      <c r="AC134" s="217"/>
      <c r="AD134" s="217"/>
      <c r="AE134" s="217"/>
      <c r="AF134" s="217"/>
      <c r="AG134" s="217"/>
      <c r="AH134" s="217"/>
      <c r="AI134" s="217"/>
      <c r="AJ134" s="332"/>
    </row>
    <row r="135" spans="7:36">
      <c r="G135" s="51"/>
      <c r="H135" s="51"/>
      <c r="I135" s="51"/>
      <c r="J135" s="51"/>
      <c r="K135" s="50"/>
      <c r="L135" s="123"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79"/>
      <c r="T135" s="179"/>
      <c r="U135" s="49"/>
      <c r="V135" s="173"/>
      <c r="W135" s="123"/>
      <c r="X135" s="51"/>
      <c r="Y135" s="51"/>
      <c r="Z135" s="49"/>
      <c r="AB135" s="331"/>
      <c r="AC135" s="217"/>
      <c r="AD135" s="217"/>
      <c r="AE135" s="217"/>
      <c r="AF135" s="217"/>
      <c r="AG135" s="217"/>
      <c r="AH135" s="217"/>
      <c r="AI135" s="217"/>
      <c r="AJ135" s="332"/>
    </row>
    <row r="136" spans="7:36">
      <c r="G136" s="51"/>
      <c r="H136" s="51"/>
      <c r="I136" s="51"/>
      <c r="J136" s="51"/>
      <c r="K136" s="50"/>
      <c r="L136" s="123"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79"/>
      <c r="T136" s="179"/>
      <c r="U136" s="49"/>
      <c r="V136" s="173"/>
      <c r="W136" s="123"/>
      <c r="X136" s="51"/>
      <c r="Y136" s="51"/>
      <c r="Z136" s="49"/>
      <c r="AB136" s="331"/>
      <c r="AC136" s="217"/>
      <c r="AD136" s="217"/>
      <c r="AE136" s="217"/>
      <c r="AF136" s="217"/>
      <c r="AG136" s="217"/>
      <c r="AH136" s="217"/>
      <c r="AI136" s="217"/>
      <c r="AJ136" s="332"/>
    </row>
    <row r="137" spans="7:36">
      <c r="G137" s="51"/>
      <c r="H137" s="51"/>
      <c r="I137" s="51"/>
      <c r="J137" s="51"/>
      <c r="K137" s="50"/>
      <c r="L137" s="123"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79"/>
      <c r="T137" s="179"/>
      <c r="U137" s="49"/>
      <c r="V137" s="173"/>
      <c r="W137" s="123"/>
      <c r="X137" s="51"/>
      <c r="Y137" s="51"/>
      <c r="Z137" s="49"/>
      <c r="AB137" s="331"/>
      <c r="AC137" s="217"/>
      <c r="AD137" s="217"/>
      <c r="AE137" s="217"/>
      <c r="AF137" s="217"/>
      <c r="AG137" s="217"/>
      <c r="AH137" s="217"/>
      <c r="AI137" s="217"/>
      <c r="AJ137" s="332"/>
    </row>
    <row r="138" spans="7:36">
      <c r="G138" s="51"/>
      <c r="H138" s="51"/>
      <c r="I138" s="51"/>
      <c r="J138" s="51"/>
      <c r="K138" s="50"/>
      <c r="L138" s="123"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79"/>
      <c r="T138" s="179"/>
      <c r="V138" s="200"/>
      <c r="W138" s="201"/>
      <c r="X138" s="179"/>
      <c r="Y138" s="179"/>
      <c r="AB138" s="331"/>
      <c r="AC138" s="217"/>
      <c r="AD138" s="217"/>
      <c r="AE138" s="217"/>
      <c r="AF138" s="217"/>
      <c r="AG138" s="217"/>
      <c r="AH138" s="217"/>
      <c r="AI138" s="217"/>
      <c r="AJ138" s="332"/>
    </row>
    <row r="139" spans="7:36">
      <c r="G139" s="51"/>
      <c r="H139" s="51"/>
      <c r="I139" s="51"/>
      <c r="J139" s="51"/>
      <c r="K139" s="50"/>
      <c r="L139" s="123"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79"/>
      <c r="T139" s="179"/>
      <c r="V139" s="200"/>
      <c r="W139" s="201"/>
      <c r="X139" s="179"/>
      <c r="Y139" s="179"/>
      <c r="AB139" s="331"/>
      <c r="AC139" s="217"/>
      <c r="AD139" s="217"/>
      <c r="AE139" s="217"/>
      <c r="AF139" s="217"/>
      <c r="AG139" s="217"/>
      <c r="AH139" s="217"/>
      <c r="AI139" s="217"/>
      <c r="AJ139" s="332"/>
    </row>
    <row r="140" spans="7:36">
      <c r="G140" s="51"/>
      <c r="H140" s="51"/>
      <c r="I140" s="51"/>
      <c r="J140" s="51"/>
      <c r="K140" s="50"/>
      <c r="L140" s="123"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79"/>
      <c r="T140" s="179"/>
      <c r="V140" s="200"/>
      <c r="W140" s="201"/>
      <c r="X140" s="179"/>
      <c r="Y140" s="179"/>
      <c r="AB140" s="331"/>
      <c r="AC140" s="217"/>
      <c r="AD140" s="217"/>
      <c r="AE140" s="217"/>
      <c r="AF140" s="217"/>
      <c r="AG140" s="217"/>
      <c r="AH140" s="217"/>
      <c r="AI140" s="217"/>
      <c r="AJ140" s="332"/>
    </row>
    <row r="141" spans="7:36">
      <c r="G141" s="51"/>
      <c r="H141" s="51"/>
      <c r="I141" s="51"/>
      <c r="J141" s="51"/>
      <c r="K141" s="50"/>
      <c r="L141" s="123"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79"/>
      <c r="T141" s="179"/>
      <c r="V141" s="200"/>
      <c r="W141" s="201"/>
      <c r="X141" s="179"/>
      <c r="Y141" s="179"/>
      <c r="AB141" s="331"/>
      <c r="AC141" s="217"/>
      <c r="AD141" s="217"/>
      <c r="AE141" s="217"/>
      <c r="AF141" s="217"/>
      <c r="AG141" s="217"/>
      <c r="AH141" s="217"/>
      <c r="AI141" s="217"/>
      <c r="AJ141" s="332"/>
    </row>
    <row r="142" spans="7:36">
      <c r="G142" s="51"/>
      <c r="H142" s="51"/>
      <c r="I142" s="51"/>
      <c r="J142" s="51"/>
      <c r="K142" s="50"/>
      <c r="L142" s="123"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79"/>
      <c r="T142" s="179"/>
      <c r="V142" s="200"/>
      <c r="W142" s="201"/>
      <c r="X142" s="179"/>
      <c r="Y142" s="179"/>
      <c r="AB142" s="331"/>
      <c r="AC142" s="217"/>
      <c r="AD142" s="217"/>
      <c r="AE142" s="217"/>
      <c r="AF142" s="217"/>
      <c r="AG142" s="217"/>
      <c r="AH142" s="217"/>
      <c r="AI142" s="217"/>
      <c r="AJ142" s="332"/>
    </row>
    <row r="143" spans="7:36">
      <c r="G143" s="51"/>
      <c r="H143" s="51"/>
      <c r="I143" s="51"/>
      <c r="J143" s="51"/>
      <c r="K143" s="50"/>
      <c r="L143" s="123"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79"/>
      <c r="T143" s="179"/>
      <c r="V143" s="200"/>
      <c r="W143" s="201"/>
      <c r="X143" s="179"/>
      <c r="Y143" s="179"/>
      <c r="AB143" s="331"/>
      <c r="AC143" s="217"/>
      <c r="AD143" s="217"/>
      <c r="AE143" s="217"/>
      <c r="AF143" s="217"/>
      <c r="AG143" s="217"/>
      <c r="AH143" s="217"/>
      <c r="AI143" s="217"/>
      <c r="AJ143" s="332"/>
    </row>
    <row r="144" spans="7:36">
      <c r="G144" s="51"/>
      <c r="H144" s="51"/>
      <c r="I144" s="51"/>
      <c r="J144" s="51"/>
      <c r="K144" s="50"/>
      <c r="L144" s="123"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79"/>
      <c r="T144" s="179"/>
      <c r="V144" s="200"/>
      <c r="W144" s="201"/>
      <c r="X144" s="179"/>
      <c r="Y144" s="179"/>
      <c r="AB144" s="331"/>
      <c r="AC144" s="217"/>
      <c r="AD144" s="217"/>
      <c r="AE144" s="217"/>
      <c r="AF144" s="217"/>
      <c r="AG144" s="217"/>
      <c r="AH144" s="217"/>
      <c r="AI144" s="217"/>
      <c r="AJ144" s="332"/>
    </row>
    <row r="145" spans="7:36">
      <c r="G145" s="51"/>
      <c r="H145" s="51"/>
      <c r="I145" s="51"/>
      <c r="J145" s="51"/>
      <c r="K145" s="50"/>
      <c r="L145" s="123"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79"/>
      <c r="T145" s="179"/>
      <c r="V145" s="200"/>
      <c r="W145" s="201"/>
      <c r="X145" s="179"/>
      <c r="Y145" s="179"/>
      <c r="AB145" s="331"/>
      <c r="AC145" s="217"/>
      <c r="AD145" s="217"/>
      <c r="AE145" s="217"/>
      <c r="AF145" s="217"/>
      <c r="AG145" s="217"/>
      <c r="AH145" s="217"/>
      <c r="AI145" s="217"/>
      <c r="AJ145" s="332"/>
    </row>
    <row r="146" spans="7:36">
      <c r="G146" s="51"/>
      <c r="H146" s="51"/>
      <c r="I146" s="51"/>
      <c r="J146" s="51"/>
      <c r="K146" s="50"/>
      <c r="L146" s="123"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79"/>
      <c r="T146" s="179"/>
      <c r="V146" s="200"/>
      <c r="W146" s="201"/>
      <c r="X146" s="179"/>
      <c r="Y146" s="179"/>
      <c r="AB146" s="331"/>
      <c r="AC146" s="217"/>
      <c r="AD146" s="217"/>
      <c r="AE146" s="217"/>
      <c r="AF146" s="217"/>
      <c r="AG146" s="217"/>
      <c r="AH146" s="217"/>
      <c r="AI146" s="217"/>
      <c r="AJ146" s="332"/>
    </row>
    <row r="147" spans="7:36">
      <c r="G147" s="51"/>
      <c r="H147" s="51"/>
      <c r="I147" s="51"/>
      <c r="J147" s="51"/>
      <c r="K147" s="50"/>
      <c r="L147" s="123"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79"/>
      <c r="T147" s="179"/>
      <c r="V147" s="200"/>
      <c r="W147" s="201"/>
      <c r="X147" s="179"/>
      <c r="Y147" s="179"/>
      <c r="AB147" s="331"/>
      <c r="AC147" s="217"/>
      <c r="AD147" s="217"/>
      <c r="AE147" s="217"/>
      <c r="AF147" s="217"/>
      <c r="AG147" s="217"/>
      <c r="AH147" s="217"/>
      <c r="AI147" s="217"/>
      <c r="AJ147" s="332"/>
    </row>
    <row r="148" spans="7:36">
      <c r="G148" s="51"/>
      <c r="H148" s="51"/>
      <c r="I148" s="51"/>
      <c r="J148" s="51"/>
      <c r="K148" s="50"/>
      <c r="L148" s="123"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79"/>
      <c r="T148" s="179"/>
      <c r="V148" s="200"/>
      <c r="W148" s="201"/>
      <c r="X148" s="179"/>
      <c r="Y148" s="179"/>
      <c r="AB148" s="331"/>
      <c r="AC148" s="217"/>
      <c r="AD148" s="217"/>
      <c r="AE148" s="217"/>
      <c r="AF148" s="217"/>
      <c r="AG148" s="217"/>
      <c r="AH148" s="217"/>
      <c r="AI148" s="217"/>
      <c r="AJ148" s="332"/>
    </row>
    <row r="149" spans="7:36">
      <c r="G149" s="51"/>
      <c r="H149" s="51"/>
      <c r="I149" s="51"/>
      <c r="J149" s="51"/>
      <c r="K149" s="50"/>
      <c r="L149" s="123"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79"/>
      <c r="T149" s="179"/>
      <c r="V149" s="200"/>
      <c r="W149" s="201"/>
      <c r="X149" s="179"/>
      <c r="Y149" s="179"/>
      <c r="AB149" s="331"/>
      <c r="AC149" s="217"/>
      <c r="AD149" s="217"/>
      <c r="AE149" s="217"/>
      <c r="AF149" s="217"/>
      <c r="AG149" s="217"/>
      <c r="AH149" s="217"/>
      <c r="AI149" s="217"/>
      <c r="AJ149" s="332"/>
    </row>
    <row r="150" spans="7:36">
      <c r="G150" s="51"/>
      <c r="H150" s="51"/>
      <c r="I150" s="51"/>
      <c r="J150" s="51"/>
      <c r="K150" s="50"/>
      <c r="L150" s="123"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79"/>
      <c r="T150" s="179"/>
      <c r="V150" s="200"/>
      <c r="W150" s="201"/>
      <c r="X150" s="179"/>
      <c r="Y150" s="179"/>
      <c r="AB150" s="331"/>
      <c r="AC150" s="217"/>
      <c r="AD150" s="217"/>
      <c r="AE150" s="217"/>
      <c r="AF150" s="217"/>
      <c r="AG150" s="217"/>
      <c r="AH150" s="217"/>
      <c r="AI150" s="217"/>
      <c r="AJ150" s="332"/>
    </row>
    <row r="151" spans="7:36">
      <c r="G151" s="51"/>
      <c r="H151" s="51"/>
      <c r="I151" s="51"/>
      <c r="J151" s="51"/>
      <c r="K151" s="50"/>
      <c r="L151" s="123"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79"/>
      <c r="T151" s="179"/>
      <c r="V151" s="200"/>
      <c r="W151" s="201"/>
      <c r="X151" s="179"/>
      <c r="Y151" s="179"/>
      <c r="AB151" s="331"/>
      <c r="AC151" s="217"/>
      <c r="AD151" s="217"/>
      <c r="AE151" s="217"/>
      <c r="AF151" s="217"/>
      <c r="AG151" s="217"/>
      <c r="AH151" s="217"/>
      <c r="AI151" s="217"/>
      <c r="AJ151" s="332"/>
    </row>
    <row r="152" spans="7:36">
      <c r="G152" s="51"/>
      <c r="H152" s="51"/>
      <c r="I152" s="51"/>
      <c r="J152" s="51"/>
      <c r="K152" s="50"/>
      <c r="L152" s="123"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79"/>
      <c r="T152" s="179"/>
      <c r="V152" s="200"/>
      <c r="W152" s="201"/>
      <c r="X152" s="179"/>
      <c r="Y152" s="179"/>
      <c r="AB152" s="331"/>
      <c r="AC152" s="217"/>
      <c r="AD152" s="217"/>
      <c r="AE152" s="217"/>
      <c r="AF152" s="217"/>
      <c r="AG152" s="217"/>
      <c r="AH152" s="217"/>
      <c r="AI152" s="217"/>
      <c r="AJ152" s="332"/>
    </row>
    <row r="153" spans="7:36">
      <c r="G153" s="51"/>
      <c r="H153" s="51"/>
      <c r="I153" s="51"/>
      <c r="J153" s="51"/>
      <c r="K153" s="50"/>
      <c r="L153" s="123"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79"/>
      <c r="T153" s="179"/>
      <c r="V153" s="200"/>
      <c r="W153" s="201"/>
      <c r="X153" s="179"/>
      <c r="Y153" s="179"/>
      <c r="AB153" s="331"/>
      <c r="AC153" s="217"/>
      <c r="AD153" s="217"/>
      <c r="AE153" s="217"/>
      <c r="AF153" s="217"/>
      <c r="AG153" s="217"/>
      <c r="AH153" s="217"/>
      <c r="AI153" s="217"/>
      <c r="AJ153" s="332"/>
    </row>
    <row r="154" spans="7:36">
      <c r="G154" s="51"/>
      <c r="H154" s="51"/>
      <c r="I154" s="51"/>
      <c r="J154" s="51"/>
      <c r="K154" s="50"/>
      <c r="L154" s="123"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79"/>
      <c r="T154" s="179"/>
      <c r="V154" s="200"/>
      <c r="W154" s="201"/>
      <c r="X154" s="179"/>
      <c r="Y154" s="179"/>
      <c r="AB154" s="331"/>
      <c r="AC154" s="217"/>
      <c r="AD154" s="217"/>
      <c r="AE154" s="217"/>
      <c r="AF154" s="217"/>
      <c r="AG154" s="217"/>
      <c r="AH154" s="217"/>
      <c r="AI154" s="217"/>
      <c r="AJ154" s="332"/>
    </row>
    <row r="155" spans="7:36">
      <c r="G155" s="51"/>
      <c r="H155" s="51"/>
      <c r="I155" s="51"/>
      <c r="J155" s="51"/>
      <c r="K155" s="50"/>
      <c r="L155" s="123"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79"/>
      <c r="T155" s="179"/>
      <c r="V155" s="200"/>
      <c r="W155" s="201"/>
      <c r="X155" s="179"/>
      <c r="Y155" s="179"/>
      <c r="AB155" s="331"/>
      <c r="AC155" s="217"/>
      <c r="AD155" s="217"/>
      <c r="AE155" s="217"/>
      <c r="AF155" s="217"/>
      <c r="AG155" s="217"/>
      <c r="AH155" s="217"/>
      <c r="AI155" s="217"/>
      <c r="AJ155" s="332"/>
    </row>
    <row r="156" spans="7:36">
      <c r="G156" s="51"/>
      <c r="H156" s="51"/>
      <c r="I156" s="51"/>
      <c r="J156" s="51"/>
      <c r="K156" s="50"/>
      <c r="L156" s="123"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79"/>
      <c r="T156" s="179"/>
      <c r="V156" s="200"/>
      <c r="W156" s="201"/>
      <c r="X156" s="179"/>
      <c r="Y156" s="179"/>
      <c r="AB156" s="331"/>
      <c r="AC156" s="217"/>
      <c r="AD156" s="217"/>
      <c r="AE156" s="217"/>
      <c r="AF156" s="217"/>
      <c r="AG156" s="217"/>
      <c r="AH156" s="217"/>
      <c r="AI156" s="217"/>
      <c r="AJ156" s="332"/>
    </row>
    <row r="157" spans="7:36">
      <c r="G157" s="51"/>
      <c r="H157" s="51"/>
      <c r="I157" s="51"/>
      <c r="J157" s="51"/>
      <c r="K157" s="50"/>
      <c r="L157" s="123"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79"/>
      <c r="T157" s="179"/>
      <c r="V157" s="200"/>
      <c r="W157" s="201"/>
      <c r="X157" s="179"/>
      <c r="Y157" s="179"/>
      <c r="AB157" s="331"/>
      <c r="AC157" s="217"/>
      <c r="AD157" s="217"/>
      <c r="AE157" s="217"/>
      <c r="AF157" s="217"/>
      <c r="AG157" s="217"/>
      <c r="AH157" s="217"/>
      <c r="AI157" s="217"/>
      <c r="AJ157" s="332"/>
    </row>
    <row r="158" spans="7:36">
      <c r="G158" s="51"/>
      <c r="H158" s="51"/>
      <c r="I158" s="51"/>
      <c r="J158" s="51"/>
      <c r="K158" s="50"/>
      <c r="L158" s="123"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79"/>
      <c r="T158" s="179"/>
      <c r="V158" s="200"/>
      <c r="W158" s="201"/>
      <c r="X158" s="179"/>
      <c r="Y158" s="179"/>
      <c r="AB158" s="331"/>
      <c r="AC158" s="217"/>
      <c r="AD158" s="217"/>
      <c r="AE158" s="217"/>
      <c r="AF158" s="217"/>
      <c r="AG158" s="217"/>
      <c r="AH158" s="217"/>
      <c r="AI158" s="217"/>
      <c r="AJ158" s="332"/>
    </row>
    <row r="159" spans="7:36">
      <c r="G159" s="51"/>
      <c r="H159" s="51"/>
      <c r="I159" s="51"/>
      <c r="J159" s="51"/>
      <c r="K159" s="50"/>
      <c r="L159" s="123"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79"/>
      <c r="T159" s="179"/>
      <c r="V159" s="200"/>
      <c r="W159" s="201"/>
      <c r="X159" s="179"/>
      <c r="Y159" s="179"/>
      <c r="AB159" s="331"/>
      <c r="AC159" s="217"/>
      <c r="AD159" s="217"/>
      <c r="AE159" s="217"/>
      <c r="AF159" s="217"/>
      <c r="AG159" s="217"/>
      <c r="AH159" s="217"/>
      <c r="AI159" s="217"/>
      <c r="AJ159" s="332"/>
    </row>
    <row r="160" spans="7:36">
      <c r="G160" s="51"/>
      <c r="H160" s="51"/>
      <c r="I160" s="51"/>
      <c r="J160" s="51"/>
      <c r="K160" s="50"/>
      <c r="L160" s="123"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79"/>
      <c r="T160" s="179"/>
      <c r="V160" s="200"/>
      <c r="W160" s="201"/>
      <c r="X160" s="179"/>
      <c r="Y160" s="179"/>
      <c r="AB160" s="331"/>
      <c r="AC160" s="217"/>
      <c r="AD160" s="217"/>
      <c r="AE160" s="217"/>
      <c r="AF160" s="217"/>
      <c r="AG160" s="217"/>
      <c r="AH160" s="217"/>
      <c r="AI160" s="217"/>
      <c r="AJ160" s="332"/>
    </row>
    <row r="161" spans="7:36">
      <c r="G161" s="51"/>
      <c r="H161" s="51"/>
      <c r="I161" s="51"/>
      <c r="J161" s="51"/>
      <c r="K161" s="50"/>
      <c r="L161" s="123"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79"/>
      <c r="T161" s="179"/>
      <c r="V161" s="200"/>
      <c r="W161" s="201"/>
      <c r="X161" s="179"/>
      <c r="Y161" s="179"/>
      <c r="AB161" s="331"/>
      <c r="AC161" s="217"/>
      <c r="AD161" s="217"/>
      <c r="AE161" s="217"/>
      <c r="AF161" s="217"/>
      <c r="AG161" s="217"/>
      <c r="AH161" s="217"/>
      <c r="AI161" s="217"/>
      <c r="AJ161" s="332"/>
    </row>
    <row r="162" spans="7:36">
      <c r="G162" s="51"/>
      <c r="H162" s="51"/>
      <c r="I162" s="51"/>
      <c r="J162" s="51"/>
      <c r="K162" s="50"/>
      <c r="L162" s="123"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79"/>
      <c r="T162" s="179"/>
      <c r="V162" s="200"/>
      <c r="W162" s="201"/>
      <c r="X162" s="179"/>
      <c r="Y162" s="179"/>
      <c r="AB162" s="331"/>
      <c r="AC162" s="217"/>
      <c r="AD162" s="217"/>
      <c r="AE162" s="217"/>
      <c r="AF162" s="217"/>
      <c r="AG162" s="217"/>
      <c r="AH162" s="217"/>
      <c r="AI162" s="217"/>
      <c r="AJ162" s="332"/>
    </row>
    <row r="163" spans="7:36">
      <c r="G163" s="51"/>
      <c r="H163" s="51"/>
      <c r="I163" s="51"/>
      <c r="J163" s="51"/>
      <c r="K163" s="50"/>
      <c r="L163" s="123"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79"/>
      <c r="T163" s="179"/>
      <c r="V163" s="200"/>
      <c r="W163" s="201"/>
      <c r="X163" s="179"/>
      <c r="Y163" s="179"/>
      <c r="AB163" s="331"/>
      <c r="AC163" s="217"/>
      <c r="AD163" s="217"/>
      <c r="AE163" s="217"/>
      <c r="AF163" s="217"/>
      <c r="AG163" s="217"/>
      <c r="AH163" s="217"/>
      <c r="AI163" s="217"/>
      <c r="AJ163" s="332"/>
    </row>
    <row r="164" spans="7:36">
      <c r="G164" s="51"/>
      <c r="H164" s="51"/>
      <c r="I164" s="51"/>
      <c r="J164" s="51"/>
      <c r="K164" s="50"/>
      <c r="L164" s="123"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79"/>
      <c r="T164" s="179"/>
      <c r="V164" s="200"/>
      <c r="W164" s="201"/>
      <c r="X164" s="179"/>
      <c r="Y164" s="179"/>
      <c r="AB164" s="331"/>
      <c r="AC164" s="217"/>
      <c r="AD164" s="217"/>
      <c r="AE164" s="217"/>
      <c r="AF164" s="217"/>
      <c r="AG164" s="217"/>
      <c r="AH164" s="217"/>
      <c r="AI164" s="217"/>
      <c r="AJ164" s="332"/>
    </row>
    <row r="165" spans="7:36">
      <c r="G165" s="51"/>
      <c r="H165" s="51"/>
      <c r="I165" s="51"/>
      <c r="J165" s="51"/>
      <c r="K165" s="50"/>
      <c r="L165" s="123"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79"/>
      <c r="T165" s="179"/>
      <c r="V165" s="200"/>
      <c r="W165" s="201"/>
      <c r="X165" s="179"/>
      <c r="Y165" s="179"/>
      <c r="AB165" s="331"/>
      <c r="AC165" s="217"/>
      <c r="AD165" s="217"/>
      <c r="AE165" s="217"/>
      <c r="AF165" s="217"/>
      <c r="AG165" s="217"/>
      <c r="AH165" s="217"/>
      <c r="AI165" s="217"/>
      <c r="AJ165" s="332"/>
    </row>
    <row r="166" spans="7:36">
      <c r="G166" s="51"/>
      <c r="H166" s="51"/>
      <c r="I166" s="51"/>
      <c r="J166" s="51"/>
      <c r="K166" s="50"/>
      <c r="L166" s="123"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79"/>
      <c r="T166" s="179"/>
      <c r="V166" s="200"/>
      <c r="W166" s="201"/>
      <c r="X166" s="179"/>
      <c r="Y166" s="179"/>
      <c r="AB166" s="331"/>
      <c r="AC166" s="217"/>
      <c r="AD166" s="217"/>
      <c r="AE166" s="217"/>
      <c r="AF166" s="217"/>
      <c r="AG166" s="217"/>
      <c r="AH166" s="217"/>
      <c r="AI166" s="217"/>
      <c r="AJ166" s="332"/>
    </row>
    <row r="167" spans="7:36">
      <c r="G167" s="51"/>
      <c r="H167" s="51"/>
      <c r="I167" s="51"/>
      <c r="J167" s="51"/>
      <c r="K167" s="50"/>
      <c r="L167" s="123"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79"/>
      <c r="T167" s="179"/>
      <c r="V167" s="200"/>
      <c r="W167" s="201"/>
      <c r="X167" s="179"/>
      <c r="Y167" s="179"/>
      <c r="AB167" s="331"/>
      <c r="AC167" s="217"/>
      <c r="AD167" s="217"/>
      <c r="AE167" s="217"/>
      <c r="AF167" s="217"/>
      <c r="AG167" s="217"/>
      <c r="AH167" s="217"/>
      <c r="AI167" s="217"/>
      <c r="AJ167" s="332"/>
    </row>
    <row r="168" spans="7:36">
      <c r="G168" s="51"/>
      <c r="H168" s="51"/>
      <c r="I168" s="51"/>
      <c r="J168" s="51"/>
      <c r="K168" s="50"/>
      <c r="L168" s="123"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79"/>
      <c r="T168" s="179"/>
      <c r="V168" s="200"/>
      <c r="W168" s="201"/>
      <c r="X168" s="179"/>
      <c r="Y168" s="179"/>
      <c r="AB168" s="331"/>
      <c r="AC168" s="217"/>
      <c r="AD168" s="217"/>
      <c r="AE168" s="217"/>
      <c r="AF168" s="217"/>
      <c r="AG168" s="217"/>
      <c r="AH168" s="217"/>
      <c r="AI168" s="217"/>
      <c r="AJ168" s="332"/>
    </row>
    <row r="169" spans="7:36">
      <c r="G169" s="51"/>
      <c r="H169" s="51"/>
      <c r="I169" s="51"/>
      <c r="J169" s="51"/>
      <c r="K169" s="50"/>
      <c r="L169" s="123"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79"/>
      <c r="T169" s="179"/>
      <c r="V169" s="200"/>
      <c r="W169" s="201"/>
      <c r="X169" s="179"/>
      <c r="Y169" s="179"/>
      <c r="AB169" s="331"/>
      <c r="AC169" s="217"/>
      <c r="AD169" s="217"/>
      <c r="AE169" s="217"/>
      <c r="AF169" s="217"/>
      <c r="AG169" s="217"/>
      <c r="AH169" s="217"/>
      <c r="AI169" s="217"/>
      <c r="AJ169" s="332"/>
    </row>
    <row r="170" spans="7:36">
      <c r="G170" s="51"/>
      <c r="H170" s="51"/>
      <c r="I170" s="51"/>
      <c r="J170" s="51"/>
      <c r="K170" s="50"/>
      <c r="L170" s="123"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79"/>
      <c r="T170" s="179"/>
      <c r="V170" s="200"/>
      <c r="W170" s="201"/>
      <c r="X170" s="179"/>
      <c r="Y170" s="179"/>
      <c r="AB170" s="331"/>
      <c r="AC170" s="217"/>
      <c r="AD170" s="217"/>
      <c r="AE170" s="217"/>
      <c r="AF170" s="217"/>
      <c r="AG170" s="217"/>
      <c r="AH170" s="217"/>
      <c r="AI170" s="217"/>
      <c r="AJ170" s="332"/>
    </row>
    <row r="171" spans="7:36">
      <c r="G171" s="51"/>
      <c r="H171" s="51"/>
      <c r="I171" s="51"/>
      <c r="J171" s="51"/>
      <c r="K171" s="50"/>
      <c r="L171" s="123"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79"/>
      <c r="T171" s="179"/>
      <c r="V171" s="200"/>
      <c r="W171" s="201"/>
      <c r="X171" s="179"/>
      <c r="Y171" s="179"/>
      <c r="AB171" s="331"/>
      <c r="AC171" s="217"/>
      <c r="AD171" s="217"/>
      <c r="AE171" s="217"/>
      <c r="AF171" s="217"/>
      <c r="AG171" s="217"/>
      <c r="AH171" s="217"/>
      <c r="AI171" s="217"/>
      <c r="AJ171" s="332"/>
    </row>
    <row r="172" spans="7:36">
      <c r="G172" s="51"/>
      <c r="H172" s="51"/>
      <c r="I172" s="51"/>
      <c r="J172" s="51"/>
      <c r="K172" s="50"/>
      <c r="L172" s="123"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79"/>
      <c r="T172" s="179"/>
      <c r="V172" s="200"/>
      <c r="W172" s="201"/>
      <c r="X172" s="179"/>
      <c r="Y172" s="179"/>
      <c r="AB172" s="331"/>
      <c r="AC172" s="217"/>
      <c r="AD172" s="217"/>
      <c r="AE172" s="217"/>
      <c r="AF172" s="217"/>
      <c r="AG172" s="217"/>
      <c r="AH172" s="217"/>
      <c r="AI172" s="217"/>
      <c r="AJ172" s="332"/>
    </row>
    <row r="173" spans="7:36">
      <c r="G173" s="51"/>
      <c r="H173" s="51"/>
      <c r="I173" s="51"/>
      <c r="J173" s="51"/>
      <c r="K173" s="50"/>
      <c r="L173" s="123"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79"/>
      <c r="T173" s="179"/>
      <c r="V173" s="200"/>
      <c r="W173" s="201"/>
      <c r="X173" s="179"/>
      <c r="Y173" s="179"/>
      <c r="AB173" s="331"/>
      <c r="AC173" s="217"/>
      <c r="AD173" s="217"/>
      <c r="AE173" s="217"/>
      <c r="AF173" s="217"/>
      <c r="AG173" s="217"/>
      <c r="AH173" s="217"/>
      <c r="AI173" s="217"/>
      <c r="AJ173" s="332"/>
    </row>
    <row r="174" spans="7:36">
      <c r="G174" s="51"/>
      <c r="H174" s="51"/>
      <c r="I174" s="51"/>
      <c r="J174" s="51"/>
      <c r="K174" s="50"/>
      <c r="L174" s="123"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79"/>
      <c r="T174" s="179"/>
      <c r="V174" s="200"/>
      <c r="W174" s="201"/>
      <c r="X174" s="179"/>
      <c r="Y174" s="179"/>
      <c r="AB174" s="331"/>
      <c r="AC174" s="217"/>
      <c r="AD174" s="217"/>
      <c r="AE174" s="217"/>
      <c r="AF174" s="217"/>
      <c r="AG174" s="217"/>
      <c r="AH174" s="217"/>
      <c r="AI174" s="217"/>
      <c r="AJ174" s="332"/>
    </row>
    <row r="175" spans="7:36">
      <c r="G175" s="51"/>
      <c r="H175" s="51"/>
      <c r="I175" s="51"/>
      <c r="J175" s="51"/>
      <c r="K175" s="50"/>
      <c r="L175" s="123"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79"/>
      <c r="T175" s="179"/>
      <c r="V175" s="200"/>
      <c r="W175" s="201"/>
      <c r="X175" s="179"/>
      <c r="Y175" s="179"/>
      <c r="AB175" s="331"/>
      <c r="AC175" s="217"/>
      <c r="AD175" s="217"/>
      <c r="AE175" s="217"/>
      <c r="AF175" s="217"/>
      <c r="AG175" s="217"/>
      <c r="AH175" s="217"/>
      <c r="AI175" s="217"/>
      <c r="AJ175" s="332"/>
    </row>
    <row r="176" spans="7:36">
      <c r="G176" s="51"/>
      <c r="H176" s="51"/>
      <c r="I176" s="51"/>
      <c r="J176" s="51"/>
      <c r="K176" s="50"/>
      <c r="L176" s="123"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79"/>
      <c r="T176" s="179"/>
      <c r="V176" s="200"/>
      <c r="W176" s="201"/>
      <c r="X176" s="179"/>
      <c r="Y176" s="179"/>
      <c r="AB176" s="331"/>
      <c r="AC176" s="217"/>
      <c r="AD176" s="217"/>
      <c r="AE176" s="217"/>
      <c r="AF176" s="217"/>
      <c r="AG176" s="217"/>
      <c r="AH176" s="217"/>
      <c r="AI176" s="217"/>
      <c r="AJ176" s="332"/>
    </row>
    <row r="177" spans="7:36">
      <c r="G177" s="51"/>
      <c r="H177" s="51"/>
      <c r="I177" s="51"/>
      <c r="J177" s="51"/>
      <c r="K177" s="50"/>
      <c r="L177" s="123"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79"/>
      <c r="T177" s="179"/>
      <c r="V177" s="200"/>
      <c r="W177" s="201"/>
      <c r="X177" s="179"/>
      <c r="Y177" s="179"/>
      <c r="AB177" s="331"/>
      <c r="AC177" s="217"/>
      <c r="AD177" s="217"/>
      <c r="AE177" s="217"/>
      <c r="AF177" s="217"/>
      <c r="AG177" s="217"/>
      <c r="AH177" s="217"/>
      <c r="AI177" s="217"/>
      <c r="AJ177" s="332"/>
    </row>
    <row r="178" spans="7:36">
      <c r="G178" s="51"/>
      <c r="H178" s="51"/>
      <c r="I178" s="51"/>
      <c r="J178" s="51"/>
      <c r="K178" s="50"/>
      <c r="L178" s="123"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79"/>
      <c r="T178" s="179"/>
      <c r="V178" s="200"/>
      <c r="W178" s="201"/>
      <c r="X178" s="179"/>
      <c r="Y178" s="179"/>
      <c r="AB178" s="331"/>
      <c r="AC178" s="217"/>
      <c r="AD178" s="217"/>
      <c r="AE178" s="217"/>
      <c r="AF178" s="217"/>
      <c r="AG178" s="217"/>
      <c r="AH178" s="217"/>
      <c r="AI178" s="217"/>
      <c r="AJ178" s="332"/>
    </row>
    <row r="179" spans="7:36">
      <c r="G179" s="51"/>
      <c r="H179" s="51"/>
      <c r="I179" s="51"/>
      <c r="J179" s="51"/>
      <c r="K179" s="50"/>
      <c r="L179" s="123"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79"/>
      <c r="T179" s="179"/>
      <c r="V179" s="200"/>
      <c r="W179" s="201"/>
      <c r="X179" s="179"/>
      <c r="Y179" s="179"/>
      <c r="AB179" s="331"/>
      <c r="AC179" s="217"/>
      <c r="AD179" s="217"/>
      <c r="AE179" s="217"/>
      <c r="AF179" s="217"/>
      <c r="AG179" s="217"/>
      <c r="AH179" s="217"/>
      <c r="AI179" s="217"/>
      <c r="AJ179" s="332"/>
    </row>
    <row r="180" spans="7:36">
      <c r="G180" s="51"/>
      <c r="H180" s="51"/>
      <c r="I180" s="51"/>
      <c r="J180" s="51"/>
      <c r="K180" s="50"/>
      <c r="L180" s="123"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79"/>
      <c r="T180" s="179"/>
      <c r="V180" s="200"/>
      <c r="W180" s="201"/>
      <c r="X180" s="179"/>
      <c r="Y180" s="179"/>
      <c r="AB180" s="331"/>
      <c r="AC180" s="217"/>
      <c r="AD180" s="217"/>
      <c r="AE180" s="217"/>
      <c r="AF180" s="217"/>
      <c r="AG180" s="217"/>
      <c r="AH180" s="217"/>
      <c r="AI180" s="217"/>
      <c r="AJ180" s="332"/>
    </row>
    <row r="181" spans="7:36">
      <c r="G181" s="51"/>
      <c r="H181" s="51"/>
      <c r="I181" s="51"/>
      <c r="J181" s="51"/>
      <c r="K181" s="50"/>
      <c r="L181" s="123"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79"/>
      <c r="T181" s="179"/>
      <c r="V181" s="200"/>
      <c r="W181" s="201"/>
      <c r="X181" s="179"/>
      <c r="Y181" s="179"/>
      <c r="AB181" s="331"/>
      <c r="AC181" s="217"/>
      <c r="AD181" s="217"/>
      <c r="AE181" s="217"/>
      <c r="AF181" s="217"/>
      <c r="AG181" s="217"/>
      <c r="AH181" s="217"/>
      <c r="AI181" s="217"/>
      <c r="AJ181" s="332"/>
    </row>
    <row r="182" spans="7:36">
      <c r="G182" s="51"/>
      <c r="H182" s="51"/>
      <c r="I182" s="51"/>
      <c r="J182" s="51"/>
      <c r="K182" s="50"/>
      <c r="L182" s="123"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79"/>
      <c r="T182" s="179"/>
      <c r="V182" s="200"/>
      <c r="W182" s="201"/>
      <c r="X182" s="179"/>
      <c r="Y182" s="179"/>
      <c r="AB182" s="331"/>
      <c r="AC182" s="217"/>
      <c r="AD182" s="217"/>
      <c r="AE182" s="217"/>
      <c r="AF182" s="217"/>
      <c r="AG182" s="217"/>
      <c r="AH182" s="217"/>
      <c r="AI182" s="217"/>
      <c r="AJ182" s="332"/>
    </row>
    <row r="183" spans="7:36">
      <c r="G183" s="51"/>
      <c r="H183" s="51"/>
      <c r="I183" s="51"/>
      <c r="J183" s="51"/>
      <c r="K183" s="50"/>
      <c r="L183" s="123"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79"/>
      <c r="T183" s="179"/>
      <c r="V183" s="200"/>
      <c r="W183" s="201"/>
      <c r="X183" s="179"/>
      <c r="Y183" s="179"/>
      <c r="AB183" s="331"/>
      <c r="AC183" s="217"/>
      <c r="AD183" s="217"/>
      <c r="AE183" s="217"/>
      <c r="AF183" s="217"/>
      <c r="AG183" s="217"/>
      <c r="AH183" s="217"/>
      <c r="AI183" s="217"/>
      <c r="AJ183" s="332"/>
    </row>
    <row r="184" spans="7:36">
      <c r="G184" s="51"/>
      <c r="H184" s="51"/>
      <c r="I184" s="51"/>
      <c r="J184" s="51"/>
      <c r="K184" s="50"/>
      <c r="L184" s="123"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79"/>
      <c r="T184" s="179"/>
      <c r="V184" s="200"/>
      <c r="W184" s="201"/>
      <c r="X184" s="179"/>
      <c r="Y184" s="179"/>
      <c r="AB184" s="331"/>
      <c r="AC184" s="217"/>
      <c r="AD184" s="217"/>
      <c r="AE184" s="217"/>
      <c r="AF184" s="217"/>
      <c r="AG184" s="217"/>
      <c r="AH184" s="217"/>
      <c r="AI184" s="217"/>
      <c r="AJ184" s="332"/>
    </row>
    <row r="185" spans="7:36">
      <c r="G185" s="51"/>
      <c r="H185" s="51"/>
      <c r="I185" s="51"/>
      <c r="J185" s="51"/>
      <c r="K185" s="50"/>
      <c r="L185" s="123"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79"/>
      <c r="T185" s="179"/>
      <c r="V185" s="200"/>
      <c r="W185" s="201"/>
      <c r="X185" s="179"/>
      <c r="Y185" s="179"/>
      <c r="AB185" s="331"/>
      <c r="AC185" s="217"/>
      <c r="AD185" s="217"/>
      <c r="AE185" s="217"/>
      <c r="AF185" s="217"/>
      <c r="AG185" s="217"/>
      <c r="AH185" s="217"/>
      <c r="AI185" s="217"/>
      <c r="AJ185" s="332"/>
    </row>
    <row r="186" spans="7:36">
      <c r="G186" s="51"/>
      <c r="H186" s="51"/>
      <c r="I186" s="51"/>
      <c r="J186" s="51"/>
      <c r="K186" s="50"/>
      <c r="L186" s="123"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79"/>
      <c r="T186" s="179"/>
      <c r="V186" s="200"/>
      <c r="W186" s="201"/>
      <c r="X186" s="179"/>
      <c r="Y186" s="179"/>
      <c r="AB186" s="331"/>
      <c r="AC186" s="217"/>
      <c r="AD186" s="217"/>
      <c r="AE186" s="217"/>
      <c r="AF186" s="217"/>
      <c r="AG186" s="217"/>
      <c r="AH186" s="217"/>
      <c r="AI186" s="217"/>
      <c r="AJ186" s="332"/>
    </row>
    <row r="187" spans="7:36">
      <c r="G187" s="51"/>
      <c r="H187" s="51"/>
      <c r="I187" s="51"/>
      <c r="J187" s="51"/>
      <c r="K187" s="50"/>
      <c r="L187" s="123"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79"/>
      <c r="T187" s="179"/>
      <c r="V187" s="200"/>
      <c r="W187" s="201"/>
      <c r="X187" s="179"/>
      <c r="Y187" s="179"/>
      <c r="AB187" s="331"/>
      <c r="AC187" s="217"/>
      <c r="AD187" s="217"/>
      <c r="AE187" s="217"/>
      <c r="AF187" s="217"/>
      <c r="AG187" s="217"/>
      <c r="AH187" s="217"/>
      <c r="AI187" s="217"/>
      <c r="AJ187" s="332"/>
    </row>
    <row r="188" spans="7:36">
      <c r="G188" s="51"/>
      <c r="H188" s="51"/>
      <c r="I188" s="51"/>
      <c r="J188" s="51"/>
      <c r="K188" s="50"/>
      <c r="L188" s="123"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79"/>
      <c r="T188" s="179"/>
      <c r="V188" s="200"/>
      <c r="W188" s="201"/>
      <c r="X188" s="179"/>
      <c r="Y188" s="179"/>
      <c r="AB188" s="331"/>
      <c r="AC188" s="217"/>
      <c r="AD188" s="217"/>
      <c r="AE188" s="217"/>
      <c r="AF188" s="217"/>
      <c r="AG188" s="217"/>
      <c r="AH188" s="217"/>
      <c r="AI188" s="217"/>
      <c r="AJ188" s="332"/>
    </row>
    <row r="189" spans="7:36">
      <c r="G189" s="51"/>
      <c r="H189" s="51"/>
      <c r="I189" s="51"/>
      <c r="J189" s="51"/>
      <c r="K189" s="50"/>
      <c r="L189" s="123"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79"/>
      <c r="T189" s="179"/>
      <c r="V189" s="200"/>
      <c r="W189" s="201"/>
      <c r="X189" s="179"/>
      <c r="Y189" s="179"/>
      <c r="AB189" s="331"/>
      <c r="AC189" s="217"/>
      <c r="AD189" s="217"/>
      <c r="AE189" s="217"/>
      <c r="AF189" s="217"/>
      <c r="AG189" s="217"/>
      <c r="AH189" s="217"/>
      <c r="AI189" s="217"/>
      <c r="AJ189" s="332"/>
    </row>
    <row r="190" spans="7:36">
      <c r="G190" s="51"/>
      <c r="H190" s="51"/>
      <c r="I190" s="51"/>
      <c r="J190" s="51"/>
      <c r="K190" s="50"/>
      <c r="L190" s="123"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79"/>
      <c r="T190" s="179"/>
      <c r="V190" s="200"/>
      <c r="W190" s="201"/>
      <c r="X190" s="179"/>
      <c r="Y190" s="179"/>
      <c r="AB190" s="331"/>
      <c r="AC190" s="217"/>
      <c r="AD190" s="217"/>
      <c r="AE190" s="217"/>
      <c r="AF190" s="217"/>
      <c r="AG190" s="217"/>
      <c r="AH190" s="217"/>
      <c r="AI190" s="217"/>
      <c r="AJ190" s="332"/>
    </row>
    <row r="191" spans="7:36">
      <c r="G191" s="51"/>
      <c r="H191" s="51"/>
      <c r="I191" s="51"/>
      <c r="J191" s="51"/>
      <c r="K191" s="50"/>
      <c r="L191" s="123"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79"/>
      <c r="T191" s="179"/>
      <c r="V191" s="200"/>
      <c r="W191" s="201"/>
      <c r="X191" s="179"/>
      <c r="Y191" s="179"/>
      <c r="AB191" s="331"/>
      <c r="AC191" s="217"/>
      <c r="AD191" s="217"/>
      <c r="AE191" s="217"/>
      <c r="AF191" s="217"/>
      <c r="AG191" s="217"/>
      <c r="AH191" s="217"/>
      <c r="AI191" s="217"/>
      <c r="AJ191" s="332"/>
    </row>
    <row r="192" spans="7:36">
      <c r="G192" s="51"/>
      <c r="H192" s="51"/>
      <c r="I192" s="51"/>
      <c r="J192" s="51"/>
      <c r="K192" s="50"/>
      <c r="L192" s="123"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79"/>
      <c r="T192" s="179"/>
      <c r="V192" s="200"/>
      <c r="W192" s="201"/>
      <c r="X192" s="179"/>
      <c r="Y192" s="179"/>
      <c r="AB192" s="331"/>
      <c r="AC192" s="217"/>
      <c r="AD192" s="217"/>
      <c r="AE192" s="217"/>
      <c r="AF192" s="217"/>
      <c r="AG192" s="217"/>
      <c r="AH192" s="217"/>
      <c r="AI192" s="217"/>
      <c r="AJ192" s="332"/>
    </row>
    <row r="193" spans="7:36">
      <c r="G193" s="51"/>
      <c r="H193" s="51"/>
      <c r="I193" s="51"/>
      <c r="J193" s="51"/>
      <c r="K193" s="50"/>
      <c r="L193" s="123"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79"/>
      <c r="T193" s="179"/>
      <c r="V193" s="200"/>
      <c r="W193" s="201"/>
      <c r="X193" s="179"/>
      <c r="Y193" s="179"/>
      <c r="AB193" s="331"/>
      <c r="AC193" s="217"/>
      <c r="AD193" s="217"/>
      <c r="AE193" s="217"/>
      <c r="AF193" s="217"/>
      <c r="AG193" s="217"/>
      <c r="AH193" s="217"/>
      <c r="AI193" s="217"/>
      <c r="AJ193" s="332"/>
    </row>
    <row r="194" spans="7:36">
      <c r="G194" s="51"/>
      <c r="H194" s="51"/>
      <c r="I194" s="51"/>
      <c r="J194" s="51"/>
      <c r="K194" s="50"/>
      <c r="L194" s="123"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79"/>
      <c r="T194" s="179"/>
      <c r="V194" s="200"/>
      <c r="W194" s="201"/>
      <c r="X194" s="179"/>
      <c r="Y194" s="179"/>
      <c r="AB194" s="331"/>
      <c r="AC194" s="217"/>
      <c r="AD194" s="217"/>
      <c r="AE194" s="217"/>
      <c r="AF194" s="217"/>
      <c r="AG194" s="217"/>
      <c r="AH194" s="217"/>
      <c r="AI194" s="217"/>
      <c r="AJ194" s="332"/>
    </row>
    <row r="195" spans="7:36">
      <c r="G195" s="51"/>
      <c r="H195" s="51"/>
      <c r="I195" s="51"/>
      <c r="J195" s="51"/>
      <c r="K195" s="50"/>
      <c r="L195" s="123"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79"/>
      <c r="T195" s="179"/>
      <c r="V195" s="200"/>
      <c r="W195" s="201"/>
      <c r="X195" s="179"/>
      <c r="Y195" s="179"/>
      <c r="AB195" s="331"/>
      <c r="AC195" s="217"/>
      <c r="AD195" s="217"/>
      <c r="AE195" s="217"/>
      <c r="AF195" s="217"/>
      <c r="AG195" s="217"/>
      <c r="AH195" s="217"/>
      <c r="AI195" s="217"/>
      <c r="AJ195" s="332"/>
    </row>
    <row r="196" spans="7:36">
      <c r="G196" s="51"/>
      <c r="H196" s="51"/>
      <c r="I196" s="51"/>
      <c r="J196" s="51"/>
      <c r="K196" s="50"/>
      <c r="L196" s="123"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79"/>
      <c r="T196" s="179"/>
      <c r="V196" s="200"/>
      <c r="W196" s="201"/>
      <c r="X196" s="179"/>
      <c r="Y196" s="179"/>
      <c r="AB196" s="331"/>
      <c r="AC196" s="217"/>
      <c r="AD196" s="217"/>
      <c r="AE196" s="217"/>
      <c r="AF196" s="217"/>
      <c r="AG196" s="217"/>
      <c r="AH196" s="217"/>
      <c r="AI196" s="217"/>
      <c r="AJ196" s="332"/>
    </row>
    <row r="197" spans="7:36">
      <c r="G197" s="51"/>
      <c r="H197" s="51"/>
      <c r="I197" s="51"/>
      <c r="J197" s="51"/>
      <c r="K197" s="50"/>
      <c r="L197" s="123"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79"/>
      <c r="T197" s="179"/>
      <c r="V197" s="200"/>
      <c r="W197" s="201"/>
      <c r="X197" s="179"/>
      <c r="Y197" s="179"/>
      <c r="AB197" s="331"/>
      <c r="AC197" s="217"/>
      <c r="AD197" s="217"/>
      <c r="AE197" s="217"/>
      <c r="AF197" s="217"/>
      <c r="AG197" s="217"/>
      <c r="AH197" s="217"/>
      <c r="AI197" s="217"/>
      <c r="AJ197" s="332"/>
    </row>
    <row r="198" spans="7:36">
      <c r="G198" s="51"/>
      <c r="H198" s="51"/>
      <c r="I198" s="51"/>
      <c r="J198" s="51"/>
      <c r="K198" s="50"/>
      <c r="L198" s="123"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79"/>
      <c r="T198" s="179"/>
      <c r="V198" s="200"/>
      <c r="W198" s="201"/>
      <c r="X198" s="179"/>
      <c r="Y198" s="179"/>
      <c r="AB198" s="331"/>
      <c r="AC198" s="217"/>
      <c r="AD198" s="217"/>
      <c r="AE198" s="217"/>
      <c r="AF198" s="217"/>
      <c r="AG198" s="217"/>
      <c r="AH198" s="217"/>
      <c r="AI198" s="217"/>
      <c r="AJ198" s="332"/>
    </row>
    <row r="199" spans="7:36">
      <c r="G199" s="51"/>
      <c r="H199" s="51"/>
      <c r="I199" s="51"/>
      <c r="J199" s="51"/>
      <c r="K199" s="50"/>
      <c r="L199" s="123"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79"/>
      <c r="T199" s="179"/>
      <c r="V199" s="200"/>
      <c r="W199" s="201"/>
      <c r="X199" s="179"/>
      <c r="Y199" s="179"/>
      <c r="AB199" s="331"/>
      <c r="AC199" s="217"/>
      <c r="AD199" s="217"/>
      <c r="AE199" s="217"/>
      <c r="AF199" s="217"/>
      <c r="AG199" s="217"/>
      <c r="AH199" s="217"/>
      <c r="AI199" s="217"/>
      <c r="AJ199" s="332"/>
    </row>
    <row r="200" spans="7:36">
      <c r="G200" s="51"/>
      <c r="H200" s="51"/>
      <c r="I200" s="51"/>
      <c r="J200" s="51"/>
      <c r="K200" s="50"/>
      <c r="L200" s="123"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79"/>
      <c r="T200" s="179"/>
      <c r="V200" s="200"/>
      <c r="W200" s="201"/>
      <c r="X200" s="179"/>
      <c r="Y200" s="179"/>
      <c r="AB200" s="331"/>
      <c r="AC200" s="217"/>
      <c r="AD200" s="217"/>
      <c r="AE200" s="217"/>
      <c r="AF200" s="217"/>
      <c r="AG200" s="217"/>
      <c r="AH200" s="217"/>
      <c r="AI200" s="217"/>
      <c r="AJ200" s="332"/>
    </row>
    <row r="201" spans="7:36">
      <c r="G201" s="51"/>
      <c r="H201" s="51"/>
      <c r="I201" s="51"/>
      <c r="J201" s="51"/>
      <c r="K201" s="50"/>
      <c r="L201" s="123"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79"/>
      <c r="T201" s="179"/>
      <c r="V201" s="200"/>
      <c r="W201" s="201"/>
      <c r="X201" s="179"/>
      <c r="Y201" s="179"/>
      <c r="AB201" s="331"/>
      <c r="AC201" s="217"/>
      <c r="AD201" s="217"/>
      <c r="AE201" s="217"/>
      <c r="AF201" s="217"/>
      <c r="AG201" s="217"/>
      <c r="AH201" s="217"/>
      <c r="AI201" s="217"/>
      <c r="AJ201" s="332"/>
    </row>
    <row r="202" spans="7:36">
      <c r="G202" s="51"/>
      <c r="H202" s="51"/>
      <c r="I202" s="51"/>
      <c r="J202" s="51"/>
      <c r="K202" s="50"/>
      <c r="L202" s="123"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79"/>
      <c r="T202" s="179"/>
      <c r="V202" s="200"/>
      <c r="W202" s="201"/>
      <c r="X202" s="179"/>
      <c r="Y202" s="179"/>
      <c r="AB202" s="331"/>
      <c r="AC202" s="217"/>
      <c r="AD202" s="217"/>
      <c r="AE202" s="217"/>
      <c r="AF202" s="217"/>
      <c r="AG202" s="217"/>
      <c r="AH202" s="217"/>
      <c r="AI202" s="217"/>
      <c r="AJ202" s="332"/>
    </row>
    <row r="203" spans="7:36">
      <c r="G203" s="51"/>
      <c r="H203" s="51"/>
      <c r="I203" s="51"/>
      <c r="J203" s="51"/>
      <c r="K203" s="50"/>
      <c r="L203" s="123"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79"/>
      <c r="T203" s="179"/>
      <c r="V203" s="200"/>
      <c r="W203" s="201"/>
      <c r="X203" s="179"/>
      <c r="Y203" s="179"/>
      <c r="AB203" s="331"/>
      <c r="AC203" s="217"/>
      <c r="AD203" s="217"/>
      <c r="AE203" s="217"/>
      <c r="AF203" s="217"/>
      <c r="AG203" s="217"/>
      <c r="AH203" s="217"/>
      <c r="AI203" s="217"/>
      <c r="AJ203" s="332"/>
    </row>
    <row r="204" spans="7:36">
      <c r="G204" s="51"/>
      <c r="H204" s="51"/>
      <c r="I204" s="51"/>
      <c r="J204" s="51"/>
      <c r="K204" s="50"/>
      <c r="L204" s="123"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79"/>
      <c r="T204" s="179"/>
      <c r="V204" s="200"/>
      <c r="W204" s="201"/>
      <c r="X204" s="179"/>
      <c r="Y204" s="179"/>
      <c r="AB204" s="331"/>
      <c r="AC204" s="217"/>
      <c r="AD204" s="217"/>
      <c r="AE204" s="217"/>
      <c r="AF204" s="217"/>
      <c r="AG204" s="217"/>
      <c r="AH204" s="217"/>
      <c r="AI204" s="217"/>
      <c r="AJ204" s="332"/>
    </row>
    <row r="205" spans="7:36">
      <c r="G205" s="51"/>
      <c r="H205" s="51"/>
      <c r="I205" s="51"/>
      <c r="J205" s="51"/>
      <c r="K205" s="50"/>
      <c r="L205" s="123"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79"/>
      <c r="T205" s="179"/>
      <c r="V205" s="200"/>
      <c r="W205" s="201"/>
      <c r="X205" s="179"/>
      <c r="Y205" s="179"/>
      <c r="AB205" s="331"/>
      <c r="AC205" s="217"/>
      <c r="AD205" s="217"/>
      <c r="AE205" s="217"/>
      <c r="AF205" s="217"/>
      <c r="AG205" s="217"/>
      <c r="AH205" s="217"/>
      <c r="AI205" s="217"/>
      <c r="AJ205" s="332"/>
    </row>
    <row r="206" spans="7:36">
      <c r="G206" s="51"/>
      <c r="H206" s="51"/>
      <c r="I206" s="51"/>
      <c r="J206" s="51"/>
      <c r="K206" s="50"/>
      <c r="L206" s="123"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79"/>
      <c r="T206" s="179"/>
      <c r="V206" s="200"/>
      <c r="W206" s="201"/>
      <c r="X206" s="179"/>
      <c r="Y206" s="179"/>
      <c r="AB206" s="331"/>
      <c r="AC206" s="217"/>
      <c r="AD206" s="217"/>
      <c r="AE206" s="217"/>
      <c r="AF206" s="217"/>
      <c r="AG206" s="217"/>
      <c r="AH206" s="217"/>
      <c r="AI206" s="217"/>
      <c r="AJ206" s="332"/>
    </row>
    <row r="207" spans="7:36">
      <c r="G207" s="51"/>
      <c r="H207" s="51"/>
      <c r="I207" s="51"/>
      <c r="J207" s="51"/>
      <c r="K207" s="50"/>
      <c r="L207" s="123"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79"/>
      <c r="T207" s="179"/>
      <c r="V207" s="200"/>
      <c r="W207" s="201"/>
      <c r="X207" s="179"/>
      <c r="Y207" s="179"/>
      <c r="AB207" s="331"/>
      <c r="AC207" s="217"/>
      <c r="AD207" s="217"/>
      <c r="AE207" s="217"/>
      <c r="AF207" s="217"/>
      <c r="AG207" s="217"/>
      <c r="AH207" s="217"/>
      <c r="AI207" s="217"/>
      <c r="AJ207" s="332"/>
    </row>
    <row r="208" spans="7:36">
      <c r="G208" s="51"/>
      <c r="H208" s="51"/>
      <c r="I208" s="51"/>
      <c r="J208" s="51"/>
      <c r="K208" s="50"/>
      <c r="L208" s="123"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79"/>
      <c r="T208" s="179"/>
      <c r="V208" s="200"/>
      <c r="W208" s="201"/>
      <c r="X208" s="179"/>
      <c r="Y208" s="179"/>
      <c r="AB208" s="331"/>
      <c r="AC208" s="217"/>
      <c r="AD208" s="217"/>
      <c r="AE208" s="217"/>
      <c r="AF208" s="217"/>
      <c r="AG208" s="217"/>
      <c r="AH208" s="217"/>
      <c r="AI208" s="217"/>
      <c r="AJ208" s="332"/>
    </row>
    <row r="209" spans="7:36">
      <c r="G209" s="51"/>
      <c r="H209" s="51"/>
      <c r="I209" s="51"/>
      <c r="J209" s="51"/>
      <c r="K209" s="50"/>
      <c r="L209" s="123"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79"/>
      <c r="T209" s="179"/>
      <c r="V209" s="200"/>
      <c r="W209" s="201"/>
      <c r="X209" s="179"/>
      <c r="Y209" s="179"/>
      <c r="AB209" s="331"/>
      <c r="AC209" s="217"/>
      <c r="AD209" s="217"/>
      <c r="AE209" s="217"/>
      <c r="AF209" s="217"/>
      <c r="AG209" s="217"/>
      <c r="AH209" s="217"/>
      <c r="AI209" s="217"/>
      <c r="AJ209" s="332"/>
    </row>
    <row r="210" spans="7:36">
      <c r="G210" s="51"/>
      <c r="H210" s="51"/>
      <c r="I210" s="51"/>
      <c r="J210" s="51"/>
      <c r="K210" s="50"/>
      <c r="L210" s="123"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79"/>
      <c r="T210" s="179"/>
      <c r="V210" s="200"/>
      <c r="W210" s="201"/>
      <c r="X210" s="179"/>
      <c r="Y210" s="179"/>
      <c r="AB210" s="331"/>
      <c r="AC210" s="217"/>
      <c r="AD210" s="217"/>
      <c r="AE210" s="217"/>
      <c r="AF210" s="217"/>
      <c r="AG210" s="217"/>
      <c r="AH210" s="217"/>
      <c r="AI210" s="217"/>
      <c r="AJ210" s="332"/>
    </row>
    <row r="211" spans="7:36">
      <c r="G211" s="51"/>
      <c r="H211" s="51"/>
      <c r="I211" s="51"/>
      <c r="J211" s="51"/>
      <c r="K211" s="50"/>
      <c r="L211" s="123"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79"/>
      <c r="T211" s="179"/>
      <c r="V211" s="200"/>
      <c r="W211" s="201"/>
      <c r="X211" s="179"/>
      <c r="Y211" s="179"/>
      <c r="AB211" s="331"/>
      <c r="AC211" s="217"/>
      <c r="AD211" s="217"/>
      <c r="AE211" s="217"/>
      <c r="AF211" s="217"/>
      <c r="AG211" s="217"/>
      <c r="AH211" s="217"/>
      <c r="AI211" s="217"/>
      <c r="AJ211" s="332"/>
    </row>
    <row r="212" spans="7:36">
      <c r="G212" s="51"/>
      <c r="H212" s="51"/>
      <c r="I212" s="51"/>
      <c r="J212" s="51"/>
      <c r="K212" s="50"/>
      <c r="L212" s="123"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79"/>
      <c r="T212" s="179"/>
      <c r="V212" s="200"/>
      <c r="W212" s="201"/>
      <c r="X212" s="179"/>
      <c r="Y212" s="179"/>
      <c r="AB212" s="331"/>
      <c r="AC212" s="217"/>
      <c r="AD212" s="217"/>
      <c r="AE212" s="217"/>
      <c r="AF212" s="217"/>
      <c r="AG212" s="217"/>
      <c r="AH212" s="217"/>
      <c r="AI212" s="217"/>
      <c r="AJ212" s="332"/>
    </row>
    <row r="213" spans="7:36">
      <c r="G213" s="51"/>
      <c r="H213" s="51"/>
      <c r="I213" s="51"/>
      <c r="J213" s="51"/>
      <c r="K213" s="50"/>
      <c r="L213" s="123"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79"/>
      <c r="T213" s="179"/>
      <c r="V213" s="200"/>
      <c r="W213" s="201"/>
      <c r="X213" s="179"/>
      <c r="Y213" s="179"/>
      <c r="AB213" s="331"/>
      <c r="AC213" s="217"/>
      <c r="AD213" s="217"/>
      <c r="AE213" s="217"/>
      <c r="AF213" s="217"/>
      <c r="AG213" s="217"/>
      <c r="AH213" s="217"/>
      <c r="AI213" s="217"/>
      <c r="AJ213" s="332"/>
    </row>
    <row r="214" spans="7:36">
      <c r="G214" s="51"/>
      <c r="H214" s="51"/>
      <c r="I214" s="51"/>
      <c r="J214" s="51"/>
      <c r="K214" s="50"/>
      <c r="L214" s="123"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79"/>
      <c r="T214" s="179"/>
      <c r="V214" s="200"/>
      <c r="W214" s="201"/>
      <c r="X214" s="179"/>
      <c r="Y214" s="179"/>
      <c r="AB214" s="331"/>
      <c r="AC214" s="217"/>
      <c r="AD214" s="217"/>
      <c r="AE214" s="217"/>
      <c r="AF214" s="217"/>
      <c r="AG214" s="217"/>
      <c r="AH214" s="217"/>
      <c r="AI214" s="217"/>
      <c r="AJ214" s="332"/>
    </row>
    <row r="215" spans="7:36">
      <c r="G215" s="51"/>
      <c r="H215" s="51"/>
      <c r="I215" s="51"/>
      <c r="J215" s="51"/>
      <c r="K215" s="50"/>
      <c r="L215" s="123"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79"/>
      <c r="T215" s="179"/>
      <c r="V215" s="200"/>
      <c r="W215" s="201"/>
      <c r="X215" s="179"/>
      <c r="Y215" s="179"/>
      <c r="AB215" s="331"/>
      <c r="AC215" s="217"/>
      <c r="AD215" s="217"/>
      <c r="AE215" s="217"/>
      <c r="AF215" s="217"/>
      <c r="AG215" s="217"/>
      <c r="AH215" s="217"/>
      <c r="AI215" s="217"/>
      <c r="AJ215" s="332"/>
    </row>
    <row r="216" spans="7:36">
      <c r="G216" s="51"/>
      <c r="H216" s="51"/>
      <c r="I216" s="51"/>
      <c r="J216" s="51"/>
      <c r="K216" s="50"/>
      <c r="L216" s="123"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79"/>
      <c r="T216" s="179"/>
      <c r="V216" s="200"/>
      <c r="W216" s="201"/>
      <c r="X216" s="179"/>
      <c r="Y216" s="179"/>
      <c r="AB216" s="331"/>
      <c r="AC216" s="217"/>
      <c r="AD216" s="217"/>
      <c r="AE216" s="217"/>
      <c r="AF216" s="217"/>
      <c r="AG216" s="217"/>
      <c r="AH216" s="217"/>
      <c r="AI216" s="217"/>
      <c r="AJ216" s="332"/>
    </row>
    <row r="217" spans="7:36">
      <c r="G217" s="51"/>
      <c r="H217" s="51"/>
      <c r="I217" s="51"/>
      <c r="J217" s="51"/>
      <c r="K217" s="50"/>
      <c r="L217" s="123"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79"/>
      <c r="T217" s="179"/>
      <c r="V217" s="200"/>
      <c r="W217" s="201"/>
      <c r="X217" s="179"/>
      <c r="Y217" s="179"/>
      <c r="AB217" s="331"/>
      <c r="AC217" s="217"/>
      <c r="AD217" s="217"/>
      <c r="AE217" s="217"/>
      <c r="AF217" s="217"/>
      <c r="AG217" s="217"/>
      <c r="AH217" s="217"/>
      <c r="AI217" s="217"/>
      <c r="AJ217" s="332"/>
    </row>
    <row r="218" spans="7:36">
      <c r="G218" s="51"/>
      <c r="H218" s="51"/>
      <c r="I218" s="51"/>
      <c r="J218" s="51"/>
      <c r="K218" s="50"/>
      <c r="L218" s="123"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79"/>
      <c r="T218" s="179"/>
      <c r="V218" s="200"/>
      <c r="W218" s="201"/>
      <c r="X218" s="179"/>
      <c r="Y218" s="179"/>
      <c r="AB218" s="331"/>
      <c r="AC218" s="217"/>
      <c r="AD218" s="217"/>
      <c r="AE218" s="217"/>
      <c r="AF218" s="217"/>
      <c r="AG218" s="217"/>
      <c r="AH218" s="217"/>
      <c r="AI218" s="217"/>
      <c r="AJ218" s="332"/>
    </row>
    <row r="219" spans="7:36">
      <c r="G219" s="51"/>
      <c r="H219" s="51"/>
      <c r="I219" s="51"/>
      <c r="J219" s="51"/>
      <c r="K219" s="50"/>
      <c r="L219" s="123"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79"/>
      <c r="T219" s="179"/>
      <c r="V219" s="200"/>
      <c r="W219" s="201"/>
      <c r="X219" s="179"/>
      <c r="Y219" s="179"/>
      <c r="AB219" s="331"/>
      <c r="AC219" s="217"/>
      <c r="AD219" s="217"/>
      <c r="AE219" s="217"/>
      <c r="AF219" s="217"/>
      <c r="AG219" s="217"/>
      <c r="AH219" s="217"/>
      <c r="AI219" s="217"/>
      <c r="AJ219" s="332"/>
    </row>
    <row r="220" spans="7:36">
      <c r="G220" s="51"/>
      <c r="H220" s="51"/>
      <c r="I220" s="51"/>
      <c r="J220" s="51"/>
      <c r="K220" s="50"/>
      <c r="L220" s="123"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79"/>
      <c r="T220" s="179"/>
      <c r="V220" s="200"/>
      <c r="W220" s="201"/>
      <c r="X220" s="179"/>
      <c r="Y220" s="179"/>
      <c r="AB220" s="331"/>
      <c r="AC220" s="217"/>
      <c r="AD220" s="217"/>
      <c r="AE220" s="217"/>
      <c r="AF220" s="217"/>
      <c r="AG220" s="217"/>
      <c r="AH220" s="217"/>
      <c r="AI220" s="217"/>
      <c r="AJ220" s="332"/>
    </row>
    <row r="221" spans="7:36">
      <c r="G221" s="51"/>
      <c r="H221" s="51"/>
      <c r="I221" s="51"/>
      <c r="J221" s="51"/>
      <c r="K221" s="50"/>
      <c r="L221" s="123"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79"/>
      <c r="T221" s="179"/>
      <c r="V221" s="200"/>
      <c r="W221" s="201"/>
      <c r="X221" s="179"/>
      <c r="Y221" s="179"/>
      <c r="AB221" s="331"/>
      <c r="AC221" s="217"/>
      <c r="AD221" s="217"/>
      <c r="AE221" s="217"/>
      <c r="AF221" s="217"/>
      <c r="AG221" s="217"/>
      <c r="AH221" s="217"/>
      <c r="AI221" s="217"/>
      <c r="AJ221" s="332"/>
    </row>
    <row r="222" spans="7:36">
      <c r="G222" s="51"/>
      <c r="H222" s="51"/>
      <c r="I222" s="51"/>
      <c r="J222" s="51"/>
      <c r="K222" s="50"/>
      <c r="L222" s="123"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79"/>
      <c r="T222" s="179"/>
      <c r="V222" s="200"/>
      <c r="W222" s="201"/>
      <c r="X222" s="179"/>
      <c r="Y222" s="179"/>
      <c r="AB222" s="331"/>
      <c r="AC222" s="217"/>
      <c r="AD222" s="217"/>
      <c r="AE222" s="217"/>
      <c r="AF222" s="217"/>
      <c r="AG222" s="217"/>
      <c r="AH222" s="217"/>
      <c r="AI222" s="217"/>
      <c r="AJ222" s="332"/>
    </row>
    <row r="223" spans="7:36">
      <c r="G223" s="51"/>
      <c r="H223" s="51"/>
      <c r="I223" s="51"/>
      <c r="J223" s="51"/>
      <c r="K223" s="50"/>
      <c r="L223" s="123"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79"/>
      <c r="T223" s="179"/>
      <c r="V223" s="200"/>
      <c r="W223" s="201"/>
      <c r="X223" s="179"/>
      <c r="Y223" s="179"/>
      <c r="AB223" s="331"/>
      <c r="AC223" s="217"/>
      <c r="AD223" s="217"/>
      <c r="AE223" s="217"/>
      <c r="AF223" s="217"/>
      <c r="AG223" s="217"/>
      <c r="AH223" s="217"/>
      <c r="AI223" s="217"/>
      <c r="AJ223" s="332"/>
    </row>
    <row r="224" spans="7:36">
      <c r="G224" s="51"/>
      <c r="H224" s="51"/>
      <c r="I224" s="51"/>
      <c r="J224" s="51"/>
      <c r="K224" s="50"/>
      <c r="L224" s="123"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79"/>
      <c r="T224" s="179"/>
      <c r="V224" s="200"/>
      <c r="W224" s="201"/>
      <c r="X224" s="179"/>
      <c r="Y224" s="179"/>
      <c r="AB224" s="331"/>
      <c r="AC224" s="217"/>
      <c r="AD224" s="217"/>
      <c r="AE224" s="217"/>
      <c r="AF224" s="217"/>
      <c r="AG224" s="217"/>
      <c r="AH224" s="217"/>
      <c r="AI224" s="217"/>
      <c r="AJ224" s="332"/>
    </row>
    <row r="225" spans="7:36">
      <c r="G225" s="51"/>
      <c r="H225" s="51"/>
      <c r="I225" s="51"/>
      <c r="J225" s="51"/>
      <c r="K225" s="50"/>
      <c r="L225" s="123"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79"/>
      <c r="T225" s="179"/>
      <c r="V225" s="200"/>
      <c r="W225" s="201"/>
      <c r="X225" s="179"/>
      <c r="Y225" s="179"/>
      <c r="AB225" s="331"/>
      <c r="AC225" s="217"/>
      <c r="AD225" s="217"/>
      <c r="AE225" s="217"/>
      <c r="AF225" s="217"/>
      <c r="AG225" s="217"/>
      <c r="AH225" s="217"/>
      <c r="AI225" s="217"/>
      <c r="AJ225" s="332"/>
    </row>
    <row r="226" spans="7:36">
      <c r="G226" s="51"/>
      <c r="H226" s="51"/>
      <c r="I226" s="51"/>
      <c r="J226" s="51"/>
      <c r="K226" s="50"/>
      <c r="L226" s="123"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79"/>
      <c r="T226" s="179"/>
      <c r="V226" s="200"/>
      <c r="W226" s="201"/>
      <c r="X226" s="179"/>
      <c r="Y226" s="179"/>
      <c r="AB226" s="331"/>
      <c r="AC226" s="217"/>
      <c r="AD226" s="217"/>
      <c r="AE226" s="217"/>
      <c r="AF226" s="217"/>
      <c r="AG226" s="217"/>
      <c r="AH226" s="217"/>
      <c r="AI226" s="217"/>
      <c r="AJ226" s="332"/>
    </row>
    <row r="227" spans="7:36">
      <c r="G227" s="51"/>
      <c r="H227" s="51"/>
      <c r="I227" s="51"/>
      <c r="J227" s="51"/>
      <c r="K227" s="50"/>
      <c r="L227" s="123"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79"/>
      <c r="T227" s="179"/>
      <c r="V227" s="200"/>
      <c r="W227" s="201"/>
      <c r="X227" s="179"/>
      <c r="Y227" s="179"/>
      <c r="AB227" s="331"/>
      <c r="AC227" s="217"/>
      <c r="AD227" s="217"/>
      <c r="AE227" s="217"/>
      <c r="AF227" s="217"/>
      <c r="AG227" s="217"/>
      <c r="AH227" s="217"/>
      <c r="AI227" s="217"/>
      <c r="AJ227" s="332"/>
    </row>
    <row r="228" spans="7:36">
      <c r="G228" s="51"/>
      <c r="H228" s="51"/>
      <c r="I228" s="51"/>
      <c r="J228" s="51"/>
      <c r="K228" s="50"/>
      <c r="L228" s="123"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79"/>
      <c r="T228" s="179"/>
      <c r="V228" s="200"/>
      <c r="W228" s="201"/>
      <c r="X228" s="179"/>
      <c r="Y228" s="179"/>
      <c r="AB228" s="331"/>
      <c r="AC228" s="217"/>
      <c r="AD228" s="217"/>
      <c r="AE228" s="217"/>
      <c r="AF228" s="217"/>
      <c r="AG228" s="217"/>
      <c r="AH228" s="217"/>
      <c r="AI228" s="217"/>
      <c r="AJ228" s="332"/>
    </row>
    <row r="229" spans="7:36">
      <c r="G229" s="51"/>
      <c r="H229" s="51"/>
      <c r="I229" s="51"/>
      <c r="J229" s="51"/>
      <c r="K229" s="50"/>
      <c r="L229" s="123"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79"/>
      <c r="T229" s="179"/>
      <c r="V229" s="200"/>
      <c r="W229" s="201"/>
      <c r="X229" s="179"/>
      <c r="Y229" s="179"/>
      <c r="AB229" s="331"/>
      <c r="AC229" s="217"/>
      <c r="AD229" s="217"/>
      <c r="AE229" s="217"/>
      <c r="AF229" s="217"/>
      <c r="AG229" s="217"/>
      <c r="AH229" s="217"/>
      <c r="AI229" s="217"/>
      <c r="AJ229" s="332"/>
    </row>
    <row r="230" spans="7:36">
      <c r="G230" s="51"/>
      <c r="H230" s="51"/>
      <c r="I230" s="51"/>
      <c r="J230" s="51"/>
      <c r="K230" s="50"/>
      <c r="L230" s="123"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79"/>
      <c r="T230" s="179"/>
      <c r="V230" s="200"/>
      <c r="W230" s="201"/>
      <c r="X230" s="179"/>
      <c r="Y230" s="179"/>
      <c r="AB230" s="331"/>
      <c r="AC230" s="217"/>
      <c r="AD230" s="217"/>
      <c r="AE230" s="217"/>
      <c r="AF230" s="217"/>
      <c r="AG230" s="217"/>
      <c r="AH230" s="217"/>
      <c r="AI230" s="217"/>
      <c r="AJ230" s="332"/>
    </row>
    <row r="231" spans="7:36">
      <c r="G231" s="51"/>
      <c r="H231" s="51"/>
      <c r="I231" s="51"/>
      <c r="J231" s="51"/>
      <c r="K231" s="50"/>
      <c r="L231" s="123"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79"/>
      <c r="T231" s="179"/>
      <c r="V231" s="200"/>
      <c r="W231" s="201"/>
      <c r="X231" s="179"/>
      <c r="Y231" s="179"/>
      <c r="AB231" s="331"/>
      <c r="AC231" s="217"/>
      <c r="AD231" s="217"/>
      <c r="AE231" s="217"/>
      <c r="AF231" s="217"/>
      <c r="AG231" s="217"/>
      <c r="AH231" s="217"/>
      <c r="AI231" s="217"/>
      <c r="AJ231" s="332"/>
    </row>
    <row r="232" spans="7:36">
      <c r="G232" s="51"/>
      <c r="H232" s="51"/>
      <c r="I232" s="51"/>
      <c r="J232" s="51"/>
      <c r="K232" s="50"/>
      <c r="L232" s="123"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79"/>
      <c r="T232" s="179"/>
      <c r="V232" s="200"/>
      <c r="W232" s="201"/>
      <c r="X232" s="179"/>
      <c r="Y232" s="179"/>
      <c r="AB232" s="331"/>
      <c r="AC232" s="217"/>
      <c r="AD232" s="217"/>
      <c r="AE232" s="217"/>
      <c r="AF232" s="217"/>
      <c r="AG232" s="217"/>
      <c r="AH232" s="217"/>
      <c r="AI232" s="217"/>
      <c r="AJ232" s="332"/>
    </row>
    <row r="233" spans="7:36">
      <c r="G233" s="51"/>
      <c r="H233" s="51"/>
      <c r="I233" s="51"/>
      <c r="J233" s="51"/>
      <c r="K233" s="50"/>
      <c r="L233" s="123"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79"/>
      <c r="T233" s="179"/>
      <c r="V233" s="200"/>
      <c r="W233" s="201"/>
      <c r="X233" s="179"/>
      <c r="Y233" s="179"/>
      <c r="AB233" s="331"/>
      <c r="AC233" s="217"/>
      <c r="AD233" s="217"/>
      <c r="AE233" s="217"/>
      <c r="AF233" s="217"/>
      <c r="AG233" s="217"/>
      <c r="AH233" s="217"/>
      <c r="AI233" s="217"/>
      <c r="AJ233" s="332"/>
    </row>
    <row r="234" spans="7:36">
      <c r="G234" s="51"/>
      <c r="H234" s="51"/>
      <c r="I234" s="51"/>
      <c r="J234" s="51"/>
      <c r="K234" s="50"/>
      <c r="L234" s="123"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79"/>
      <c r="T234" s="179"/>
      <c r="V234" s="200"/>
      <c r="W234" s="201"/>
      <c r="X234" s="179"/>
      <c r="Y234" s="179"/>
      <c r="AB234" s="331"/>
      <c r="AC234" s="217"/>
      <c r="AD234" s="217"/>
      <c r="AE234" s="217"/>
      <c r="AF234" s="217"/>
      <c r="AG234" s="217"/>
      <c r="AH234" s="217"/>
      <c r="AI234" s="217"/>
      <c r="AJ234" s="332"/>
    </row>
    <row r="235" spans="7:36">
      <c r="G235" s="51"/>
      <c r="H235" s="51"/>
      <c r="I235" s="51"/>
      <c r="J235" s="51"/>
      <c r="K235" s="50"/>
      <c r="L235" s="123"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79"/>
      <c r="T235" s="179"/>
      <c r="V235" s="200"/>
      <c r="W235" s="201"/>
      <c r="X235" s="179"/>
      <c r="Y235" s="179"/>
      <c r="AB235" s="331"/>
      <c r="AC235" s="217"/>
      <c r="AD235" s="217"/>
      <c r="AE235" s="217"/>
      <c r="AF235" s="217"/>
      <c r="AG235" s="217"/>
      <c r="AH235" s="217"/>
      <c r="AI235" s="217"/>
      <c r="AJ235" s="332"/>
    </row>
    <row r="236" spans="7:36">
      <c r="G236" s="51"/>
      <c r="H236" s="51"/>
      <c r="I236" s="51"/>
      <c r="J236" s="51"/>
      <c r="K236" s="50"/>
      <c r="L236" s="123"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79"/>
      <c r="T236" s="179"/>
      <c r="V236" s="200"/>
      <c r="W236" s="201"/>
      <c r="X236" s="179"/>
      <c r="Y236" s="179"/>
      <c r="AB236" s="331"/>
      <c r="AC236" s="217"/>
      <c r="AD236" s="217"/>
      <c r="AE236" s="217"/>
      <c r="AF236" s="217"/>
      <c r="AG236" s="217"/>
      <c r="AH236" s="217"/>
      <c r="AI236" s="217"/>
      <c r="AJ236" s="332"/>
    </row>
    <row r="237" spans="7:36">
      <c r="G237" s="51"/>
      <c r="H237" s="51"/>
      <c r="I237" s="51"/>
      <c r="J237" s="51"/>
      <c r="K237" s="50"/>
      <c r="L237" s="123"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79"/>
      <c r="T237" s="179"/>
      <c r="V237" s="200"/>
      <c r="W237" s="201"/>
      <c r="X237" s="179"/>
      <c r="Y237" s="179"/>
      <c r="AB237" s="331"/>
      <c r="AC237" s="217"/>
      <c r="AD237" s="217"/>
      <c r="AE237" s="217"/>
      <c r="AF237" s="217"/>
      <c r="AG237" s="217"/>
      <c r="AH237" s="217"/>
      <c r="AI237" s="217"/>
      <c r="AJ237" s="332"/>
    </row>
    <row r="238" spans="7:36">
      <c r="G238" s="51"/>
      <c r="H238" s="51"/>
      <c r="I238" s="51"/>
      <c r="J238" s="51"/>
      <c r="K238" s="50"/>
      <c r="L238" s="123"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79"/>
      <c r="T238" s="179"/>
      <c r="V238" s="200"/>
      <c r="W238" s="201"/>
      <c r="X238" s="179"/>
      <c r="Y238" s="179"/>
      <c r="AB238" s="331"/>
      <c r="AC238" s="217"/>
      <c r="AD238" s="217"/>
      <c r="AE238" s="217"/>
      <c r="AF238" s="217"/>
      <c r="AG238" s="217"/>
      <c r="AH238" s="217"/>
      <c r="AI238" s="217"/>
      <c r="AJ238" s="332"/>
    </row>
    <row r="239" spans="7:36">
      <c r="G239" s="51"/>
      <c r="H239" s="51"/>
      <c r="I239" s="51"/>
      <c r="J239" s="51"/>
      <c r="K239" s="50"/>
      <c r="L239" s="123"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79"/>
      <c r="T239" s="179"/>
      <c r="V239" s="200"/>
      <c r="W239" s="201"/>
      <c r="X239" s="179"/>
      <c r="Y239" s="179"/>
      <c r="AB239" s="331"/>
      <c r="AC239" s="217"/>
      <c r="AD239" s="217"/>
      <c r="AE239" s="217"/>
      <c r="AF239" s="217"/>
      <c r="AG239" s="217"/>
      <c r="AH239" s="217"/>
      <c r="AI239" s="217"/>
      <c r="AJ239" s="332"/>
    </row>
    <row r="240" spans="7:36">
      <c r="G240" s="51"/>
      <c r="H240" s="51"/>
      <c r="I240" s="51"/>
      <c r="J240" s="51"/>
      <c r="K240" s="50"/>
      <c r="L240" s="123"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79"/>
      <c r="T240" s="179"/>
      <c r="V240" s="200"/>
      <c r="W240" s="201"/>
      <c r="X240" s="179"/>
      <c r="Y240" s="179"/>
      <c r="AB240" s="331"/>
      <c r="AC240" s="217"/>
      <c r="AD240" s="217"/>
      <c r="AE240" s="217"/>
      <c r="AF240" s="217"/>
      <c r="AG240" s="217"/>
      <c r="AH240" s="217"/>
      <c r="AI240" s="217"/>
      <c r="AJ240" s="332"/>
    </row>
    <row r="241" spans="7:36">
      <c r="G241" s="51"/>
      <c r="H241" s="51"/>
      <c r="I241" s="51"/>
      <c r="J241" s="51"/>
      <c r="K241" s="50"/>
      <c r="L241" s="123"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79"/>
      <c r="T241" s="179"/>
      <c r="V241" s="200"/>
      <c r="W241" s="201"/>
      <c r="X241" s="179"/>
      <c r="Y241" s="179"/>
      <c r="AB241" s="331"/>
      <c r="AC241" s="217"/>
      <c r="AD241" s="217"/>
      <c r="AE241" s="217"/>
      <c r="AF241" s="217"/>
      <c r="AG241" s="217"/>
      <c r="AH241" s="217"/>
      <c r="AI241" s="217"/>
      <c r="AJ241" s="332"/>
    </row>
    <row r="242" spans="7:36">
      <c r="G242" s="51"/>
      <c r="H242" s="51"/>
      <c r="I242" s="51"/>
      <c r="J242" s="51"/>
      <c r="K242" s="50"/>
      <c r="L242" s="123"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79"/>
      <c r="T242" s="179"/>
      <c r="V242" s="200"/>
      <c r="W242" s="201"/>
      <c r="X242" s="179"/>
      <c r="Y242" s="179"/>
      <c r="AB242" s="331"/>
      <c r="AC242" s="217"/>
      <c r="AD242" s="217"/>
      <c r="AE242" s="217"/>
      <c r="AF242" s="217"/>
      <c r="AG242" s="217"/>
      <c r="AH242" s="217"/>
      <c r="AI242" s="217"/>
      <c r="AJ242" s="332"/>
    </row>
    <row r="243" spans="7:36">
      <c r="G243" s="51"/>
      <c r="H243" s="51"/>
      <c r="I243" s="51"/>
      <c r="J243" s="51"/>
      <c r="K243" s="50"/>
      <c r="L243" s="123"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79"/>
      <c r="T243" s="179"/>
      <c r="V243" s="200"/>
      <c r="W243" s="201"/>
      <c r="X243" s="179"/>
      <c r="Y243" s="179"/>
      <c r="AB243" s="331"/>
      <c r="AC243" s="217"/>
      <c r="AD243" s="217"/>
      <c r="AE243" s="217"/>
      <c r="AF243" s="217"/>
      <c r="AG243" s="217"/>
      <c r="AH243" s="217"/>
      <c r="AI243" s="217"/>
      <c r="AJ243" s="332"/>
    </row>
    <row r="244" spans="7:36">
      <c r="G244" s="51"/>
      <c r="H244" s="51"/>
      <c r="I244" s="51"/>
      <c r="J244" s="51"/>
      <c r="K244" s="50"/>
      <c r="L244" s="123"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79"/>
      <c r="T244" s="179"/>
      <c r="V244" s="200"/>
      <c r="W244" s="201"/>
      <c r="X244" s="179"/>
      <c r="Y244" s="179"/>
      <c r="AB244" s="331"/>
      <c r="AC244" s="217"/>
      <c r="AD244" s="217"/>
      <c r="AE244" s="217"/>
      <c r="AF244" s="217"/>
      <c r="AG244" s="217"/>
      <c r="AH244" s="217"/>
      <c r="AI244" s="217"/>
      <c r="AJ244" s="332"/>
    </row>
    <row r="245" spans="7:36">
      <c r="G245" s="51"/>
      <c r="H245" s="51"/>
      <c r="I245" s="51"/>
      <c r="J245" s="51"/>
      <c r="K245" s="50"/>
      <c r="L245" s="123"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79"/>
      <c r="T245" s="179"/>
      <c r="V245" s="200"/>
      <c r="W245" s="201"/>
      <c r="X245" s="179"/>
      <c r="Y245" s="179"/>
      <c r="AB245" s="331"/>
      <c r="AC245" s="217"/>
      <c r="AD245" s="217"/>
      <c r="AE245" s="217"/>
      <c r="AF245" s="217"/>
      <c r="AG245" s="217"/>
      <c r="AH245" s="217"/>
      <c r="AI245" s="217"/>
      <c r="AJ245" s="332"/>
    </row>
    <row r="246" spans="7:36">
      <c r="G246" s="51"/>
      <c r="H246" s="51"/>
      <c r="I246" s="51"/>
      <c r="J246" s="51"/>
      <c r="K246" s="50"/>
      <c r="L246" s="123"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79"/>
      <c r="T246" s="179"/>
      <c r="V246" s="200"/>
      <c r="W246" s="201"/>
      <c r="X246" s="179"/>
      <c r="Y246" s="179"/>
      <c r="AB246" s="331"/>
      <c r="AC246" s="217"/>
      <c r="AD246" s="217"/>
      <c r="AE246" s="217"/>
      <c r="AF246" s="217"/>
      <c r="AG246" s="217"/>
      <c r="AH246" s="217"/>
      <c r="AI246" s="217"/>
      <c r="AJ246" s="332"/>
    </row>
    <row r="247" spans="7:36">
      <c r="G247" s="51"/>
      <c r="H247" s="51"/>
      <c r="I247" s="51"/>
      <c r="J247" s="51"/>
      <c r="K247" s="50"/>
      <c r="L247" s="123"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79"/>
      <c r="T247" s="179"/>
      <c r="V247" s="200"/>
      <c r="W247" s="201"/>
      <c r="X247" s="179"/>
      <c r="Y247" s="179"/>
      <c r="AB247" s="331"/>
      <c r="AC247" s="217"/>
      <c r="AD247" s="217"/>
      <c r="AE247" s="217"/>
      <c r="AF247" s="217"/>
      <c r="AG247" s="217"/>
      <c r="AH247" s="217"/>
      <c r="AI247" s="217"/>
      <c r="AJ247" s="332"/>
    </row>
    <row r="248" spans="7:36">
      <c r="G248" s="51"/>
      <c r="H248" s="51"/>
      <c r="I248" s="51"/>
      <c r="J248" s="51"/>
      <c r="K248" s="50"/>
      <c r="L248" s="123"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79"/>
      <c r="T248" s="179"/>
      <c r="V248" s="200"/>
      <c r="W248" s="201"/>
      <c r="X248" s="179"/>
      <c r="Y248" s="179"/>
      <c r="AB248" s="331"/>
      <c r="AC248" s="217"/>
      <c r="AD248" s="217"/>
      <c r="AE248" s="217"/>
      <c r="AF248" s="217"/>
      <c r="AG248" s="217"/>
      <c r="AH248" s="217"/>
      <c r="AI248" s="217"/>
      <c r="AJ248" s="332"/>
    </row>
    <row r="249" spans="7:36">
      <c r="G249" s="51"/>
      <c r="H249" s="51"/>
      <c r="I249" s="51"/>
      <c r="J249" s="51"/>
      <c r="K249" s="50"/>
      <c r="L249" s="123"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79"/>
      <c r="T249" s="179"/>
      <c r="V249" s="200"/>
      <c r="W249" s="201"/>
      <c r="X249" s="179"/>
      <c r="Y249" s="179"/>
      <c r="AB249" s="331"/>
      <c r="AC249" s="217"/>
      <c r="AD249" s="217"/>
      <c r="AE249" s="217"/>
      <c r="AF249" s="217"/>
      <c r="AG249" s="217"/>
      <c r="AH249" s="217"/>
      <c r="AI249" s="217"/>
      <c r="AJ249" s="332"/>
    </row>
    <row r="250" spans="7:36">
      <c r="G250" s="51"/>
      <c r="H250" s="51"/>
      <c r="I250" s="51"/>
      <c r="J250" s="51"/>
      <c r="K250" s="50"/>
      <c r="L250" s="123"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79"/>
      <c r="T250" s="179"/>
      <c r="V250" s="200"/>
      <c r="W250" s="201"/>
      <c r="X250" s="179"/>
      <c r="Y250" s="179"/>
      <c r="AB250" s="331"/>
      <c r="AC250" s="217"/>
      <c r="AD250" s="217"/>
      <c r="AE250" s="217"/>
      <c r="AF250" s="217"/>
      <c r="AG250" s="217"/>
      <c r="AH250" s="217"/>
      <c r="AI250" s="217"/>
      <c r="AJ250" s="332"/>
    </row>
    <row r="251" spans="7:36">
      <c r="G251" s="51"/>
      <c r="H251" s="51"/>
      <c r="I251" s="51"/>
      <c r="J251" s="51"/>
      <c r="K251" s="50"/>
      <c r="L251" s="123"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79"/>
      <c r="T251" s="179"/>
      <c r="V251" s="200"/>
      <c r="W251" s="201"/>
      <c r="X251" s="179"/>
      <c r="Y251" s="179"/>
      <c r="AB251" s="331"/>
      <c r="AC251" s="217"/>
      <c r="AD251" s="217"/>
      <c r="AE251" s="217"/>
      <c r="AF251" s="217"/>
      <c r="AG251" s="217"/>
      <c r="AH251" s="217"/>
      <c r="AI251" s="217"/>
      <c r="AJ251" s="332"/>
    </row>
    <row r="252" spans="7:36">
      <c r="G252" s="51"/>
      <c r="H252" s="51"/>
      <c r="I252" s="51"/>
      <c r="J252" s="51"/>
      <c r="K252" s="50"/>
      <c r="L252" s="123"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79"/>
      <c r="T252" s="179"/>
      <c r="V252" s="200"/>
      <c r="W252" s="201"/>
      <c r="X252" s="179"/>
      <c r="Y252" s="179"/>
      <c r="AB252" s="331"/>
      <c r="AC252" s="217"/>
      <c r="AD252" s="217"/>
      <c r="AE252" s="217"/>
      <c r="AF252" s="217"/>
      <c r="AG252" s="217"/>
      <c r="AH252" s="217"/>
      <c r="AI252" s="217"/>
      <c r="AJ252" s="332"/>
    </row>
    <row r="253" spans="7:36">
      <c r="G253" s="51"/>
      <c r="H253" s="51"/>
      <c r="I253" s="51"/>
      <c r="J253" s="51"/>
      <c r="K253" s="50"/>
      <c r="L253" s="123"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79"/>
      <c r="T253" s="179"/>
      <c r="V253" s="200"/>
      <c r="W253" s="201"/>
      <c r="X253" s="179"/>
      <c r="Y253" s="179"/>
      <c r="AB253" s="331"/>
      <c r="AC253" s="217"/>
      <c r="AD253" s="217"/>
      <c r="AE253" s="217"/>
      <c r="AF253" s="217"/>
      <c r="AG253" s="217"/>
      <c r="AH253" s="217"/>
      <c r="AI253" s="217"/>
      <c r="AJ253" s="332"/>
    </row>
    <row r="254" spans="7:36">
      <c r="G254" s="51"/>
      <c r="H254" s="51"/>
      <c r="I254" s="51"/>
      <c r="J254" s="51"/>
      <c r="K254" s="50"/>
      <c r="L254" s="123"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79"/>
      <c r="T254" s="179"/>
      <c r="V254" s="200"/>
      <c r="W254" s="201"/>
      <c r="X254" s="179"/>
      <c r="Y254" s="179"/>
      <c r="AB254" s="331"/>
      <c r="AC254" s="217"/>
      <c r="AD254" s="217"/>
      <c r="AE254" s="217"/>
      <c r="AF254" s="217"/>
      <c r="AG254" s="217"/>
      <c r="AH254" s="217"/>
      <c r="AI254" s="217"/>
      <c r="AJ254" s="332"/>
    </row>
    <row r="255" spans="7:36">
      <c r="G255" s="51"/>
      <c r="H255" s="51"/>
      <c r="I255" s="51"/>
      <c r="J255" s="51"/>
      <c r="K255" s="50"/>
      <c r="L255" s="123"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79"/>
      <c r="T255" s="179"/>
      <c r="V255" s="200"/>
      <c r="W255" s="201"/>
      <c r="X255" s="179"/>
      <c r="Y255" s="179"/>
      <c r="AB255" s="331"/>
      <c r="AC255" s="217"/>
      <c r="AD255" s="217"/>
      <c r="AE255" s="217"/>
      <c r="AF255" s="217"/>
      <c r="AG255" s="217"/>
      <c r="AH255" s="217"/>
      <c r="AI255" s="217"/>
      <c r="AJ255" s="332"/>
    </row>
    <row r="256" spans="7:36">
      <c r="G256" s="51"/>
      <c r="H256" s="51"/>
      <c r="I256" s="51"/>
      <c r="J256" s="51"/>
      <c r="K256" s="50"/>
      <c r="L256" s="123"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79"/>
      <c r="T256" s="179"/>
      <c r="V256" s="200"/>
      <c r="W256" s="201"/>
      <c r="X256" s="179"/>
      <c r="Y256" s="179"/>
      <c r="AB256" s="331"/>
      <c r="AC256" s="217"/>
      <c r="AD256" s="217"/>
      <c r="AE256" s="217"/>
      <c r="AF256" s="217"/>
      <c r="AG256" s="217"/>
      <c r="AH256" s="217"/>
      <c r="AI256" s="217"/>
      <c r="AJ256" s="332"/>
    </row>
    <row r="257" spans="7:36">
      <c r="G257" s="51"/>
      <c r="H257" s="51"/>
      <c r="I257" s="51"/>
      <c r="J257" s="51"/>
      <c r="K257" s="50"/>
      <c r="L257" s="123"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79"/>
      <c r="T257" s="179"/>
      <c r="V257" s="200"/>
      <c r="W257" s="201"/>
      <c r="X257" s="179"/>
      <c r="Y257" s="179"/>
      <c r="AB257" s="331"/>
      <c r="AC257" s="217"/>
      <c r="AD257" s="217"/>
      <c r="AE257" s="217"/>
      <c r="AF257" s="217"/>
      <c r="AG257" s="217"/>
      <c r="AH257" s="217"/>
      <c r="AI257" s="217"/>
      <c r="AJ257" s="332"/>
    </row>
    <row r="258" spans="7:36">
      <c r="G258" s="51"/>
      <c r="H258" s="51"/>
      <c r="I258" s="51"/>
      <c r="J258" s="51"/>
      <c r="K258" s="50"/>
      <c r="L258" s="123"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79"/>
      <c r="T258" s="179"/>
      <c r="V258" s="200"/>
      <c r="W258" s="201"/>
      <c r="X258" s="179"/>
      <c r="Y258" s="179"/>
      <c r="AB258" s="331"/>
      <c r="AC258" s="217"/>
      <c r="AD258" s="217"/>
      <c r="AE258" s="217"/>
      <c r="AF258" s="217"/>
      <c r="AG258" s="217"/>
      <c r="AH258" s="217"/>
      <c r="AI258" s="217"/>
      <c r="AJ258" s="332"/>
    </row>
    <row r="259" spans="7:36">
      <c r="G259" s="51"/>
      <c r="H259" s="51"/>
      <c r="I259" s="51"/>
      <c r="J259" s="51"/>
      <c r="K259" s="50"/>
      <c r="L259" s="123"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79"/>
      <c r="T259" s="179"/>
      <c r="V259" s="200"/>
      <c r="W259" s="201"/>
      <c r="X259" s="179"/>
      <c r="Y259" s="179"/>
      <c r="AB259" s="331"/>
      <c r="AC259" s="217"/>
      <c r="AD259" s="217"/>
      <c r="AE259" s="217"/>
      <c r="AF259" s="217"/>
      <c r="AG259" s="217"/>
      <c r="AH259" s="217"/>
      <c r="AI259" s="217"/>
      <c r="AJ259" s="332"/>
    </row>
    <row r="260" spans="7:36">
      <c r="G260" s="51"/>
      <c r="H260" s="51"/>
      <c r="I260" s="51"/>
      <c r="J260" s="51"/>
      <c r="K260" s="50"/>
      <c r="L260" s="123"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79"/>
      <c r="T260" s="179"/>
      <c r="V260" s="200"/>
      <c r="W260" s="201"/>
      <c r="X260" s="179"/>
      <c r="Y260" s="179"/>
      <c r="AB260" s="331"/>
      <c r="AC260" s="217"/>
      <c r="AD260" s="217"/>
      <c r="AE260" s="217"/>
      <c r="AF260" s="217"/>
      <c r="AG260" s="217"/>
      <c r="AH260" s="217"/>
      <c r="AI260" s="217"/>
      <c r="AJ260" s="332"/>
    </row>
    <row r="261" spans="7:36">
      <c r="G261" s="51"/>
      <c r="H261" s="51"/>
      <c r="I261" s="51"/>
      <c r="J261" s="51"/>
      <c r="K261" s="50"/>
      <c r="L261" s="123"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79"/>
      <c r="T261" s="179"/>
      <c r="V261" s="200"/>
      <c r="W261" s="201"/>
      <c r="X261" s="179"/>
      <c r="Y261" s="179"/>
      <c r="AB261" s="331"/>
      <c r="AC261" s="217"/>
      <c r="AD261" s="217"/>
      <c r="AE261" s="217"/>
      <c r="AF261" s="217"/>
      <c r="AG261" s="217"/>
      <c r="AH261" s="217"/>
      <c r="AI261" s="217"/>
      <c r="AJ261" s="332"/>
    </row>
    <row r="262" spans="7:36">
      <c r="G262" s="51"/>
      <c r="H262" s="51"/>
      <c r="I262" s="51"/>
      <c r="J262" s="51"/>
      <c r="K262" s="50"/>
      <c r="L262" s="123"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79"/>
      <c r="T262" s="179"/>
      <c r="V262" s="200"/>
      <c r="W262" s="201"/>
      <c r="X262" s="179"/>
      <c r="Y262" s="179"/>
      <c r="AB262" s="331"/>
      <c r="AC262" s="217"/>
      <c r="AD262" s="217"/>
      <c r="AE262" s="217"/>
      <c r="AF262" s="217"/>
      <c r="AG262" s="217"/>
      <c r="AH262" s="217"/>
      <c r="AI262" s="217"/>
      <c r="AJ262" s="332"/>
    </row>
    <row r="263" spans="7:36">
      <c r="G263" s="51"/>
      <c r="H263" s="51"/>
      <c r="I263" s="51"/>
      <c r="J263" s="51"/>
      <c r="K263" s="50"/>
      <c r="L263" s="123"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79"/>
      <c r="T263" s="179"/>
      <c r="V263" s="200"/>
      <c r="W263" s="201"/>
      <c r="X263" s="179"/>
      <c r="Y263" s="179"/>
      <c r="AB263" s="331"/>
      <c r="AC263" s="217"/>
      <c r="AD263" s="217"/>
      <c r="AE263" s="217"/>
      <c r="AF263" s="217"/>
      <c r="AG263" s="217"/>
      <c r="AH263" s="217"/>
      <c r="AI263" s="217"/>
      <c r="AJ263" s="332"/>
    </row>
    <row r="264" spans="7:36">
      <c r="G264" s="51"/>
      <c r="H264" s="51"/>
      <c r="I264" s="51"/>
      <c r="J264" s="51"/>
      <c r="K264" s="50"/>
      <c r="L264" s="123"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79"/>
      <c r="T264" s="179"/>
      <c r="V264" s="200"/>
      <c r="W264" s="201"/>
      <c r="X264" s="179"/>
      <c r="Y264" s="179"/>
      <c r="AB264" s="331"/>
      <c r="AC264" s="217"/>
      <c r="AD264" s="217"/>
      <c r="AE264" s="217"/>
      <c r="AF264" s="217"/>
      <c r="AG264" s="217"/>
      <c r="AH264" s="217"/>
      <c r="AI264" s="217"/>
      <c r="AJ264" s="332"/>
    </row>
    <row r="265" spans="7:36">
      <c r="G265" s="51"/>
      <c r="H265" s="51"/>
      <c r="I265" s="51"/>
      <c r="J265" s="51"/>
      <c r="K265" s="50"/>
      <c r="L265" s="123"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79"/>
      <c r="T265" s="179"/>
      <c r="V265" s="200"/>
      <c r="W265" s="201"/>
      <c r="X265" s="179"/>
      <c r="Y265" s="179"/>
      <c r="AB265" s="331"/>
      <c r="AC265" s="217"/>
      <c r="AD265" s="217"/>
      <c r="AE265" s="217"/>
      <c r="AF265" s="217"/>
      <c r="AG265" s="217"/>
      <c r="AH265" s="217"/>
      <c r="AI265" s="217"/>
      <c r="AJ265" s="332"/>
    </row>
    <row r="266" spans="7:36">
      <c r="G266" s="51"/>
      <c r="H266" s="51"/>
      <c r="I266" s="51"/>
      <c r="J266" s="51"/>
      <c r="K266" s="50"/>
      <c r="L266" s="123"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79"/>
      <c r="T266" s="179"/>
      <c r="V266" s="200"/>
      <c r="W266" s="201"/>
      <c r="X266" s="179"/>
      <c r="Y266" s="179"/>
      <c r="AB266" s="331"/>
      <c r="AC266" s="217"/>
      <c r="AD266" s="217"/>
      <c r="AE266" s="217"/>
      <c r="AF266" s="217"/>
      <c r="AG266" s="217"/>
      <c r="AH266" s="217"/>
      <c r="AI266" s="217"/>
      <c r="AJ266" s="332"/>
    </row>
    <row r="267" spans="7:36">
      <c r="G267" s="51"/>
      <c r="H267" s="51"/>
      <c r="I267" s="51"/>
      <c r="J267" s="51"/>
      <c r="K267" s="50"/>
      <c r="L267" s="123"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79"/>
      <c r="T267" s="179"/>
      <c r="V267" s="200"/>
      <c r="W267" s="201"/>
      <c r="X267" s="179"/>
      <c r="Y267" s="179"/>
      <c r="AB267" s="331"/>
      <c r="AC267" s="217"/>
      <c r="AD267" s="217"/>
      <c r="AE267" s="217"/>
      <c r="AF267" s="217"/>
      <c r="AG267" s="217"/>
      <c r="AH267" s="217"/>
      <c r="AI267" s="217"/>
      <c r="AJ267" s="332"/>
    </row>
    <row r="268" spans="7:36">
      <c r="G268" s="51"/>
      <c r="H268" s="51"/>
      <c r="I268" s="51"/>
      <c r="J268" s="51"/>
      <c r="K268" s="50"/>
      <c r="L268" s="123"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79"/>
      <c r="T268" s="179"/>
      <c r="V268" s="200"/>
      <c r="W268" s="201"/>
      <c r="X268" s="179"/>
      <c r="Y268" s="179"/>
      <c r="AB268" s="331"/>
      <c r="AC268" s="217"/>
      <c r="AD268" s="217"/>
      <c r="AE268" s="217"/>
      <c r="AF268" s="217"/>
      <c r="AG268" s="217"/>
      <c r="AH268" s="217"/>
      <c r="AI268" s="217"/>
      <c r="AJ268" s="332"/>
    </row>
    <row r="269" spans="7:36">
      <c r="G269" s="51"/>
      <c r="H269" s="51"/>
      <c r="I269" s="51"/>
      <c r="J269" s="51"/>
      <c r="K269" s="50"/>
      <c r="L269" s="123"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79"/>
      <c r="T269" s="179"/>
      <c r="V269" s="200"/>
      <c r="W269" s="201"/>
      <c r="X269" s="179"/>
      <c r="Y269" s="179"/>
      <c r="AB269" s="331"/>
      <c r="AC269" s="217"/>
      <c r="AD269" s="217"/>
      <c r="AE269" s="217"/>
      <c r="AF269" s="217"/>
      <c r="AG269" s="217"/>
      <c r="AH269" s="217"/>
      <c r="AI269" s="217"/>
      <c r="AJ269" s="332"/>
    </row>
    <row r="270" spans="7:36">
      <c r="G270" s="51"/>
      <c r="H270" s="51"/>
      <c r="I270" s="51"/>
      <c r="J270" s="51"/>
      <c r="K270" s="50"/>
      <c r="L270" s="123"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79"/>
      <c r="T270" s="179"/>
      <c r="V270" s="200"/>
      <c r="W270" s="201"/>
      <c r="X270" s="179"/>
      <c r="Y270" s="179"/>
      <c r="AB270" s="331"/>
      <c r="AC270" s="217"/>
      <c r="AD270" s="217"/>
      <c r="AE270" s="217"/>
      <c r="AF270" s="217"/>
      <c r="AG270" s="217"/>
      <c r="AH270" s="217"/>
      <c r="AI270" s="217"/>
      <c r="AJ270" s="332"/>
    </row>
    <row r="271" spans="7:36">
      <c r="G271" s="51"/>
      <c r="H271" s="51"/>
      <c r="I271" s="51"/>
      <c r="J271" s="51"/>
      <c r="K271" s="50"/>
      <c r="L271" s="123"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79"/>
      <c r="T271" s="179"/>
      <c r="V271" s="200"/>
      <c r="W271" s="201"/>
      <c r="X271" s="179"/>
      <c r="Y271" s="179"/>
      <c r="AB271" s="331"/>
      <c r="AC271" s="217"/>
      <c r="AD271" s="217"/>
      <c r="AE271" s="217"/>
      <c r="AF271" s="217"/>
      <c r="AG271" s="217"/>
      <c r="AH271" s="217"/>
      <c r="AI271" s="217"/>
      <c r="AJ271" s="332"/>
    </row>
    <row r="272" spans="7:36">
      <c r="G272" s="51"/>
      <c r="H272" s="51"/>
      <c r="I272" s="51"/>
      <c r="J272" s="51"/>
      <c r="K272" s="50"/>
      <c r="L272" s="123"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79"/>
      <c r="T272" s="179"/>
      <c r="V272" s="200"/>
      <c r="W272" s="201"/>
      <c r="X272" s="179"/>
      <c r="Y272" s="179"/>
      <c r="AB272" s="331"/>
      <c r="AC272" s="217"/>
      <c r="AD272" s="217"/>
      <c r="AE272" s="217"/>
      <c r="AF272" s="217"/>
      <c r="AG272" s="217"/>
      <c r="AH272" s="217"/>
      <c r="AI272" s="217"/>
      <c r="AJ272" s="332"/>
    </row>
    <row r="273" spans="7:36">
      <c r="G273" s="51"/>
      <c r="H273" s="51"/>
      <c r="I273" s="51"/>
      <c r="J273" s="51"/>
      <c r="K273" s="50"/>
      <c r="L273" s="123"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79"/>
      <c r="T273" s="179"/>
      <c r="V273" s="200"/>
      <c r="W273" s="201"/>
      <c r="X273" s="179"/>
      <c r="Y273" s="179"/>
      <c r="AB273" s="331"/>
      <c r="AC273" s="217"/>
      <c r="AD273" s="217"/>
      <c r="AE273" s="217"/>
      <c r="AF273" s="217"/>
      <c r="AG273" s="217"/>
      <c r="AH273" s="217"/>
      <c r="AI273" s="217"/>
      <c r="AJ273" s="332"/>
    </row>
    <row r="274" spans="7:36">
      <c r="G274" s="51"/>
      <c r="H274" s="51"/>
      <c r="I274" s="51"/>
      <c r="J274" s="51"/>
      <c r="K274" s="50"/>
      <c r="L274" s="123"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79"/>
      <c r="T274" s="179"/>
      <c r="V274" s="200"/>
      <c r="W274" s="201"/>
      <c r="X274" s="179"/>
      <c r="Y274" s="179"/>
      <c r="AB274" s="331"/>
      <c r="AC274" s="217"/>
      <c r="AD274" s="217"/>
      <c r="AE274" s="217"/>
      <c r="AF274" s="217"/>
      <c r="AG274" s="217"/>
      <c r="AH274" s="217"/>
      <c r="AI274" s="217"/>
      <c r="AJ274" s="332"/>
    </row>
    <row r="275" spans="7:36">
      <c r="G275" s="51"/>
      <c r="H275" s="51"/>
      <c r="I275" s="51"/>
      <c r="J275" s="51"/>
      <c r="K275" s="50"/>
      <c r="L275" s="123"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79"/>
      <c r="T275" s="179"/>
      <c r="V275" s="200"/>
      <c r="W275" s="201"/>
      <c r="X275" s="179"/>
      <c r="Y275" s="179"/>
      <c r="AB275" s="331"/>
      <c r="AC275" s="217"/>
      <c r="AD275" s="217"/>
      <c r="AE275" s="217"/>
      <c r="AF275" s="217"/>
      <c r="AG275" s="217"/>
      <c r="AH275" s="217"/>
      <c r="AI275" s="217"/>
      <c r="AJ275" s="332"/>
    </row>
    <row r="276" spans="7:36">
      <c r="G276" s="51"/>
      <c r="H276" s="51"/>
      <c r="I276" s="51"/>
      <c r="J276" s="51"/>
      <c r="K276" s="50"/>
      <c r="L276" s="123"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79"/>
      <c r="T276" s="179"/>
      <c r="V276" s="200"/>
      <c r="W276" s="201"/>
      <c r="X276" s="179"/>
      <c r="Y276" s="179"/>
      <c r="AB276" s="331"/>
      <c r="AC276" s="217"/>
      <c r="AD276" s="217"/>
      <c r="AE276" s="217"/>
      <c r="AF276" s="217"/>
      <c r="AG276" s="217"/>
      <c r="AH276" s="217"/>
      <c r="AI276" s="217"/>
      <c r="AJ276" s="332"/>
    </row>
    <row r="277" spans="7:36">
      <c r="G277" s="51"/>
      <c r="H277" s="51"/>
      <c r="I277" s="51"/>
      <c r="J277" s="51"/>
      <c r="K277" s="50"/>
      <c r="L277" s="123"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79"/>
      <c r="T277" s="179"/>
      <c r="V277" s="200"/>
      <c r="W277" s="201"/>
      <c r="X277" s="179"/>
      <c r="Y277" s="179"/>
      <c r="AB277" s="331"/>
      <c r="AC277" s="217"/>
      <c r="AD277" s="217"/>
      <c r="AE277" s="217"/>
      <c r="AF277" s="217"/>
      <c r="AG277" s="217"/>
      <c r="AH277" s="217"/>
      <c r="AI277" s="217"/>
      <c r="AJ277" s="332"/>
    </row>
    <row r="278" spans="7:36">
      <c r="G278" s="51"/>
      <c r="H278" s="51"/>
      <c r="I278" s="51"/>
      <c r="J278" s="51"/>
      <c r="K278" s="50"/>
      <c r="L278" s="123"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79"/>
      <c r="T278" s="179"/>
      <c r="V278" s="200"/>
      <c r="W278" s="201"/>
      <c r="X278" s="179"/>
      <c r="Y278" s="179"/>
      <c r="AB278" s="331"/>
      <c r="AC278" s="217"/>
      <c r="AD278" s="217"/>
      <c r="AE278" s="217"/>
      <c r="AF278" s="217"/>
      <c r="AG278" s="217"/>
      <c r="AH278" s="217"/>
      <c r="AI278" s="217"/>
      <c r="AJ278" s="332"/>
    </row>
    <row r="279" spans="7:36">
      <c r="G279" s="51"/>
      <c r="H279" s="51"/>
      <c r="I279" s="51"/>
      <c r="J279" s="51"/>
      <c r="K279" s="50"/>
      <c r="L279" s="123"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79"/>
      <c r="T279" s="179"/>
      <c r="V279" s="200"/>
      <c r="W279" s="201"/>
      <c r="X279" s="179"/>
      <c r="Y279" s="179"/>
      <c r="AB279" s="331"/>
      <c r="AC279" s="217"/>
      <c r="AD279" s="217"/>
      <c r="AE279" s="217"/>
      <c r="AF279" s="217"/>
      <c r="AG279" s="217"/>
      <c r="AH279" s="217"/>
      <c r="AI279" s="217"/>
      <c r="AJ279" s="332"/>
    </row>
    <row r="280" spans="7:36">
      <c r="G280" s="51"/>
      <c r="H280" s="51"/>
      <c r="I280" s="51"/>
      <c r="J280" s="51"/>
      <c r="K280" s="50"/>
      <c r="L280" s="123"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79"/>
      <c r="T280" s="179"/>
      <c r="V280" s="200"/>
      <c r="W280" s="201"/>
      <c r="X280" s="179"/>
      <c r="Y280" s="179"/>
      <c r="AB280" s="331"/>
      <c r="AC280" s="217"/>
      <c r="AD280" s="217"/>
      <c r="AE280" s="217"/>
      <c r="AF280" s="217"/>
      <c r="AG280" s="217"/>
      <c r="AH280" s="217"/>
      <c r="AI280" s="217"/>
      <c r="AJ280" s="332"/>
    </row>
    <row r="281" spans="7:36">
      <c r="G281" s="51"/>
      <c r="H281" s="51"/>
      <c r="I281" s="51"/>
      <c r="J281" s="51"/>
      <c r="K281" s="50"/>
      <c r="L281" s="123"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79"/>
      <c r="T281" s="179"/>
      <c r="V281" s="200"/>
      <c r="W281" s="201"/>
      <c r="X281" s="179"/>
      <c r="Y281" s="179"/>
      <c r="AB281" s="331"/>
      <c r="AC281" s="217"/>
      <c r="AD281" s="217"/>
      <c r="AE281" s="217"/>
      <c r="AF281" s="217"/>
      <c r="AG281" s="217"/>
      <c r="AH281" s="217"/>
      <c r="AI281" s="217"/>
      <c r="AJ281" s="332"/>
    </row>
    <row r="282" spans="7:36">
      <c r="G282" s="51"/>
      <c r="H282" s="51"/>
      <c r="I282" s="51"/>
      <c r="J282" s="51"/>
      <c r="K282" s="50"/>
      <c r="L282" s="123"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79"/>
      <c r="T282" s="179"/>
      <c r="V282" s="200"/>
      <c r="W282" s="201"/>
      <c r="X282" s="179"/>
      <c r="Y282" s="179"/>
      <c r="AB282" s="331"/>
      <c r="AC282" s="217"/>
      <c r="AD282" s="217"/>
      <c r="AE282" s="217"/>
      <c r="AF282" s="217"/>
      <c r="AG282" s="217"/>
      <c r="AH282" s="217"/>
      <c r="AI282" s="217"/>
      <c r="AJ282" s="332"/>
    </row>
    <row r="283" spans="7:36">
      <c r="G283" s="51"/>
      <c r="H283" s="51"/>
      <c r="I283" s="51"/>
      <c r="J283" s="51"/>
      <c r="K283" s="50"/>
      <c r="L283" s="123"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79"/>
      <c r="T283" s="179"/>
      <c r="V283" s="200"/>
      <c r="W283" s="201"/>
      <c r="X283" s="179"/>
      <c r="Y283" s="179"/>
      <c r="AB283" s="331"/>
      <c r="AC283" s="217"/>
      <c r="AD283" s="217"/>
      <c r="AE283" s="217"/>
      <c r="AF283" s="217"/>
      <c r="AG283" s="217"/>
      <c r="AH283" s="217"/>
      <c r="AI283" s="217"/>
      <c r="AJ283" s="332"/>
    </row>
    <row r="284" spans="7:36">
      <c r="G284" s="51"/>
      <c r="H284" s="51"/>
      <c r="I284" s="51"/>
      <c r="J284" s="51"/>
      <c r="K284" s="50"/>
      <c r="L284" s="123"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79"/>
      <c r="T284" s="179"/>
      <c r="V284" s="200"/>
      <c r="W284" s="201"/>
      <c r="X284" s="179"/>
      <c r="Y284" s="179"/>
      <c r="AB284" s="331"/>
      <c r="AC284" s="217"/>
      <c r="AD284" s="217"/>
      <c r="AE284" s="217"/>
      <c r="AF284" s="217"/>
      <c r="AG284" s="217"/>
      <c r="AH284" s="217"/>
      <c r="AI284" s="217"/>
      <c r="AJ284" s="332"/>
    </row>
    <row r="285" spans="7:36">
      <c r="G285" s="51"/>
      <c r="H285" s="51"/>
      <c r="I285" s="51"/>
      <c r="J285" s="51"/>
      <c r="K285" s="50"/>
      <c r="L285" s="123"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79"/>
      <c r="T285" s="179"/>
      <c r="V285" s="200"/>
      <c r="W285" s="201"/>
      <c r="X285" s="179"/>
      <c r="Y285" s="179"/>
      <c r="AB285" s="331"/>
      <c r="AC285" s="217"/>
      <c r="AD285" s="217"/>
      <c r="AE285" s="217"/>
      <c r="AF285" s="217"/>
      <c r="AG285" s="217"/>
      <c r="AH285" s="217"/>
      <c r="AI285" s="217"/>
      <c r="AJ285" s="332"/>
    </row>
    <row r="286" spans="7:36">
      <c r="G286" s="51"/>
      <c r="H286" s="51"/>
      <c r="I286" s="51"/>
      <c r="J286" s="51"/>
      <c r="K286" s="50"/>
      <c r="L286" s="123"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79"/>
      <c r="T286" s="179"/>
      <c r="V286" s="200"/>
      <c r="W286" s="201"/>
      <c r="X286" s="179"/>
      <c r="Y286" s="179"/>
      <c r="AB286" s="331"/>
      <c r="AC286" s="217"/>
      <c r="AD286" s="217"/>
      <c r="AE286" s="217"/>
      <c r="AF286" s="217"/>
      <c r="AG286" s="217"/>
      <c r="AH286" s="217"/>
      <c r="AI286" s="217"/>
      <c r="AJ286" s="332"/>
    </row>
    <row r="287" spans="7:36">
      <c r="G287" s="51"/>
      <c r="H287" s="51"/>
      <c r="I287" s="51"/>
      <c r="J287" s="51"/>
      <c r="K287" s="50"/>
      <c r="L287" s="123"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79"/>
      <c r="T287" s="179"/>
      <c r="V287" s="200"/>
      <c r="W287" s="201"/>
      <c r="X287" s="179"/>
      <c r="Y287" s="179"/>
      <c r="AB287" s="331"/>
      <c r="AC287" s="217"/>
      <c r="AD287" s="217"/>
      <c r="AE287" s="217"/>
      <c r="AF287" s="217"/>
      <c r="AG287" s="217"/>
      <c r="AH287" s="217"/>
      <c r="AI287" s="217"/>
      <c r="AJ287" s="332"/>
    </row>
    <row r="288" spans="7:36">
      <c r="G288" s="51"/>
      <c r="H288" s="51"/>
      <c r="I288" s="51"/>
      <c r="J288" s="51"/>
      <c r="K288" s="50"/>
      <c r="L288" s="123"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79"/>
      <c r="T288" s="179"/>
      <c r="V288" s="200"/>
      <c r="W288" s="201"/>
      <c r="X288" s="179"/>
      <c r="Y288" s="179"/>
      <c r="AB288" s="331"/>
      <c r="AC288" s="217"/>
      <c r="AD288" s="217"/>
      <c r="AE288" s="217"/>
      <c r="AF288" s="217"/>
      <c r="AG288" s="217"/>
      <c r="AH288" s="217"/>
      <c r="AI288" s="217"/>
      <c r="AJ288" s="332"/>
    </row>
    <row r="289" spans="7:36">
      <c r="G289" s="51"/>
      <c r="H289" s="51"/>
      <c r="I289" s="51"/>
      <c r="J289" s="51"/>
      <c r="K289" s="50"/>
      <c r="L289" s="123"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79"/>
      <c r="T289" s="179"/>
      <c r="V289" s="200"/>
      <c r="W289" s="201"/>
      <c r="X289" s="179"/>
      <c r="Y289" s="179"/>
      <c r="AB289" s="331"/>
      <c r="AC289" s="217"/>
      <c r="AD289" s="217"/>
      <c r="AE289" s="217"/>
      <c r="AF289" s="217"/>
      <c r="AG289" s="217"/>
      <c r="AH289" s="217"/>
      <c r="AI289" s="217"/>
      <c r="AJ289" s="332"/>
    </row>
    <row r="290" spans="7:36">
      <c r="G290" s="51"/>
      <c r="H290" s="51"/>
      <c r="I290" s="51"/>
      <c r="J290" s="51"/>
      <c r="K290" s="50"/>
      <c r="L290" s="123"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79"/>
      <c r="T290" s="179"/>
      <c r="V290" s="200"/>
      <c r="W290" s="201"/>
      <c r="X290" s="179"/>
      <c r="Y290" s="179"/>
      <c r="AB290" s="331"/>
      <c r="AC290" s="217"/>
      <c r="AD290" s="217"/>
      <c r="AE290" s="217"/>
      <c r="AF290" s="217"/>
      <c r="AG290" s="217"/>
      <c r="AH290" s="217"/>
      <c r="AI290" s="217"/>
      <c r="AJ290" s="332"/>
    </row>
    <row r="291" spans="7:36">
      <c r="G291" s="51"/>
      <c r="H291" s="51"/>
      <c r="I291" s="51"/>
      <c r="J291" s="51"/>
      <c r="K291" s="50"/>
      <c r="L291" s="123"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79"/>
      <c r="T291" s="179"/>
      <c r="V291" s="200"/>
      <c r="W291" s="201"/>
      <c r="X291" s="179"/>
      <c r="Y291" s="179"/>
      <c r="AB291" s="331"/>
      <c r="AC291" s="217"/>
      <c r="AD291" s="217"/>
      <c r="AE291" s="217"/>
      <c r="AF291" s="217"/>
      <c r="AG291" s="217"/>
      <c r="AH291" s="217"/>
      <c r="AI291" s="217"/>
      <c r="AJ291" s="332"/>
    </row>
    <row r="292" spans="7:36">
      <c r="G292" s="51"/>
      <c r="H292" s="51"/>
      <c r="I292" s="51"/>
      <c r="J292" s="51"/>
      <c r="K292" s="50"/>
      <c r="L292" s="123"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79"/>
      <c r="T292" s="179"/>
      <c r="V292" s="200"/>
      <c r="W292" s="201"/>
      <c r="X292" s="179"/>
      <c r="Y292" s="179"/>
      <c r="AB292" s="331"/>
      <c r="AC292" s="217"/>
      <c r="AD292" s="217"/>
      <c r="AE292" s="217"/>
      <c r="AF292" s="217"/>
      <c r="AG292" s="217"/>
      <c r="AH292" s="217"/>
      <c r="AI292" s="217"/>
      <c r="AJ292" s="332"/>
    </row>
    <row r="293" spans="7:36">
      <c r="G293" s="51"/>
      <c r="H293" s="51"/>
      <c r="I293" s="51"/>
      <c r="J293" s="51"/>
      <c r="K293" s="50"/>
      <c r="L293" s="123"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79"/>
      <c r="T293" s="179"/>
      <c r="V293" s="200"/>
      <c r="W293" s="201"/>
      <c r="X293" s="179"/>
      <c r="Y293" s="179"/>
      <c r="AB293" s="331"/>
      <c r="AC293" s="217"/>
      <c r="AD293" s="217"/>
      <c r="AE293" s="217"/>
      <c r="AF293" s="217"/>
      <c r="AG293" s="217"/>
      <c r="AH293" s="217"/>
      <c r="AI293" s="217"/>
      <c r="AJ293" s="332"/>
    </row>
    <row r="294" spans="7:36">
      <c r="G294" s="51"/>
      <c r="H294" s="51"/>
      <c r="I294" s="51"/>
      <c r="J294" s="51"/>
      <c r="K294" s="50"/>
      <c r="L294" s="123"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79"/>
      <c r="T294" s="179"/>
      <c r="V294" s="200"/>
      <c r="W294" s="201"/>
      <c r="X294" s="179"/>
      <c r="Y294" s="179"/>
      <c r="AB294" s="331"/>
      <c r="AC294" s="217"/>
      <c r="AD294" s="217"/>
      <c r="AE294" s="217"/>
      <c r="AF294" s="217"/>
      <c r="AG294" s="217"/>
      <c r="AH294" s="217"/>
      <c r="AI294" s="217"/>
      <c r="AJ294" s="332"/>
    </row>
    <row r="295" spans="7:36">
      <c r="G295" s="51"/>
      <c r="H295" s="51"/>
      <c r="I295" s="51"/>
      <c r="J295" s="51"/>
      <c r="K295" s="50"/>
      <c r="L295" s="123"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79"/>
      <c r="T295" s="179"/>
      <c r="V295" s="200"/>
      <c r="W295" s="201"/>
      <c r="X295" s="179"/>
      <c r="Y295" s="179"/>
      <c r="AB295" s="331"/>
      <c r="AC295" s="217"/>
      <c r="AD295" s="217"/>
      <c r="AE295" s="217"/>
      <c r="AF295" s="217"/>
      <c r="AG295" s="217"/>
      <c r="AH295" s="217"/>
      <c r="AI295" s="217"/>
      <c r="AJ295" s="332"/>
    </row>
    <row r="296" spans="7:36">
      <c r="G296" s="51"/>
      <c r="H296" s="51"/>
      <c r="I296" s="51"/>
      <c r="J296" s="51"/>
      <c r="K296" s="50"/>
      <c r="L296" s="123"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79"/>
      <c r="T296" s="179"/>
      <c r="V296" s="200"/>
      <c r="W296" s="201"/>
      <c r="X296" s="179"/>
      <c r="Y296" s="179"/>
      <c r="AB296" s="331"/>
      <c r="AC296" s="217"/>
      <c r="AD296" s="217"/>
      <c r="AE296" s="217"/>
      <c r="AF296" s="217"/>
      <c r="AG296" s="217"/>
      <c r="AH296" s="217"/>
      <c r="AI296" s="217"/>
      <c r="AJ296" s="332"/>
    </row>
    <row r="297" spans="7:36">
      <c r="G297" s="51"/>
      <c r="H297" s="51"/>
      <c r="I297" s="51"/>
      <c r="J297" s="51"/>
      <c r="K297" s="50"/>
      <c r="L297" s="123"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79"/>
      <c r="T297" s="179"/>
      <c r="V297" s="200"/>
      <c r="W297" s="201"/>
      <c r="X297" s="179"/>
      <c r="Y297" s="179"/>
      <c r="AB297" s="331"/>
      <c r="AC297" s="217"/>
      <c r="AD297" s="217"/>
      <c r="AE297" s="217"/>
      <c r="AF297" s="217"/>
      <c r="AG297" s="217"/>
      <c r="AH297" s="217"/>
      <c r="AI297" s="217"/>
      <c r="AJ297" s="332"/>
    </row>
    <row r="298" spans="7:36">
      <c r="G298" s="51"/>
      <c r="H298" s="51"/>
      <c r="I298" s="51"/>
      <c r="J298" s="51"/>
      <c r="K298" s="50"/>
      <c r="L298" s="123"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79"/>
      <c r="T298" s="179"/>
      <c r="V298" s="200"/>
      <c r="W298" s="201"/>
      <c r="X298" s="179"/>
      <c r="Y298" s="179"/>
      <c r="AB298" s="331"/>
      <c r="AC298" s="217"/>
      <c r="AD298" s="217"/>
      <c r="AE298" s="217"/>
      <c r="AF298" s="217"/>
      <c r="AG298" s="217"/>
      <c r="AH298" s="217"/>
      <c r="AI298" s="217"/>
      <c r="AJ298" s="332"/>
    </row>
    <row r="299" spans="7:36">
      <c r="G299" s="51"/>
      <c r="H299" s="51"/>
      <c r="I299" s="51"/>
      <c r="J299" s="51"/>
      <c r="K299" s="50"/>
      <c r="L299" s="123"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79"/>
      <c r="T299" s="179"/>
      <c r="V299" s="200"/>
      <c r="W299" s="201"/>
      <c r="X299" s="179"/>
      <c r="Y299" s="179"/>
      <c r="AB299" s="331"/>
      <c r="AC299" s="217"/>
      <c r="AD299" s="217"/>
      <c r="AE299" s="217"/>
      <c r="AF299" s="217"/>
      <c r="AG299" s="217"/>
      <c r="AH299" s="217"/>
      <c r="AI299" s="217"/>
      <c r="AJ299" s="332"/>
    </row>
    <row r="300" spans="7:36">
      <c r="G300" s="51"/>
      <c r="H300" s="51"/>
      <c r="I300" s="51"/>
      <c r="J300" s="51"/>
      <c r="K300" s="50"/>
      <c r="L300" s="123"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79"/>
      <c r="T300" s="179"/>
      <c r="V300" s="200"/>
      <c r="W300" s="201"/>
      <c r="X300" s="179"/>
      <c r="Y300" s="179"/>
      <c r="AB300" s="331"/>
      <c r="AC300" s="217"/>
      <c r="AD300" s="217"/>
      <c r="AE300" s="217"/>
      <c r="AF300" s="217"/>
      <c r="AG300" s="217"/>
      <c r="AH300" s="217"/>
      <c r="AI300" s="217"/>
      <c r="AJ300" s="332"/>
    </row>
    <row r="301" spans="7:36">
      <c r="G301" s="51"/>
      <c r="H301" s="51"/>
      <c r="I301" s="51"/>
      <c r="J301" s="51"/>
      <c r="K301" s="50"/>
      <c r="L301" s="123"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79"/>
      <c r="T301" s="179"/>
      <c r="V301" s="200"/>
      <c r="W301" s="201"/>
      <c r="X301" s="179"/>
      <c r="Y301" s="179"/>
      <c r="AB301" s="331"/>
      <c r="AC301" s="217"/>
      <c r="AD301" s="217"/>
      <c r="AE301" s="217"/>
      <c r="AF301" s="217"/>
      <c r="AG301" s="217"/>
      <c r="AH301" s="217"/>
      <c r="AI301" s="217"/>
      <c r="AJ301" s="332"/>
    </row>
    <row r="302" spans="7:36">
      <c r="G302" s="51"/>
      <c r="H302" s="51"/>
      <c r="I302" s="51"/>
      <c r="J302" s="51"/>
      <c r="K302" s="50"/>
      <c r="L302" s="123"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79"/>
      <c r="T302" s="179"/>
      <c r="V302" s="200"/>
      <c r="W302" s="201"/>
      <c r="X302" s="179"/>
      <c r="Y302" s="179"/>
      <c r="AB302" s="331"/>
      <c r="AC302" s="217"/>
      <c r="AD302" s="217"/>
      <c r="AE302" s="217"/>
      <c r="AF302" s="217"/>
      <c r="AG302" s="217"/>
      <c r="AH302" s="217"/>
      <c r="AI302" s="217"/>
      <c r="AJ302" s="332"/>
    </row>
    <row r="303" spans="7:36">
      <c r="G303" s="51"/>
      <c r="H303" s="51"/>
      <c r="I303" s="51"/>
      <c r="J303" s="51"/>
      <c r="K303" s="50"/>
      <c r="L303" s="123"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79"/>
      <c r="T303" s="179"/>
      <c r="V303" s="200"/>
      <c r="W303" s="201"/>
      <c r="X303" s="179"/>
      <c r="Y303" s="179"/>
      <c r="AB303" s="331"/>
      <c r="AC303" s="217"/>
      <c r="AD303" s="217"/>
      <c r="AE303" s="217"/>
      <c r="AF303" s="217"/>
      <c r="AG303" s="217"/>
      <c r="AH303" s="217"/>
      <c r="AI303" s="217"/>
      <c r="AJ303" s="332"/>
    </row>
    <row r="304" spans="7:36">
      <c r="G304" s="51"/>
      <c r="H304" s="51"/>
      <c r="I304" s="51"/>
      <c r="J304" s="51"/>
      <c r="K304" s="50"/>
      <c r="L304" s="123"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79"/>
      <c r="T304" s="179"/>
      <c r="V304" s="200"/>
      <c r="W304" s="201"/>
      <c r="X304" s="179"/>
      <c r="Y304" s="179"/>
      <c r="AB304" s="331"/>
      <c r="AC304" s="217"/>
      <c r="AD304" s="217"/>
      <c r="AE304" s="217"/>
      <c r="AF304" s="217"/>
      <c r="AG304" s="217"/>
      <c r="AH304" s="217"/>
      <c r="AI304" s="217"/>
      <c r="AJ304" s="332"/>
    </row>
    <row r="305" spans="7:36">
      <c r="G305" s="51"/>
      <c r="H305" s="51"/>
      <c r="I305" s="51"/>
      <c r="J305" s="51"/>
      <c r="K305" s="50"/>
      <c r="L305" s="123"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79"/>
      <c r="T305" s="179"/>
      <c r="V305" s="200"/>
      <c r="W305" s="201"/>
      <c r="X305" s="179"/>
      <c r="Y305" s="179"/>
      <c r="AB305" s="331"/>
      <c r="AC305" s="217"/>
      <c r="AD305" s="217"/>
      <c r="AE305" s="217"/>
      <c r="AF305" s="217"/>
      <c r="AG305" s="217"/>
      <c r="AH305" s="217"/>
      <c r="AI305" s="217"/>
      <c r="AJ305" s="332"/>
    </row>
    <row r="306" spans="7:36">
      <c r="G306" s="51"/>
      <c r="H306" s="51"/>
      <c r="I306" s="51"/>
      <c r="J306" s="51"/>
      <c r="K306" s="50"/>
      <c r="L306" s="123"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79"/>
      <c r="T306" s="179"/>
      <c r="V306" s="200"/>
      <c r="W306" s="201"/>
      <c r="X306" s="179"/>
      <c r="Y306" s="179"/>
      <c r="AB306" s="331"/>
      <c r="AC306" s="217"/>
      <c r="AD306" s="217"/>
      <c r="AE306" s="217"/>
      <c r="AF306" s="217"/>
      <c r="AG306" s="217"/>
      <c r="AH306" s="217"/>
      <c r="AI306" s="217"/>
      <c r="AJ306" s="332"/>
    </row>
    <row r="307" spans="7:36">
      <c r="G307" s="51"/>
      <c r="H307" s="51"/>
      <c r="I307" s="51"/>
      <c r="J307" s="51"/>
      <c r="K307" s="50"/>
      <c r="L307" s="123"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79"/>
      <c r="T307" s="179"/>
      <c r="V307" s="200"/>
      <c r="W307" s="201"/>
      <c r="X307" s="179"/>
      <c r="Y307" s="179"/>
      <c r="AB307" s="331"/>
      <c r="AC307" s="217"/>
      <c r="AD307" s="217"/>
      <c r="AE307" s="217"/>
      <c r="AF307" s="217"/>
      <c r="AG307" s="217"/>
      <c r="AH307" s="217"/>
      <c r="AI307" s="217"/>
      <c r="AJ307" s="332"/>
    </row>
    <row r="308" spans="7:36">
      <c r="G308" s="51"/>
      <c r="H308" s="51"/>
      <c r="I308" s="51"/>
      <c r="J308" s="51"/>
      <c r="K308" s="50"/>
      <c r="L308" s="123"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79"/>
      <c r="T308" s="179"/>
      <c r="V308" s="200"/>
      <c r="W308" s="201"/>
      <c r="X308" s="179"/>
      <c r="Y308" s="179"/>
      <c r="AB308" s="331"/>
      <c r="AC308" s="217"/>
      <c r="AD308" s="217"/>
      <c r="AE308" s="217"/>
      <c r="AF308" s="217"/>
      <c r="AG308" s="217"/>
      <c r="AH308" s="217"/>
      <c r="AI308" s="217"/>
      <c r="AJ308" s="332"/>
    </row>
    <row r="309" spans="7:36">
      <c r="G309" s="51"/>
      <c r="H309" s="51"/>
      <c r="I309" s="51"/>
      <c r="J309" s="51"/>
      <c r="K309" s="50"/>
      <c r="L309" s="123"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79"/>
      <c r="T309" s="179"/>
      <c r="V309" s="200"/>
      <c r="W309" s="201"/>
      <c r="X309" s="179"/>
      <c r="Y309" s="179"/>
      <c r="AB309" s="331"/>
      <c r="AC309" s="217"/>
      <c r="AD309" s="217"/>
      <c r="AE309" s="217"/>
      <c r="AF309" s="217"/>
      <c r="AG309" s="217"/>
      <c r="AH309" s="217"/>
      <c r="AI309" s="217"/>
      <c r="AJ309" s="332"/>
    </row>
    <row r="310" spans="7:36">
      <c r="G310" s="51"/>
      <c r="H310" s="51"/>
      <c r="I310" s="51"/>
      <c r="J310" s="51"/>
      <c r="K310" s="50"/>
      <c r="L310" s="123"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79"/>
      <c r="T310" s="179"/>
      <c r="V310" s="200"/>
      <c r="W310" s="201"/>
      <c r="X310" s="179"/>
      <c r="Y310" s="179"/>
      <c r="AB310" s="331"/>
      <c r="AC310" s="217"/>
      <c r="AD310" s="217"/>
      <c r="AE310" s="217"/>
      <c r="AF310" s="217"/>
      <c r="AG310" s="217"/>
      <c r="AH310" s="217"/>
      <c r="AI310" s="217"/>
      <c r="AJ310" s="332"/>
    </row>
    <row r="311" spans="7:36">
      <c r="G311" s="51"/>
      <c r="H311" s="51"/>
      <c r="I311" s="51"/>
      <c r="J311" s="51"/>
      <c r="K311" s="50"/>
      <c r="L311" s="123"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79"/>
      <c r="T311" s="179"/>
      <c r="V311" s="200"/>
      <c r="W311" s="201"/>
      <c r="X311" s="179"/>
      <c r="Y311" s="179"/>
      <c r="AB311" s="331"/>
      <c r="AC311" s="217"/>
      <c r="AD311" s="217"/>
      <c r="AE311" s="217"/>
      <c r="AF311" s="217"/>
      <c r="AG311" s="217"/>
      <c r="AH311" s="217"/>
      <c r="AI311" s="217"/>
      <c r="AJ311" s="332"/>
    </row>
    <row r="312" spans="7:36">
      <c r="G312" s="51"/>
      <c r="H312" s="51"/>
      <c r="I312" s="51"/>
      <c r="J312" s="51"/>
      <c r="K312" s="50"/>
      <c r="L312" s="123"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79"/>
      <c r="T312" s="179"/>
      <c r="V312" s="200"/>
      <c r="W312" s="201"/>
      <c r="X312" s="179"/>
      <c r="Y312" s="179"/>
      <c r="AB312" s="331"/>
      <c r="AC312" s="217"/>
      <c r="AD312" s="217"/>
      <c r="AE312" s="217"/>
      <c r="AF312" s="217"/>
      <c r="AG312" s="217"/>
      <c r="AH312" s="217"/>
      <c r="AI312" s="217"/>
      <c r="AJ312" s="332"/>
    </row>
    <row r="313" spans="7:36">
      <c r="G313" s="51"/>
      <c r="H313" s="51"/>
      <c r="I313" s="51"/>
      <c r="J313" s="51"/>
      <c r="K313" s="50"/>
      <c r="L313" s="123"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79"/>
      <c r="T313" s="179"/>
      <c r="V313" s="200"/>
      <c r="W313" s="201"/>
      <c r="X313" s="179"/>
      <c r="Y313" s="179"/>
      <c r="AB313" s="331"/>
      <c r="AC313" s="217"/>
      <c r="AD313" s="217"/>
      <c r="AE313" s="217"/>
      <c r="AF313" s="217"/>
      <c r="AG313" s="217"/>
      <c r="AH313" s="217"/>
      <c r="AI313" s="217"/>
      <c r="AJ313" s="332"/>
    </row>
    <row r="314" spans="7:36">
      <c r="G314" s="51"/>
      <c r="H314" s="51"/>
      <c r="I314" s="51"/>
      <c r="J314" s="51"/>
      <c r="K314" s="50"/>
      <c r="L314" s="123"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79"/>
      <c r="T314" s="179"/>
      <c r="V314" s="200"/>
      <c r="W314" s="201"/>
      <c r="X314" s="179"/>
      <c r="Y314" s="179"/>
      <c r="AB314" s="331"/>
      <c r="AC314" s="217"/>
      <c r="AD314" s="217"/>
      <c r="AE314" s="217"/>
      <c r="AF314" s="217"/>
      <c r="AG314" s="217"/>
      <c r="AH314" s="217"/>
      <c r="AI314" s="217"/>
      <c r="AJ314" s="332"/>
    </row>
    <row r="315" spans="7:36">
      <c r="G315" s="51"/>
      <c r="H315" s="51"/>
      <c r="I315" s="51"/>
      <c r="J315" s="51"/>
      <c r="K315" s="50"/>
      <c r="L315" s="123"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79"/>
      <c r="T315" s="179"/>
      <c r="V315" s="200"/>
      <c r="W315" s="201"/>
      <c r="X315" s="179"/>
      <c r="Y315" s="179"/>
      <c r="AB315" s="331"/>
      <c r="AC315" s="217"/>
      <c r="AD315" s="217"/>
      <c r="AE315" s="217"/>
      <c r="AF315" s="217"/>
      <c r="AG315" s="217"/>
      <c r="AH315" s="217"/>
      <c r="AI315" s="217"/>
      <c r="AJ315" s="332"/>
    </row>
    <row r="316" spans="7:36">
      <c r="G316" s="51"/>
      <c r="H316" s="51"/>
      <c r="I316" s="51"/>
      <c r="J316" s="51"/>
      <c r="K316" s="50"/>
      <c r="L316" s="123"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79"/>
      <c r="T316" s="179"/>
      <c r="V316" s="200"/>
      <c r="W316" s="201"/>
      <c r="X316" s="179"/>
      <c r="Y316" s="179"/>
      <c r="AB316" s="331"/>
      <c r="AC316" s="217"/>
      <c r="AD316" s="217"/>
      <c r="AE316" s="217"/>
      <c r="AF316" s="217"/>
      <c r="AG316" s="217"/>
      <c r="AH316" s="217"/>
      <c r="AI316" s="217"/>
      <c r="AJ316" s="332"/>
    </row>
    <row r="317" spans="7:36">
      <c r="G317" s="51"/>
      <c r="H317" s="51"/>
      <c r="I317" s="51"/>
      <c r="J317" s="51"/>
      <c r="K317" s="50"/>
      <c r="L317" s="123"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79"/>
      <c r="T317" s="179"/>
      <c r="V317" s="200"/>
      <c r="W317" s="201"/>
      <c r="X317" s="179"/>
      <c r="Y317" s="179"/>
      <c r="AB317" s="331"/>
      <c r="AC317" s="217"/>
      <c r="AD317" s="217"/>
      <c r="AE317" s="217"/>
      <c r="AF317" s="217"/>
      <c r="AG317" s="217"/>
      <c r="AH317" s="217"/>
      <c r="AI317" s="217"/>
      <c r="AJ317" s="33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79"/>
      <c r="T318" s="179"/>
      <c r="V318" s="200"/>
      <c r="W318" s="201"/>
      <c r="X318" s="179"/>
      <c r="Y318" s="179"/>
      <c r="AB318" s="331"/>
      <c r="AC318" s="217"/>
      <c r="AD318" s="217"/>
      <c r="AE318" s="217"/>
      <c r="AF318" s="217"/>
      <c r="AG318" s="217"/>
      <c r="AH318" s="217"/>
      <c r="AI318" s="217"/>
      <c r="AJ318" s="33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79"/>
      <c r="T319" s="179"/>
      <c r="V319" s="200"/>
      <c r="W319" s="201"/>
      <c r="X319" s="179"/>
      <c r="Y319" s="179"/>
      <c r="AB319" s="331"/>
      <c r="AC319" s="217"/>
      <c r="AD319" s="217"/>
      <c r="AE319" s="217"/>
      <c r="AF319" s="217"/>
      <c r="AG319" s="217"/>
      <c r="AH319" s="217"/>
      <c r="AI319" s="217"/>
      <c r="AJ319" s="33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79"/>
      <c r="T320" s="179"/>
      <c r="V320" s="200"/>
      <c r="W320" s="201"/>
      <c r="X320" s="179"/>
      <c r="Y320" s="179"/>
      <c r="AB320" s="331"/>
      <c r="AC320" s="217"/>
      <c r="AD320" s="217"/>
      <c r="AE320" s="217"/>
      <c r="AF320" s="217"/>
      <c r="AG320" s="217"/>
      <c r="AH320" s="217"/>
      <c r="AI320" s="217"/>
      <c r="AJ320" s="33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79"/>
      <c r="T321" s="179"/>
      <c r="V321" s="200"/>
      <c r="W321" s="201"/>
      <c r="X321" s="179"/>
      <c r="Y321" s="179"/>
      <c r="AB321" s="331"/>
      <c r="AC321" s="217"/>
      <c r="AD321" s="217"/>
      <c r="AE321" s="217"/>
      <c r="AF321" s="217"/>
      <c r="AG321" s="217"/>
      <c r="AH321" s="217"/>
      <c r="AI321" s="217"/>
      <c r="AJ321" s="33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79"/>
      <c r="T322" s="179"/>
      <c r="V322" s="200"/>
      <c r="W322" s="201"/>
      <c r="X322" s="179"/>
      <c r="Y322" s="179"/>
      <c r="AB322" s="331"/>
      <c r="AC322" s="217"/>
      <c r="AD322" s="217"/>
      <c r="AE322" s="217"/>
      <c r="AF322" s="217"/>
      <c r="AG322" s="217"/>
      <c r="AH322" s="217"/>
      <c r="AI322" s="217"/>
      <c r="AJ322" s="33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79"/>
      <c r="T323" s="179"/>
      <c r="V323" s="200"/>
      <c r="W323" s="201"/>
      <c r="X323" s="179"/>
      <c r="Y323" s="179"/>
      <c r="AB323" s="331"/>
      <c r="AC323" s="217"/>
      <c r="AD323" s="217"/>
      <c r="AE323" s="217"/>
      <c r="AF323" s="217"/>
      <c r="AG323" s="217"/>
      <c r="AH323" s="217"/>
      <c r="AI323" s="217"/>
      <c r="AJ323" s="33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79"/>
      <c r="T324" s="179"/>
      <c r="V324" s="200"/>
      <c r="W324" s="201"/>
      <c r="X324" s="179"/>
      <c r="Y324" s="179"/>
      <c r="AB324" s="331"/>
      <c r="AC324" s="217"/>
      <c r="AD324" s="217"/>
      <c r="AE324" s="217"/>
      <c r="AF324" s="217"/>
      <c r="AG324" s="217"/>
      <c r="AH324" s="217"/>
      <c r="AI324" s="217"/>
      <c r="AJ324" s="33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79"/>
      <c r="T325" s="179"/>
      <c r="V325" s="200"/>
      <c r="W325" s="201"/>
      <c r="X325" s="179"/>
      <c r="Y325" s="179"/>
      <c r="AB325" s="331"/>
      <c r="AC325" s="217"/>
      <c r="AD325" s="217"/>
      <c r="AE325" s="217"/>
      <c r="AF325" s="217"/>
      <c r="AG325" s="217"/>
      <c r="AH325" s="217"/>
      <c r="AI325" s="217"/>
      <c r="AJ325" s="33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79"/>
      <c r="T326" s="179"/>
      <c r="V326" s="200"/>
      <c r="W326" s="201"/>
      <c r="X326" s="179"/>
      <c r="Y326" s="179"/>
      <c r="AB326" s="331"/>
      <c r="AC326" s="217"/>
      <c r="AD326" s="217"/>
      <c r="AE326" s="217"/>
      <c r="AF326" s="217"/>
      <c r="AG326" s="217"/>
      <c r="AH326" s="217"/>
      <c r="AI326" s="217"/>
      <c r="AJ326" s="33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79"/>
      <c r="T327" s="179"/>
      <c r="V327" s="200"/>
      <c r="W327" s="201"/>
      <c r="X327" s="179"/>
      <c r="Y327" s="179"/>
      <c r="AB327" s="331"/>
      <c r="AC327" s="217"/>
      <c r="AD327" s="217"/>
      <c r="AE327" s="217"/>
      <c r="AF327" s="217"/>
      <c r="AG327" s="217"/>
      <c r="AH327" s="217"/>
      <c r="AI327" s="217"/>
      <c r="AJ327" s="33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79"/>
      <c r="T328" s="179"/>
      <c r="V328" s="200"/>
      <c r="W328" s="201"/>
      <c r="X328" s="179"/>
      <c r="Y328" s="179"/>
      <c r="AB328" s="331"/>
      <c r="AC328" s="217"/>
      <c r="AD328" s="217"/>
      <c r="AE328" s="217"/>
      <c r="AF328" s="217"/>
      <c r="AG328" s="217"/>
      <c r="AH328" s="217"/>
      <c r="AI328" s="217"/>
      <c r="AJ328" s="33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79"/>
      <c r="T329" s="179"/>
      <c r="V329" s="200"/>
      <c r="W329" s="201"/>
      <c r="X329" s="179"/>
      <c r="Y329" s="179"/>
      <c r="AB329" s="331"/>
      <c r="AC329" s="217"/>
      <c r="AD329" s="217"/>
      <c r="AE329" s="217"/>
      <c r="AF329" s="217"/>
      <c r="AG329" s="217"/>
      <c r="AH329" s="217"/>
      <c r="AI329" s="217"/>
      <c r="AJ329" s="33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79"/>
      <c r="T330" s="179"/>
      <c r="V330" s="200"/>
      <c r="W330" s="201"/>
      <c r="X330" s="179"/>
      <c r="Y330" s="179"/>
      <c r="AB330" s="331"/>
      <c r="AC330" s="217"/>
      <c r="AD330" s="217"/>
      <c r="AE330" s="217"/>
      <c r="AF330" s="217"/>
      <c r="AG330" s="217"/>
      <c r="AH330" s="217"/>
      <c r="AI330" s="217"/>
      <c r="AJ330" s="33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79"/>
      <c r="T331" s="179"/>
      <c r="V331" s="200"/>
      <c r="W331" s="201"/>
      <c r="X331" s="179"/>
      <c r="Y331" s="179"/>
      <c r="AB331" s="331"/>
      <c r="AC331" s="217"/>
      <c r="AD331" s="217"/>
      <c r="AE331" s="217"/>
      <c r="AF331" s="217"/>
      <c r="AG331" s="217"/>
      <c r="AH331" s="217"/>
      <c r="AI331" s="217"/>
      <c r="AJ331" s="33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79"/>
      <c r="T332" s="179"/>
      <c r="V332" s="200"/>
      <c r="W332" s="201"/>
      <c r="X332" s="179"/>
      <c r="Y332" s="179"/>
      <c r="AB332" s="331"/>
      <c r="AC332" s="217"/>
      <c r="AD332" s="217"/>
      <c r="AE332" s="217"/>
      <c r="AF332" s="217"/>
      <c r="AG332" s="217"/>
      <c r="AH332" s="217"/>
      <c r="AI332" s="217"/>
      <c r="AJ332" s="33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79"/>
      <c r="T333" s="179"/>
      <c r="V333" s="200"/>
      <c r="W333" s="201"/>
      <c r="X333" s="179"/>
      <c r="Y333" s="179"/>
      <c r="AB333" s="331"/>
      <c r="AC333" s="217"/>
      <c r="AD333" s="217"/>
      <c r="AE333" s="217"/>
      <c r="AF333" s="217"/>
      <c r="AG333" s="217"/>
      <c r="AH333" s="217"/>
      <c r="AI333" s="217"/>
      <c r="AJ333" s="33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79"/>
      <c r="T334" s="179"/>
      <c r="V334" s="200"/>
      <c r="W334" s="201"/>
      <c r="X334" s="179"/>
      <c r="Y334" s="179"/>
      <c r="AB334" s="331"/>
      <c r="AC334" s="217"/>
      <c r="AD334" s="217"/>
      <c r="AE334" s="217"/>
      <c r="AF334" s="217"/>
      <c r="AG334" s="217"/>
      <c r="AH334" s="217"/>
      <c r="AI334" s="217"/>
      <c r="AJ334" s="33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79"/>
      <c r="T335" s="179"/>
      <c r="V335" s="200"/>
      <c r="W335" s="201"/>
      <c r="X335" s="179"/>
      <c r="Y335" s="179"/>
      <c r="AB335" s="331"/>
      <c r="AC335" s="217"/>
      <c r="AD335" s="217"/>
      <c r="AE335" s="217"/>
      <c r="AF335" s="217"/>
      <c r="AG335" s="217"/>
      <c r="AH335" s="217"/>
      <c r="AI335" s="217"/>
      <c r="AJ335" s="33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79"/>
      <c r="T336" s="179"/>
      <c r="V336" s="200"/>
      <c r="W336" s="201"/>
      <c r="X336" s="179"/>
      <c r="Y336" s="179"/>
      <c r="AB336" s="331"/>
      <c r="AC336" s="217"/>
      <c r="AD336" s="217"/>
      <c r="AE336" s="217"/>
      <c r="AF336" s="217"/>
      <c r="AG336" s="217"/>
      <c r="AH336" s="217"/>
      <c r="AI336" s="217"/>
      <c r="AJ336" s="33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79"/>
      <c r="T337" s="179"/>
      <c r="V337" s="200"/>
      <c r="W337" s="201"/>
      <c r="X337" s="179"/>
      <c r="Y337" s="179"/>
      <c r="AB337" s="331"/>
      <c r="AC337" s="217"/>
      <c r="AD337" s="217"/>
      <c r="AE337" s="217"/>
      <c r="AF337" s="217"/>
      <c r="AG337" s="217"/>
      <c r="AH337" s="217"/>
      <c r="AI337" s="217"/>
      <c r="AJ337" s="33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79"/>
      <c r="T338" s="179"/>
      <c r="V338" s="200"/>
      <c r="W338" s="201"/>
      <c r="X338" s="179"/>
      <c r="Y338" s="179"/>
      <c r="AB338" s="331"/>
      <c r="AC338" s="217"/>
      <c r="AD338" s="217"/>
      <c r="AE338" s="217"/>
      <c r="AF338" s="217"/>
      <c r="AG338" s="217"/>
      <c r="AH338" s="217"/>
      <c r="AI338" s="217"/>
      <c r="AJ338" s="33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79"/>
      <c r="T339" s="179"/>
      <c r="V339" s="200"/>
      <c r="W339" s="201"/>
      <c r="X339" s="179"/>
      <c r="Y339" s="179"/>
      <c r="AB339" s="331"/>
      <c r="AC339" s="217"/>
      <c r="AD339" s="217"/>
      <c r="AE339" s="217"/>
      <c r="AF339" s="217"/>
      <c r="AG339" s="217"/>
      <c r="AH339" s="217"/>
      <c r="AI339" s="217"/>
      <c r="AJ339" s="33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79"/>
      <c r="T340" s="179"/>
      <c r="V340" s="200"/>
      <c r="W340" s="201"/>
      <c r="X340" s="179"/>
      <c r="Y340" s="179"/>
      <c r="AB340" s="331"/>
      <c r="AC340" s="217"/>
      <c r="AD340" s="217"/>
      <c r="AE340" s="217"/>
      <c r="AF340" s="217"/>
      <c r="AG340" s="217"/>
      <c r="AH340" s="217"/>
      <c r="AI340" s="217"/>
      <c r="AJ340" s="33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79"/>
      <c r="T341" s="179"/>
      <c r="V341" s="200"/>
      <c r="W341" s="201"/>
      <c r="X341" s="179"/>
      <c r="Y341" s="179"/>
      <c r="AB341" s="331"/>
      <c r="AC341" s="217"/>
      <c r="AD341" s="217"/>
      <c r="AE341" s="217"/>
      <c r="AF341" s="217"/>
      <c r="AG341" s="217"/>
      <c r="AH341" s="217"/>
      <c r="AI341" s="217"/>
      <c r="AJ341" s="33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79"/>
      <c r="T342" s="179"/>
      <c r="V342" s="200"/>
      <c r="W342" s="201"/>
      <c r="X342" s="179"/>
      <c r="Y342" s="179"/>
      <c r="AB342" s="331"/>
      <c r="AC342" s="217"/>
      <c r="AD342" s="217"/>
      <c r="AE342" s="217"/>
      <c r="AF342" s="217"/>
      <c r="AG342" s="217"/>
      <c r="AH342" s="217"/>
      <c r="AI342" s="217"/>
      <c r="AJ342" s="33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79"/>
      <c r="T343" s="179"/>
      <c r="V343" s="200"/>
      <c r="W343" s="201"/>
      <c r="X343" s="179"/>
      <c r="Y343" s="179"/>
      <c r="AB343" s="331"/>
      <c r="AC343" s="217"/>
      <c r="AD343" s="217"/>
      <c r="AE343" s="217"/>
      <c r="AF343" s="217"/>
      <c r="AG343" s="217"/>
      <c r="AH343" s="217"/>
      <c r="AI343" s="217"/>
      <c r="AJ343" s="33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79"/>
      <c r="T344" s="179"/>
      <c r="V344" s="200"/>
      <c r="W344" s="201"/>
      <c r="X344" s="179"/>
      <c r="Y344" s="179"/>
      <c r="AB344" s="331"/>
      <c r="AC344" s="217"/>
      <c r="AD344" s="217"/>
      <c r="AE344" s="217"/>
      <c r="AF344" s="217"/>
      <c r="AG344" s="217"/>
      <c r="AH344" s="217"/>
      <c r="AI344" s="217"/>
      <c r="AJ344" s="33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79"/>
      <c r="T345" s="179"/>
      <c r="V345" s="200"/>
      <c r="W345" s="201"/>
      <c r="X345" s="179"/>
      <c r="Y345" s="179"/>
      <c r="AB345" s="331"/>
      <c r="AC345" s="217"/>
      <c r="AD345" s="217"/>
      <c r="AE345" s="217"/>
      <c r="AF345" s="217"/>
      <c r="AG345" s="217"/>
      <c r="AH345" s="217"/>
      <c r="AI345" s="217"/>
      <c r="AJ345" s="33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79"/>
      <c r="T346" s="179"/>
      <c r="V346" s="200"/>
      <c r="W346" s="201"/>
      <c r="X346" s="179"/>
      <c r="Y346" s="179"/>
      <c r="AB346" s="331"/>
      <c r="AC346" s="217"/>
      <c r="AD346" s="217"/>
      <c r="AE346" s="217"/>
      <c r="AF346" s="217"/>
      <c r="AG346" s="217"/>
      <c r="AH346" s="217"/>
      <c r="AI346" s="217"/>
      <c r="AJ346" s="33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79"/>
      <c r="T347" s="179"/>
      <c r="V347" s="200"/>
      <c r="W347" s="201"/>
      <c r="X347" s="179"/>
      <c r="Y347" s="179"/>
      <c r="AB347" s="331"/>
      <c r="AC347" s="217"/>
      <c r="AD347" s="217"/>
      <c r="AE347" s="217"/>
      <c r="AF347" s="217"/>
      <c r="AG347" s="217"/>
      <c r="AH347" s="217"/>
      <c r="AI347" s="217"/>
      <c r="AJ347" s="33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79"/>
      <c r="T348" s="179"/>
      <c r="V348" s="200"/>
      <c r="W348" s="201"/>
      <c r="X348" s="179"/>
      <c r="Y348" s="179"/>
      <c r="AB348" s="331"/>
      <c r="AC348" s="217"/>
      <c r="AD348" s="217"/>
      <c r="AE348" s="217"/>
      <c r="AF348" s="217"/>
      <c r="AG348" s="217"/>
      <c r="AH348" s="217"/>
      <c r="AI348" s="217"/>
      <c r="AJ348" s="33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79"/>
      <c r="T349" s="179"/>
      <c r="V349" s="200"/>
      <c r="W349" s="201"/>
      <c r="X349" s="179"/>
      <c r="Y349" s="179"/>
      <c r="AB349" s="331"/>
      <c r="AC349" s="217"/>
      <c r="AD349" s="217"/>
      <c r="AE349" s="217"/>
      <c r="AF349" s="217"/>
      <c r="AG349" s="217"/>
      <c r="AH349" s="217"/>
      <c r="AI349" s="217"/>
      <c r="AJ349" s="33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79"/>
      <c r="T350" s="179"/>
      <c r="V350" s="200"/>
      <c r="W350" s="201"/>
      <c r="X350" s="179"/>
      <c r="Y350" s="179"/>
      <c r="AB350" s="331"/>
      <c r="AC350" s="217"/>
      <c r="AD350" s="217"/>
      <c r="AE350" s="217"/>
      <c r="AF350" s="217"/>
      <c r="AG350" s="217"/>
      <c r="AH350" s="217"/>
      <c r="AI350" s="217"/>
      <c r="AJ350" s="33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79"/>
      <c r="T351" s="179"/>
      <c r="V351" s="200"/>
      <c r="W351" s="201"/>
      <c r="X351" s="179"/>
      <c r="Y351" s="179"/>
      <c r="AB351" s="331"/>
      <c r="AC351" s="217"/>
      <c r="AD351" s="217"/>
      <c r="AE351" s="217"/>
      <c r="AF351" s="217"/>
      <c r="AG351" s="217"/>
      <c r="AH351" s="217"/>
      <c r="AI351" s="217"/>
      <c r="AJ351" s="33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79"/>
      <c r="T352" s="179"/>
      <c r="V352" s="200"/>
      <c r="W352" s="201"/>
      <c r="X352" s="179"/>
      <c r="Y352" s="179"/>
      <c r="AB352" s="331"/>
      <c r="AC352" s="217"/>
      <c r="AD352" s="217"/>
      <c r="AE352" s="217"/>
      <c r="AF352" s="217"/>
      <c r="AG352" s="217"/>
      <c r="AH352" s="217"/>
      <c r="AI352" s="217"/>
      <c r="AJ352" s="33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79"/>
      <c r="T353" s="179"/>
      <c r="V353" s="200"/>
      <c r="W353" s="201"/>
      <c r="X353" s="179"/>
      <c r="Y353" s="179"/>
      <c r="AB353" s="331"/>
      <c r="AC353" s="217"/>
      <c r="AD353" s="217"/>
      <c r="AE353" s="217"/>
      <c r="AF353" s="217"/>
      <c r="AG353" s="217"/>
      <c r="AH353" s="217"/>
      <c r="AI353" s="217"/>
      <c r="AJ353" s="33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79"/>
      <c r="T354" s="179"/>
      <c r="V354" s="200"/>
      <c r="W354" s="201"/>
      <c r="X354" s="179"/>
      <c r="Y354" s="179"/>
      <c r="AB354" s="331"/>
      <c r="AC354" s="217"/>
      <c r="AD354" s="217"/>
      <c r="AE354" s="217"/>
      <c r="AF354" s="217"/>
      <c r="AG354" s="217"/>
      <c r="AH354" s="217"/>
      <c r="AI354" s="217"/>
      <c r="AJ354" s="33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79"/>
      <c r="T355" s="179"/>
      <c r="V355" s="200"/>
      <c r="W355" s="201"/>
      <c r="X355" s="179"/>
      <c r="Y355" s="179"/>
      <c r="AB355" s="331"/>
      <c r="AC355" s="217"/>
      <c r="AD355" s="217"/>
      <c r="AE355" s="217"/>
      <c r="AF355" s="217"/>
      <c r="AG355" s="217"/>
      <c r="AH355" s="217"/>
      <c r="AI355" s="217"/>
      <c r="AJ355" s="33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79"/>
      <c r="T356" s="179"/>
      <c r="V356" s="200"/>
      <c r="W356" s="201"/>
      <c r="X356" s="179"/>
      <c r="Y356" s="179"/>
      <c r="AB356" s="331"/>
      <c r="AC356" s="217"/>
      <c r="AD356" s="217"/>
      <c r="AE356" s="217"/>
      <c r="AF356" s="217"/>
      <c r="AG356" s="217"/>
      <c r="AH356" s="217"/>
      <c r="AI356" s="217"/>
      <c r="AJ356" s="33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79"/>
      <c r="T357" s="179"/>
      <c r="V357" s="200"/>
      <c r="W357" s="201"/>
      <c r="X357" s="179"/>
      <c r="Y357" s="179"/>
      <c r="AB357" s="331"/>
      <c r="AC357" s="217"/>
      <c r="AD357" s="217"/>
      <c r="AE357" s="217"/>
      <c r="AF357" s="217"/>
      <c r="AG357" s="217"/>
      <c r="AH357" s="217"/>
      <c r="AI357" s="217"/>
      <c r="AJ357" s="33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79"/>
      <c r="T358" s="179"/>
      <c r="V358" s="200"/>
      <c r="W358" s="201"/>
      <c r="X358" s="179"/>
      <c r="Y358" s="179"/>
      <c r="AB358" s="331"/>
      <c r="AC358" s="217"/>
      <c r="AD358" s="217"/>
      <c r="AE358" s="217"/>
      <c r="AF358" s="217"/>
      <c r="AG358" s="217"/>
      <c r="AH358" s="217"/>
      <c r="AI358" s="217"/>
      <c r="AJ358" s="33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79"/>
      <c r="T359" s="179"/>
      <c r="V359" s="200"/>
      <c r="W359" s="201"/>
      <c r="X359" s="179"/>
      <c r="Y359" s="179"/>
      <c r="AB359" s="331"/>
      <c r="AC359" s="217"/>
      <c r="AD359" s="217"/>
      <c r="AE359" s="217"/>
      <c r="AF359" s="217"/>
      <c r="AG359" s="217"/>
      <c r="AH359" s="217"/>
      <c r="AI359" s="217"/>
      <c r="AJ359" s="33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79"/>
      <c r="T360" s="179"/>
      <c r="V360" s="200"/>
      <c r="W360" s="201"/>
      <c r="X360" s="179"/>
      <c r="Y360" s="179"/>
      <c r="AB360" s="331"/>
      <c r="AC360" s="217"/>
      <c r="AD360" s="217"/>
      <c r="AE360" s="217"/>
      <c r="AF360" s="217"/>
      <c r="AG360" s="217"/>
      <c r="AH360" s="217"/>
      <c r="AI360" s="217"/>
      <c r="AJ360" s="33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79"/>
      <c r="T361" s="179"/>
      <c r="V361" s="200"/>
      <c r="W361" s="201"/>
      <c r="X361" s="179"/>
      <c r="Y361" s="179"/>
      <c r="AB361" s="331"/>
      <c r="AC361" s="217"/>
      <c r="AD361" s="217"/>
      <c r="AE361" s="217"/>
      <c r="AF361" s="217"/>
      <c r="AG361" s="217"/>
      <c r="AH361" s="217"/>
      <c r="AI361" s="217"/>
      <c r="AJ361" s="33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79"/>
      <c r="T362" s="179"/>
      <c r="V362" s="200"/>
      <c r="W362" s="201"/>
      <c r="X362" s="179"/>
      <c r="Y362" s="179"/>
      <c r="AB362" s="331"/>
      <c r="AC362" s="217"/>
      <c r="AD362" s="217"/>
      <c r="AE362" s="217"/>
      <c r="AF362" s="217"/>
      <c r="AG362" s="217"/>
      <c r="AH362" s="217"/>
      <c r="AI362" s="217"/>
      <c r="AJ362" s="33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79"/>
      <c r="T363" s="179"/>
      <c r="V363" s="200"/>
      <c r="W363" s="201"/>
      <c r="X363" s="179"/>
      <c r="Y363" s="179"/>
      <c r="AB363" s="331"/>
      <c r="AC363" s="217"/>
      <c r="AD363" s="217"/>
      <c r="AE363" s="217"/>
      <c r="AF363" s="217"/>
      <c r="AG363" s="217"/>
      <c r="AH363" s="217"/>
      <c r="AI363" s="217"/>
      <c r="AJ363" s="33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79"/>
      <c r="T364" s="179"/>
      <c r="V364" s="200"/>
      <c r="W364" s="201"/>
      <c r="X364" s="179"/>
      <c r="Y364" s="179"/>
      <c r="AB364" s="331"/>
      <c r="AC364" s="217"/>
      <c r="AD364" s="217"/>
      <c r="AE364" s="217"/>
      <c r="AF364" s="217"/>
      <c r="AG364" s="217"/>
      <c r="AH364" s="217"/>
      <c r="AI364" s="217"/>
      <c r="AJ364" s="33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79"/>
      <c r="T365" s="179"/>
      <c r="V365" s="200"/>
      <c r="W365" s="201"/>
      <c r="X365" s="179"/>
      <c r="Y365" s="179"/>
      <c r="AB365" s="331"/>
      <c r="AC365" s="217"/>
      <c r="AD365" s="217"/>
      <c r="AE365" s="217"/>
      <c r="AF365" s="217"/>
      <c r="AG365" s="217"/>
      <c r="AH365" s="217"/>
      <c r="AI365" s="217"/>
      <c r="AJ365" s="33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79"/>
      <c r="T366" s="179"/>
      <c r="V366" s="200"/>
      <c r="W366" s="201"/>
      <c r="X366" s="179"/>
      <c r="Y366" s="179"/>
      <c r="AB366" s="331"/>
      <c r="AC366" s="217"/>
      <c r="AD366" s="217"/>
      <c r="AE366" s="217"/>
      <c r="AF366" s="217"/>
      <c r="AG366" s="217"/>
      <c r="AH366" s="217"/>
      <c r="AI366" s="217"/>
      <c r="AJ366" s="33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79"/>
      <c r="T367" s="179"/>
      <c r="V367" s="200"/>
      <c r="W367" s="201"/>
      <c r="X367" s="179"/>
      <c r="Y367" s="179"/>
      <c r="AB367" s="331"/>
      <c r="AC367" s="217"/>
      <c r="AD367" s="217"/>
      <c r="AE367" s="217"/>
      <c r="AF367" s="217"/>
      <c r="AG367" s="217"/>
      <c r="AH367" s="217"/>
      <c r="AI367" s="217"/>
      <c r="AJ367" s="33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79"/>
      <c r="T368" s="179"/>
      <c r="V368" s="200"/>
      <c r="W368" s="201"/>
      <c r="X368" s="179"/>
      <c r="Y368" s="179"/>
      <c r="AB368" s="331"/>
      <c r="AC368" s="217"/>
      <c r="AD368" s="217"/>
      <c r="AE368" s="217"/>
      <c r="AF368" s="217"/>
      <c r="AG368" s="217"/>
      <c r="AH368" s="217"/>
      <c r="AI368" s="217"/>
      <c r="AJ368" s="33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79"/>
      <c r="T369" s="179"/>
      <c r="V369" s="200"/>
      <c r="W369" s="201"/>
      <c r="X369" s="179"/>
      <c r="Y369" s="179"/>
      <c r="AB369" s="331"/>
      <c r="AC369" s="217"/>
      <c r="AD369" s="217"/>
      <c r="AE369" s="217"/>
      <c r="AF369" s="217"/>
      <c r="AG369" s="217"/>
      <c r="AH369" s="217"/>
      <c r="AI369" s="217"/>
      <c r="AJ369" s="33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79"/>
      <c r="T370" s="179"/>
      <c r="V370" s="200"/>
      <c r="W370" s="201"/>
      <c r="X370" s="179"/>
      <c r="Y370" s="179"/>
      <c r="AB370" s="331"/>
      <c r="AC370" s="217"/>
      <c r="AD370" s="217"/>
      <c r="AE370" s="217"/>
      <c r="AF370" s="217"/>
      <c r="AG370" s="217"/>
      <c r="AH370" s="217"/>
      <c r="AI370" s="217"/>
      <c r="AJ370" s="33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79"/>
      <c r="T371" s="179"/>
      <c r="V371" s="200"/>
      <c r="W371" s="201"/>
      <c r="X371" s="179"/>
      <c r="Y371" s="179"/>
      <c r="AB371" s="331"/>
      <c r="AC371" s="217"/>
      <c r="AD371" s="217"/>
      <c r="AE371" s="217"/>
      <c r="AF371" s="217"/>
      <c r="AG371" s="217"/>
      <c r="AH371" s="217"/>
      <c r="AI371" s="217"/>
      <c r="AJ371" s="33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79"/>
      <c r="T372" s="179"/>
      <c r="V372" s="200"/>
      <c r="W372" s="201"/>
      <c r="X372" s="179"/>
      <c r="Y372" s="179"/>
      <c r="AB372" s="331"/>
      <c r="AC372" s="217"/>
      <c r="AD372" s="217"/>
      <c r="AE372" s="217"/>
      <c r="AF372" s="217"/>
      <c r="AG372" s="217"/>
      <c r="AH372" s="217"/>
      <c r="AI372" s="217"/>
      <c r="AJ372" s="33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79"/>
      <c r="T373" s="179"/>
      <c r="V373" s="200"/>
      <c r="W373" s="201"/>
      <c r="X373" s="179"/>
      <c r="Y373" s="179"/>
      <c r="AB373" s="331"/>
      <c r="AC373" s="217"/>
      <c r="AD373" s="217"/>
      <c r="AE373" s="217"/>
      <c r="AF373" s="217"/>
      <c r="AG373" s="217"/>
      <c r="AH373" s="217"/>
      <c r="AI373" s="217"/>
      <c r="AJ373" s="33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79"/>
      <c r="T374" s="179"/>
      <c r="V374" s="200"/>
      <c r="W374" s="201"/>
      <c r="X374" s="179"/>
      <c r="Y374" s="179"/>
      <c r="AB374" s="331"/>
      <c r="AC374" s="217"/>
      <c r="AD374" s="217"/>
      <c r="AE374" s="217"/>
      <c r="AF374" s="217"/>
      <c r="AG374" s="217"/>
      <c r="AH374" s="217"/>
      <c r="AI374" s="217"/>
      <c r="AJ374" s="33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79"/>
      <c r="T375" s="179"/>
      <c r="V375" s="200"/>
      <c r="W375" s="201"/>
      <c r="X375" s="179"/>
      <c r="Y375" s="179"/>
      <c r="AB375" s="331"/>
      <c r="AC375" s="217"/>
      <c r="AD375" s="217"/>
      <c r="AE375" s="217"/>
      <c r="AF375" s="217"/>
      <c r="AG375" s="217"/>
      <c r="AH375" s="217"/>
      <c r="AI375" s="217"/>
      <c r="AJ375" s="33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79"/>
      <c r="T376" s="179"/>
      <c r="V376" s="200"/>
      <c r="W376" s="201"/>
      <c r="X376" s="179"/>
      <c r="Y376" s="179"/>
      <c r="AB376" s="331"/>
      <c r="AC376" s="217"/>
      <c r="AD376" s="217"/>
      <c r="AE376" s="217"/>
      <c r="AF376" s="217"/>
      <c r="AG376" s="217"/>
      <c r="AH376" s="217"/>
      <c r="AI376" s="217"/>
      <c r="AJ376" s="33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79"/>
      <c r="T377" s="179"/>
      <c r="V377" s="200"/>
      <c r="W377" s="201"/>
      <c r="X377" s="179"/>
      <c r="Y377" s="179"/>
      <c r="AB377" s="331"/>
      <c r="AC377" s="217"/>
      <c r="AD377" s="217"/>
      <c r="AE377" s="217"/>
      <c r="AF377" s="217"/>
      <c r="AG377" s="217"/>
      <c r="AH377" s="217"/>
      <c r="AI377" s="217"/>
      <c r="AJ377" s="33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79"/>
      <c r="T378" s="179"/>
      <c r="V378" s="200"/>
      <c r="W378" s="201"/>
      <c r="X378" s="179"/>
      <c r="Y378" s="179"/>
      <c r="AB378" s="331"/>
      <c r="AC378" s="217"/>
      <c r="AD378" s="217"/>
      <c r="AE378" s="217"/>
      <c r="AF378" s="217"/>
      <c r="AG378" s="217"/>
      <c r="AH378" s="217"/>
      <c r="AI378" s="217"/>
      <c r="AJ378" s="33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79"/>
      <c r="T379" s="179"/>
      <c r="V379" s="200"/>
      <c r="W379" s="201"/>
      <c r="X379" s="179"/>
      <c r="Y379" s="179"/>
      <c r="AB379" s="331"/>
      <c r="AC379" s="217"/>
      <c r="AD379" s="217"/>
      <c r="AE379" s="217"/>
      <c r="AF379" s="217"/>
      <c r="AG379" s="217"/>
      <c r="AH379" s="217"/>
      <c r="AI379" s="217"/>
      <c r="AJ379" s="33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79"/>
      <c r="T380" s="179"/>
      <c r="V380" s="200"/>
      <c r="W380" s="201"/>
      <c r="X380" s="179"/>
      <c r="Y380" s="179"/>
      <c r="AB380" s="331"/>
      <c r="AC380" s="217"/>
      <c r="AD380" s="217"/>
      <c r="AE380" s="217"/>
      <c r="AF380" s="217"/>
      <c r="AG380" s="217"/>
      <c r="AH380" s="217"/>
      <c r="AI380" s="217"/>
      <c r="AJ380" s="33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79"/>
      <c r="T381" s="179"/>
      <c r="V381" s="200"/>
      <c r="W381" s="201"/>
      <c r="X381" s="179"/>
      <c r="Y381" s="179"/>
      <c r="AB381" s="331"/>
      <c r="AC381" s="217"/>
      <c r="AD381" s="217"/>
      <c r="AE381" s="217"/>
      <c r="AF381" s="217"/>
      <c r="AG381" s="217"/>
      <c r="AH381" s="217"/>
      <c r="AI381" s="217"/>
      <c r="AJ381" s="33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79"/>
      <c r="T382" s="179"/>
      <c r="V382" s="200"/>
      <c r="W382" s="201"/>
      <c r="X382" s="179"/>
      <c r="Y382" s="179"/>
      <c r="AB382" s="331"/>
      <c r="AC382" s="217"/>
      <c r="AD382" s="217"/>
      <c r="AE382" s="217"/>
      <c r="AF382" s="217"/>
      <c r="AG382" s="217"/>
      <c r="AH382" s="217"/>
      <c r="AI382" s="217"/>
      <c r="AJ382" s="33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79"/>
      <c r="T383" s="179"/>
      <c r="V383" s="200"/>
      <c r="W383" s="201"/>
      <c r="X383" s="179"/>
      <c r="Y383" s="179"/>
      <c r="AB383" s="331"/>
      <c r="AC383" s="217"/>
      <c r="AD383" s="217"/>
      <c r="AE383" s="217"/>
      <c r="AF383" s="217"/>
      <c r="AG383" s="217"/>
      <c r="AH383" s="217"/>
      <c r="AI383" s="217"/>
      <c r="AJ383" s="33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79"/>
      <c r="T384" s="179"/>
      <c r="V384" s="200"/>
      <c r="W384" s="201"/>
      <c r="X384" s="179"/>
      <c r="Y384" s="179"/>
      <c r="AB384" s="331"/>
      <c r="AC384" s="217"/>
      <c r="AD384" s="217"/>
      <c r="AE384" s="217"/>
      <c r="AF384" s="217"/>
      <c r="AG384" s="217"/>
      <c r="AH384" s="217"/>
      <c r="AI384" s="217"/>
      <c r="AJ384" s="33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79"/>
      <c r="T385" s="179"/>
      <c r="V385" s="200"/>
      <c r="W385" s="201"/>
      <c r="X385" s="179"/>
      <c r="Y385" s="179"/>
      <c r="AB385" s="331"/>
      <c r="AC385" s="217"/>
      <c r="AD385" s="217"/>
      <c r="AE385" s="217"/>
      <c r="AF385" s="217"/>
      <c r="AG385" s="217"/>
      <c r="AH385" s="217"/>
      <c r="AI385" s="217"/>
      <c r="AJ385" s="33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79"/>
      <c r="T386" s="179"/>
      <c r="V386" s="200"/>
      <c r="W386" s="201"/>
      <c r="X386" s="179"/>
      <c r="Y386" s="179"/>
      <c r="AB386" s="331"/>
      <c r="AC386" s="217"/>
      <c r="AD386" s="217"/>
      <c r="AE386" s="217"/>
      <c r="AF386" s="217"/>
      <c r="AG386" s="217"/>
      <c r="AH386" s="217"/>
      <c r="AI386" s="217"/>
      <c r="AJ386" s="33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79"/>
      <c r="T387" s="179"/>
      <c r="V387" s="200"/>
      <c r="W387" s="201"/>
      <c r="X387" s="179"/>
      <c r="Y387" s="179"/>
      <c r="AB387" s="331"/>
      <c r="AC387" s="217"/>
      <c r="AD387" s="217"/>
      <c r="AE387" s="217"/>
      <c r="AF387" s="217"/>
      <c r="AG387" s="217"/>
      <c r="AH387" s="217"/>
      <c r="AI387" s="217"/>
      <c r="AJ387" s="33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79"/>
      <c r="T388" s="179"/>
      <c r="V388" s="200"/>
      <c r="W388" s="201"/>
      <c r="X388" s="179"/>
      <c r="Y388" s="179"/>
      <c r="AB388" s="331"/>
      <c r="AC388" s="217"/>
      <c r="AD388" s="217"/>
      <c r="AE388" s="217"/>
      <c r="AF388" s="217"/>
      <c r="AG388" s="217"/>
      <c r="AH388" s="217"/>
      <c r="AI388" s="217"/>
      <c r="AJ388" s="33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79"/>
      <c r="T389" s="179"/>
      <c r="V389" s="200"/>
      <c r="W389" s="201"/>
      <c r="X389" s="179"/>
      <c r="Y389" s="179"/>
      <c r="AB389" s="331"/>
      <c r="AC389" s="217"/>
      <c r="AD389" s="217"/>
      <c r="AE389" s="217"/>
      <c r="AF389" s="217"/>
      <c r="AG389" s="217"/>
      <c r="AH389" s="217"/>
      <c r="AI389" s="217"/>
      <c r="AJ389" s="33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79"/>
      <c r="T390" s="179"/>
      <c r="V390" s="200"/>
      <c r="W390" s="201"/>
      <c r="X390" s="179"/>
      <c r="Y390" s="179"/>
      <c r="AB390" s="331"/>
      <c r="AC390" s="217"/>
      <c r="AD390" s="217"/>
      <c r="AE390" s="217"/>
      <c r="AF390" s="217"/>
      <c r="AG390" s="217"/>
      <c r="AH390" s="217"/>
      <c r="AI390" s="217"/>
      <c r="AJ390" s="33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79"/>
      <c r="T391" s="179"/>
      <c r="V391" s="200"/>
      <c r="W391" s="201"/>
      <c r="X391" s="179"/>
      <c r="Y391" s="179"/>
      <c r="AB391" s="331"/>
      <c r="AC391" s="217"/>
      <c r="AD391" s="217"/>
      <c r="AE391" s="217"/>
      <c r="AF391" s="217"/>
      <c r="AG391" s="217"/>
      <c r="AH391" s="217"/>
      <c r="AI391" s="217"/>
      <c r="AJ391" s="33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79"/>
      <c r="T392" s="179"/>
      <c r="V392" s="200"/>
      <c r="W392" s="201"/>
      <c r="X392" s="179"/>
      <c r="Y392" s="179"/>
      <c r="AB392" s="331"/>
      <c r="AC392" s="217"/>
      <c r="AD392" s="217"/>
      <c r="AE392" s="217"/>
      <c r="AF392" s="217"/>
      <c r="AG392" s="217"/>
      <c r="AH392" s="217"/>
      <c r="AI392" s="217"/>
      <c r="AJ392" s="33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79"/>
      <c r="T393" s="179"/>
      <c r="V393" s="200"/>
      <c r="W393" s="201"/>
      <c r="X393" s="179"/>
      <c r="Y393" s="179"/>
      <c r="AB393" s="331"/>
      <c r="AC393" s="217"/>
      <c r="AD393" s="217"/>
      <c r="AE393" s="217"/>
      <c r="AF393" s="217"/>
      <c r="AG393" s="217"/>
      <c r="AH393" s="217"/>
      <c r="AI393" s="217"/>
      <c r="AJ393" s="33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79"/>
      <c r="T394" s="179"/>
      <c r="V394" s="200"/>
      <c r="W394" s="201"/>
      <c r="X394" s="179"/>
      <c r="Y394" s="179"/>
      <c r="AB394" s="331"/>
      <c r="AC394" s="217"/>
      <c r="AD394" s="217"/>
      <c r="AE394" s="217"/>
      <c r="AF394" s="217"/>
      <c r="AG394" s="217"/>
      <c r="AH394" s="217"/>
      <c r="AI394" s="217"/>
      <c r="AJ394" s="33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79"/>
      <c r="T395" s="179"/>
      <c r="V395" s="200"/>
      <c r="W395" s="201"/>
      <c r="X395" s="179"/>
      <c r="Y395" s="179"/>
      <c r="AB395" s="331"/>
      <c r="AC395" s="217"/>
      <c r="AD395" s="217"/>
      <c r="AE395" s="217"/>
      <c r="AF395" s="217"/>
      <c r="AG395" s="217"/>
      <c r="AH395" s="217"/>
      <c r="AI395" s="217"/>
      <c r="AJ395" s="33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79"/>
      <c r="T396" s="179"/>
      <c r="V396" s="200"/>
      <c r="W396" s="201"/>
      <c r="X396" s="179"/>
      <c r="Y396" s="179"/>
      <c r="AB396" s="331"/>
      <c r="AC396" s="217"/>
      <c r="AD396" s="217"/>
      <c r="AE396" s="217"/>
      <c r="AF396" s="217"/>
      <c r="AG396" s="217"/>
      <c r="AH396" s="217"/>
      <c r="AI396" s="217"/>
      <c r="AJ396" s="33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79"/>
      <c r="T397" s="179"/>
      <c r="V397" s="200"/>
      <c r="W397" s="201"/>
      <c r="X397" s="179"/>
      <c r="Y397" s="179"/>
      <c r="AB397" s="331"/>
      <c r="AC397" s="217"/>
      <c r="AD397" s="217"/>
      <c r="AE397" s="217"/>
      <c r="AF397" s="217"/>
      <c r="AG397" s="217"/>
      <c r="AH397" s="217"/>
      <c r="AI397" s="217"/>
      <c r="AJ397" s="33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79"/>
      <c r="T398" s="179"/>
      <c r="V398" s="200"/>
      <c r="W398" s="201"/>
      <c r="X398" s="179"/>
      <c r="Y398" s="179"/>
      <c r="AB398" s="331"/>
      <c r="AC398" s="217"/>
      <c r="AD398" s="217"/>
      <c r="AE398" s="217"/>
      <c r="AF398" s="217"/>
      <c r="AG398" s="217"/>
      <c r="AH398" s="217"/>
      <c r="AI398" s="217"/>
      <c r="AJ398" s="33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79"/>
      <c r="T399" s="179"/>
      <c r="V399" s="200"/>
      <c r="W399" s="201"/>
      <c r="X399" s="179"/>
      <c r="Y399" s="179"/>
      <c r="AB399" s="331"/>
      <c r="AC399" s="217"/>
      <c r="AD399" s="217"/>
      <c r="AE399" s="217"/>
      <c r="AF399" s="217"/>
      <c r="AG399" s="217"/>
      <c r="AH399" s="217"/>
      <c r="AI399" s="217"/>
      <c r="AJ399" s="33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79"/>
      <c r="T400" s="179"/>
      <c r="V400" s="200"/>
      <c r="W400" s="201"/>
      <c r="X400" s="179"/>
      <c r="Y400" s="179"/>
      <c r="AB400" s="331"/>
      <c r="AC400" s="217"/>
      <c r="AD400" s="217"/>
      <c r="AE400" s="217"/>
      <c r="AF400" s="217"/>
      <c r="AG400" s="217"/>
      <c r="AH400" s="217"/>
      <c r="AI400" s="217"/>
      <c r="AJ400" s="33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79"/>
      <c r="T401" s="179"/>
      <c r="V401" s="200"/>
      <c r="W401" s="201"/>
      <c r="X401" s="179"/>
      <c r="Y401" s="179"/>
      <c r="AB401" s="331"/>
      <c r="AC401" s="217"/>
      <c r="AD401" s="217"/>
      <c r="AE401" s="217"/>
      <c r="AF401" s="217"/>
      <c r="AG401" s="217"/>
      <c r="AH401" s="217"/>
      <c r="AI401" s="217"/>
      <c r="AJ401" s="33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79"/>
      <c r="T402" s="179"/>
      <c r="V402" s="200"/>
      <c r="W402" s="201"/>
      <c r="X402" s="179"/>
      <c r="Y402" s="179"/>
      <c r="AB402" s="331"/>
      <c r="AC402" s="217"/>
      <c r="AD402" s="217"/>
      <c r="AE402" s="217"/>
      <c r="AF402" s="217"/>
      <c r="AG402" s="217"/>
      <c r="AH402" s="217"/>
      <c r="AI402" s="217"/>
      <c r="AJ402" s="33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79"/>
      <c r="T403" s="179"/>
      <c r="V403" s="200"/>
      <c r="W403" s="201"/>
      <c r="X403" s="179"/>
      <c r="Y403" s="179"/>
      <c r="AB403" s="331"/>
      <c r="AC403" s="217"/>
      <c r="AD403" s="217"/>
      <c r="AE403" s="217"/>
      <c r="AF403" s="217"/>
      <c r="AG403" s="217"/>
      <c r="AH403" s="217"/>
      <c r="AI403" s="217"/>
      <c r="AJ403" s="33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79"/>
      <c r="T404" s="179"/>
      <c r="V404" s="200"/>
      <c r="W404" s="201"/>
      <c r="X404" s="179"/>
      <c r="Y404" s="179"/>
      <c r="AB404" s="331"/>
      <c r="AC404" s="217"/>
      <c r="AD404" s="217"/>
      <c r="AE404" s="217"/>
      <c r="AF404" s="217"/>
      <c r="AG404" s="217"/>
      <c r="AH404" s="217"/>
      <c r="AI404" s="217"/>
      <c r="AJ404" s="33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79"/>
      <c r="T405" s="179"/>
      <c r="V405" s="200"/>
      <c r="W405" s="201"/>
      <c r="X405" s="179"/>
      <c r="Y405" s="179"/>
      <c r="AB405" s="331"/>
      <c r="AC405" s="217"/>
      <c r="AD405" s="217"/>
      <c r="AE405" s="217"/>
      <c r="AF405" s="217"/>
      <c r="AG405" s="217"/>
      <c r="AH405" s="217"/>
      <c r="AI405" s="217"/>
      <c r="AJ405" s="33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79"/>
      <c r="T406" s="179"/>
      <c r="V406" s="200"/>
      <c r="W406" s="201"/>
      <c r="X406" s="179"/>
      <c r="Y406" s="179"/>
      <c r="AB406" s="331"/>
      <c r="AC406" s="217"/>
      <c r="AD406" s="217"/>
      <c r="AE406" s="217"/>
      <c r="AF406" s="217"/>
      <c r="AG406" s="217"/>
      <c r="AH406" s="217"/>
      <c r="AI406" s="217"/>
      <c r="AJ406" s="33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79"/>
      <c r="T407" s="179"/>
      <c r="V407" s="200"/>
      <c r="W407" s="201"/>
      <c r="X407" s="179"/>
      <c r="Y407" s="179"/>
      <c r="AB407" s="331"/>
      <c r="AC407" s="217"/>
      <c r="AD407" s="217"/>
      <c r="AE407" s="217"/>
      <c r="AF407" s="217"/>
      <c r="AG407" s="217"/>
      <c r="AH407" s="217"/>
      <c r="AI407" s="217"/>
      <c r="AJ407" s="33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79"/>
      <c r="T408" s="179"/>
      <c r="V408" s="200"/>
      <c r="W408" s="201"/>
      <c r="X408" s="179"/>
      <c r="Y408" s="179"/>
      <c r="AB408" s="331"/>
      <c r="AC408" s="217"/>
      <c r="AD408" s="217"/>
      <c r="AE408" s="217"/>
      <c r="AF408" s="217"/>
      <c r="AG408" s="217"/>
      <c r="AH408" s="217"/>
      <c r="AI408" s="217"/>
      <c r="AJ408" s="33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79"/>
      <c r="T409" s="179"/>
      <c r="V409" s="200"/>
      <c r="W409" s="201"/>
      <c r="X409" s="179"/>
      <c r="Y409" s="179"/>
      <c r="AB409" s="331"/>
      <c r="AC409" s="217"/>
      <c r="AD409" s="217"/>
      <c r="AE409" s="217"/>
      <c r="AF409" s="217"/>
      <c r="AG409" s="217"/>
      <c r="AH409" s="217"/>
      <c r="AI409" s="217"/>
      <c r="AJ409" s="33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79"/>
      <c r="T410" s="179"/>
      <c r="V410" s="200"/>
      <c r="W410" s="201"/>
      <c r="X410" s="179"/>
      <c r="Y410" s="179"/>
      <c r="AB410" s="331"/>
      <c r="AC410" s="217"/>
      <c r="AD410" s="217"/>
      <c r="AE410" s="217"/>
      <c r="AF410" s="217"/>
      <c r="AG410" s="217"/>
      <c r="AH410" s="217"/>
      <c r="AI410" s="217"/>
      <c r="AJ410" s="33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79"/>
      <c r="T411" s="179"/>
      <c r="V411" s="200"/>
      <c r="W411" s="201"/>
      <c r="X411" s="179"/>
      <c r="Y411" s="179"/>
      <c r="AB411" s="331"/>
      <c r="AC411" s="217"/>
      <c r="AD411" s="217"/>
      <c r="AE411" s="217"/>
      <c r="AF411" s="217"/>
      <c r="AG411" s="217"/>
      <c r="AH411" s="217"/>
      <c r="AI411" s="217"/>
      <c r="AJ411" s="33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79"/>
      <c r="T412" s="179"/>
      <c r="V412" s="200"/>
      <c r="W412" s="201"/>
      <c r="X412" s="179"/>
      <c r="Y412" s="179"/>
      <c r="AB412" s="331"/>
      <c r="AC412" s="217"/>
      <c r="AD412" s="217"/>
      <c r="AE412" s="217"/>
      <c r="AF412" s="217"/>
      <c r="AG412" s="217"/>
      <c r="AH412" s="217"/>
      <c r="AI412" s="217"/>
      <c r="AJ412" s="33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79"/>
      <c r="T413" s="179"/>
      <c r="V413" s="200"/>
      <c r="W413" s="201"/>
      <c r="X413" s="179"/>
      <c r="Y413" s="179"/>
      <c r="AB413" s="331"/>
      <c r="AC413" s="217"/>
      <c r="AD413" s="217"/>
      <c r="AE413" s="217"/>
      <c r="AF413" s="217"/>
      <c r="AG413" s="217"/>
      <c r="AH413" s="217"/>
      <c r="AI413" s="217"/>
      <c r="AJ413" s="33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79"/>
      <c r="T414" s="179"/>
      <c r="V414" s="200"/>
      <c r="W414" s="201"/>
      <c r="X414" s="179"/>
      <c r="Y414" s="179"/>
      <c r="AB414" s="331"/>
      <c r="AC414" s="217"/>
      <c r="AD414" s="217"/>
      <c r="AE414" s="217"/>
      <c r="AF414" s="217"/>
      <c r="AG414" s="217"/>
      <c r="AH414" s="217"/>
      <c r="AI414" s="217"/>
      <c r="AJ414" s="33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79"/>
      <c r="T415" s="179"/>
      <c r="V415" s="200"/>
      <c r="W415" s="201"/>
      <c r="X415" s="179"/>
      <c r="Y415" s="179"/>
      <c r="AB415" s="331"/>
      <c r="AC415" s="217"/>
      <c r="AD415" s="217"/>
      <c r="AE415" s="217"/>
      <c r="AF415" s="217"/>
      <c r="AG415" s="217"/>
      <c r="AH415" s="217"/>
      <c r="AI415" s="217"/>
      <c r="AJ415" s="33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79"/>
      <c r="T416" s="179"/>
      <c r="V416" s="200"/>
      <c r="W416" s="201"/>
      <c r="X416" s="179"/>
      <c r="Y416" s="179"/>
      <c r="AB416" s="331"/>
      <c r="AC416" s="217"/>
      <c r="AD416" s="217"/>
      <c r="AE416" s="217"/>
      <c r="AF416" s="217"/>
      <c r="AG416" s="217"/>
      <c r="AH416" s="217"/>
      <c r="AI416" s="217"/>
      <c r="AJ416" s="33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79"/>
      <c r="T417" s="179"/>
      <c r="V417" s="200"/>
      <c r="W417" s="201"/>
      <c r="X417" s="179"/>
      <c r="Y417" s="179"/>
      <c r="AB417" s="331"/>
      <c r="AC417" s="217"/>
      <c r="AD417" s="217"/>
      <c r="AE417" s="217"/>
      <c r="AF417" s="217"/>
      <c r="AG417" s="217"/>
      <c r="AH417" s="217"/>
      <c r="AI417" s="217"/>
      <c r="AJ417" s="33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79"/>
      <c r="T418" s="179"/>
      <c r="V418" s="200"/>
      <c r="W418" s="201"/>
      <c r="X418" s="179"/>
      <c r="Y418" s="179"/>
      <c r="AB418" s="331"/>
      <c r="AC418" s="217"/>
      <c r="AD418" s="217"/>
      <c r="AE418" s="217"/>
      <c r="AF418" s="217"/>
      <c r="AG418" s="217"/>
      <c r="AH418" s="217"/>
      <c r="AI418" s="217"/>
      <c r="AJ418" s="33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79"/>
      <c r="T419" s="179"/>
      <c r="V419" s="200"/>
      <c r="W419" s="201"/>
      <c r="X419" s="179"/>
      <c r="Y419" s="179"/>
      <c r="AB419" s="331"/>
      <c r="AC419" s="217"/>
      <c r="AD419" s="217"/>
      <c r="AE419" s="217"/>
      <c r="AF419" s="217"/>
      <c r="AG419" s="217"/>
      <c r="AH419" s="217"/>
      <c r="AI419" s="217"/>
      <c r="AJ419" s="33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79"/>
      <c r="T420" s="179"/>
      <c r="V420" s="200"/>
      <c r="W420" s="201"/>
      <c r="X420" s="179"/>
      <c r="Y420" s="179"/>
      <c r="AB420" s="331"/>
      <c r="AC420" s="217"/>
      <c r="AD420" s="217"/>
      <c r="AE420" s="217"/>
      <c r="AF420" s="217"/>
      <c r="AG420" s="217"/>
      <c r="AH420" s="217"/>
      <c r="AI420" s="217"/>
      <c r="AJ420" s="33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79"/>
      <c r="T421" s="179"/>
      <c r="V421" s="200"/>
      <c r="W421" s="201"/>
      <c r="X421" s="179"/>
      <c r="Y421" s="179"/>
      <c r="AB421" s="331"/>
      <c r="AC421" s="217"/>
      <c r="AD421" s="217"/>
      <c r="AE421" s="217"/>
      <c r="AF421" s="217"/>
      <c r="AG421" s="217"/>
      <c r="AH421" s="217"/>
      <c r="AI421" s="217"/>
      <c r="AJ421" s="33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79"/>
      <c r="T422" s="179"/>
      <c r="V422" s="200"/>
      <c r="W422" s="201"/>
      <c r="X422" s="179"/>
      <c r="Y422" s="179"/>
      <c r="AB422" s="331"/>
      <c r="AC422" s="217"/>
      <c r="AD422" s="217"/>
      <c r="AE422" s="217"/>
      <c r="AF422" s="217"/>
      <c r="AG422" s="217"/>
      <c r="AH422" s="217"/>
      <c r="AI422" s="217"/>
      <c r="AJ422" s="33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79"/>
      <c r="T423" s="179"/>
      <c r="V423" s="200"/>
      <c r="W423" s="201"/>
      <c r="X423" s="179"/>
      <c r="Y423" s="179"/>
      <c r="AB423" s="331"/>
      <c r="AC423" s="217"/>
      <c r="AD423" s="217"/>
      <c r="AE423" s="217"/>
      <c r="AF423" s="217"/>
      <c r="AG423" s="217"/>
      <c r="AH423" s="217"/>
      <c r="AI423" s="217"/>
      <c r="AJ423" s="33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79"/>
      <c r="T424" s="179"/>
      <c r="V424" s="200"/>
      <c r="W424" s="201"/>
      <c r="X424" s="179"/>
      <c r="Y424" s="179"/>
      <c r="AB424" s="331"/>
      <c r="AC424" s="217"/>
      <c r="AD424" s="217"/>
      <c r="AE424" s="217"/>
      <c r="AF424" s="217"/>
      <c r="AG424" s="217"/>
      <c r="AH424" s="217"/>
      <c r="AI424" s="217"/>
      <c r="AJ424" s="33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79"/>
      <c r="T425" s="179"/>
      <c r="V425" s="200"/>
      <c r="W425" s="201"/>
      <c r="X425" s="179"/>
      <c r="Y425" s="179"/>
      <c r="AB425" s="331"/>
      <c r="AC425" s="217"/>
      <c r="AD425" s="217"/>
      <c r="AE425" s="217"/>
      <c r="AF425" s="217"/>
      <c r="AG425" s="217"/>
      <c r="AH425" s="217"/>
      <c r="AI425" s="217"/>
      <c r="AJ425" s="33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79"/>
      <c r="T426" s="179"/>
      <c r="V426" s="200"/>
      <c r="W426" s="201"/>
      <c r="X426" s="179"/>
      <c r="Y426" s="179"/>
      <c r="AB426" s="331"/>
      <c r="AC426" s="217"/>
      <c r="AD426" s="217"/>
      <c r="AE426" s="217"/>
      <c r="AF426" s="217"/>
      <c r="AG426" s="217"/>
      <c r="AH426" s="217"/>
      <c r="AI426" s="217"/>
      <c r="AJ426" s="33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79"/>
      <c r="T427" s="179"/>
      <c r="V427" s="200"/>
      <c r="W427" s="201"/>
      <c r="X427" s="179"/>
      <c r="Y427" s="179"/>
      <c r="AB427" s="331"/>
      <c r="AC427" s="217"/>
      <c r="AD427" s="217"/>
      <c r="AE427" s="217"/>
      <c r="AF427" s="217"/>
      <c r="AG427" s="217"/>
      <c r="AH427" s="217"/>
      <c r="AI427" s="217"/>
      <c r="AJ427" s="33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79"/>
      <c r="T428" s="179"/>
      <c r="V428" s="200"/>
      <c r="W428" s="201"/>
      <c r="X428" s="179"/>
      <c r="Y428" s="179"/>
      <c r="AB428" s="331"/>
      <c r="AC428" s="217"/>
      <c r="AD428" s="217"/>
      <c r="AE428" s="217"/>
      <c r="AF428" s="217"/>
      <c r="AG428" s="217"/>
      <c r="AH428" s="217"/>
      <c r="AI428" s="217"/>
      <c r="AJ428" s="33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79"/>
      <c r="T429" s="179"/>
      <c r="V429" s="200"/>
      <c r="W429" s="201"/>
      <c r="X429" s="179"/>
      <c r="Y429" s="179"/>
      <c r="AB429" s="331"/>
      <c r="AC429" s="217"/>
      <c r="AD429" s="217"/>
      <c r="AE429" s="217"/>
      <c r="AF429" s="217"/>
      <c r="AG429" s="217"/>
      <c r="AH429" s="217"/>
      <c r="AI429" s="217"/>
      <c r="AJ429" s="33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79"/>
      <c r="T430" s="179"/>
      <c r="V430" s="200"/>
      <c r="W430" s="201"/>
      <c r="X430" s="179"/>
      <c r="Y430" s="179"/>
      <c r="AB430" s="331"/>
      <c r="AC430" s="217"/>
      <c r="AD430" s="217"/>
      <c r="AE430" s="217"/>
      <c r="AF430" s="217"/>
      <c r="AG430" s="217"/>
      <c r="AH430" s="217"/>
      <c r="AI430" s="217"/>
      <c r="AJ430" s="33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79"/>
      <c r="T431" s="179"/>
      <c r="V431" s="200"/>
      <c r="W431" s="201"/>
      <c r="X431" s="179"/>
      <c r="Y431" s="179"/>
      <c r="AB431" s="331"/>
      <c r="AC431" s="217"/>
      <c r="AD431" s="217"/>
      <c r="AE431" s="217"/>
      <c r="AF431" s="217"/>
      <c r="AG431" s="217"/>
      <c r="AH431" s="217"/>
      <c r="AI431" s="217"/>
      <c r="AJ431" s="33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79"/>
      <c r="T432" s="179"/>
      <c r="V432" s="200"/>
      <c r="W432" s="201"/>
      <c r="X432" s="179"/>
      <c r="Y432" s="179"/>
      <c r="AB432" s="331"/>
      <c r="AC432" s="217"/>
      <c r="AD432" s="217"/>
      <c r="AE432" s="217"/>
      <c r="AF432" s="217"/>
      <c r="AG432" s="217"/>
      <c r="AH432" s="217"/>
      <c r="AI432" s="217"/>
      <c r="AJ432" s="33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79"/>
      <c r="T433" s="179"/>
      <c r="V433" s="200"/>
      <c r="W433" s="201"/>
      <c r="X433" s="179"/>
      <c r="Y433" s="179"/>
      <c r="AB433" s="331"/>
      <c r="AC433" s="217"/>
      <c r="AD433" s="217"/>
      <c r="AE433" s="217"/>
      <c r="AF433" s="217"/>
      <c r="AG433" s="217"/>
      <c r="AH433" s="217"/>
      <c r="AI433" s="217"/>
      <c r="AJ433" s="33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79"/>
      <c r="T434" s="179"/>
      <c r="V434" s="200"/>
      <c r="W434" s="201"/>
      <c r="X434" s="179"/>
      <c r="Y434" s="179"/>
      <c r="AB434" s="331"/>
      <c r="AC434" s="217"/>
      <c r="AD434" s="217"/>
      <c r="AE434" s="217"/>
      <c r="AF434" s="217"/>
      <c r="AG434" s="217"/>
      <c r="AH434" s="217"/>
      <c r="AI434" s="217"/>
      <c r="AJ434" s="33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79"/>
      <c r="T435" s="179"/>
      <c r="V435" s="200"/>
      <c r="W435" s="201"/>
      <c r="X435" s="179"/>
      <c r="Y435" s="179"/>
      <c r="AB435" s="331"/>
      <c r="AC435" s="217"/>
      <c r="AD435" s="217"/>
      <c r="AE435" s="217"/>
      <c r="AF435" s="217"/>
      <c r="AG435" s="217"/>
      <c r="AH435" s="217"/>
      <c r="AI435" s="217"/>
      <c r="AJ435" s="33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79"/>
      <c r="T436" s="179"/>
      <c r="V436" s="200"/>
      <c r="W436" s="201"/>
      <c r="X436" s="179"/>
      <c r="Y436" s="179"/>
      <c r="AB436" s="331"/>
      <c r="AC436" s="217"/>
      <c r="AD436" s="217"/>
      <c r="AE436" s="217"/>
      <c r="AF436" s="217"/>
      <c r="AG436" s="217"/>
      <c r="AH436" s="217"/>
      <c r="AI436" s="217"/>
      <c r="AJ436" s="33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79"/>
      <c r="T437" s="179"/>
      <c r="V437" s="200"/>
      <c r="W437" s="201"/>
      <c r="X437" s="179"/>
      <c r="Y437" s="179"/>
      <c r="AB437" s="331"/>
      <c r="AC437" s="217"/>
      <c r="AD437" s="217"/>
      <c r="AE437" s="217"/>
      <c r="AF437" s="217"/>
      <c r="AG437" s="217"/>
      <c r="AH437" s="217"/>
      <c r="AI437" s="217"/>
      <c r="AJ437" s="33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79"/>
      <c r="T438" s="179"/>
      <c r="V438" s="200"/>
      <c r="W438" s="201"/>
      <c r="X438" s="179"/>
      <c r="Y438" s="179"/>
      <c r="AB438" s="331"/>
      <c r="AC438" s="217"/>
      <c r="AD438" s="217"/>
      <c r="AE438" s="217"/>
      <c r="AF438" s="217"/>
      <c r="AG438" s="217"/>
      <c r="AH438" s="217"/>
      <c r="AI438" s="217"/>
      <c r="AJ438" s="33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79"/>
      <c r="T439" s="179"/>
      <c r="V439" s="200"/>
      <c r="W439" s="201"/>
      <c r="X439" s="179"/>
      <c r="Y439" s="179"/>
      <c r="AB439" s="331"/>
      <c r="AC439" s="217"/>
      <c r="AD439" s="217"/>
      <c r="AE439" s="217"/>
      <c r="AF439" s="217"/>
      <c r="AG439" s="217"/>
      <c r="AH439" s="217"/>
      <c r="AI439" s="217"/>
      <c r="AJ439" s="33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79"/>
      <c r="T440" s="179"/>
      <c r="V440" s="200"/>
      <c r="W440" s="201"/>
      <c r="X440" s="179"/>
      <c r="Y440" s="179"/>
      <c r="AB440" s="331"/>
      <c r="AC440" s="217"/>
      <c r="AD440" s="217"/>
      <c r="AE440" s="217"/>
      <c r="AF440" s="217"/>
      <c r="AG440" s="217"/>
      <c r="AH440" s="217"/>
      <c r="AI440" s="217"/>
      <c r="AJ440" s="33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79"/>
      <c r="T441" s="179"/>
      <c r="V441" s="200"/>
      <c r="W441" s="201"/>
      <c r="X441" s="179"/>
      <c r="Y441" s="179"/>
      <c r="AB441" s="331"/>
      <c r="AC441" s="217"/>
      <c r="AD441" s="217"/>
      <c r="AE441" s="217"/>
      <c r="AF441" s="217"/>
      <c r="AG441" s="217"/>
      <c r="AH441" s="217"/>
      <c r="AI441" s="217"/>
      <c r="AJ441" s="33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79"/>
      <c r="T442" s="179"/>
      <c r="V442" s="200"/>
      <c r="W442" s="201"/>
      <c r="X442" s="179"/>
      <c r="Y442" s="179"/>
      <c r="AB442" s="331"/>
      <c r="AC442" s="217"/>
      <c r="AD442" s="217"/>
      <c r="AE442" s="217"/>
      <c r="AF442" s="217"/>
      <c r="AG442" s="217"/>
      <c r="AH442" s="217"/>
      <c r="AI442" s="217"/>
      <c r="AJ442" s="33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79"/>
      <c r="T443" s="179"/>
      <c r="V443" s="200"/>
      <c r="W443" s="201"/>
      <c r="X443" s="179"/>
      <c r="Y443" s="179"/>
      <c r="AB443" s="331"/>
      <c r="AC443" s="217"/>
      <c r="AD443" s="217"/>
      <c r="AE443" s="217"/>
      <c r="AF443" s="217"/>
      <c r="AG443" s="217"/>
      <c r="AH443" s="217"/>
      <c r="AI443" s="217"/>
      <c r="AJ443" s="33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79"/>
      <c r="T444" s="179"/>
      <c r="V444" s="200"/>
      <c r="W444" s="201"/>
      <c r="X444" s="179"/>
      <c r="Y444" s="179"/>
      <c r="AB444" s="331"/>
      <c r="AC444" s="217"/>
      <c r="AD444" s="217"/>
      <c r="AE444" s="217"/>
      <c r="AF444" s="217"/>
      <c r="AG444" s="217"/>
      <c r="AH444" s="217"/>
      <c r="AI444" s="217"/>
      <c r="AJ444" s="33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79"/>
      <c r="T445" s="179"/>
      <c r="V445" s="200"/>
      <c r="W445" s="201"/>
      <c r="X445" s="179"/>
      <c r="Y445" s="179"/>
      <c r="AB445" s="331"/>
      <c r="AC445" s="217"/>
      <c r="AD445" s="217"/>
      <c r="AE445" s="217"/>
      <c r="AF445" s="217"/>
      <c r="AG445" s="217"/>
      <c r="AH445" s="217"/>
      <c r="AI445" s="217"/>
      <c r="AJ445" s="33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79"/>
      <c r="T446" s="179"/>
      <c r="V446" s="200"/>
      <c r="W446" s="201"/>
      <c r="X446" s="179"/>
      <c r="Y446" s="179"/>
      <c r="AB446" s="331"/>
      <c r="AC446" s="217"/>
      <c r="AD446" s="217"/>
      <c r="AE446" s="217"/>
      <c r="AF446" s="217"/>
      <c r="AG446" s="217"/>
      <c r="AH446" s="217"/>
      <c r="AI446" s="217"/>
      <c r="AJ446" s="33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79"/>
      <c r="T447" s="179"/>
      <c r="V447" s="200"/>
      <c r="W447" s="201"/>
      <c r="X447" s="179"/>
      <c r="Y447" s="179"/>
      <c r="AB447" s="331"/>
      <c r="AC447" s="217"/>
      <c r="AD447" s="217"/>
      <c r="AE447" s="217"/>
      <c r="AF447" s="217"/>
      <c r="AG447" s="217"/>
      <c r="AH447" s="217"/>
      <c r="AI447" s="217"/>
      <c r="AJ447" s="33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79"/>
      <c r="T448" s="179"/>
      <c r="V448" s="200"/>
      <c r="W448" s="201"/>
      <c r="X448" s="179"/>
      <c r="Y448" s="179"/>
      <c r="AB448" s="331"/>
      <c r="AC448" s="217"/>
      <c r="AD448" s="217"/>
      <c r="AE448" s="217"/>
      <c r="AF448" s="217"/>
      <c r="AG448" s="217"/>
      <c r="AH448" s="217"/>
      <c r="AI448" s="217"/>
      <c r="AJ448" s="33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79"/>
      <c r="T449" s="179"/>
      <c r="V449" s="200"/>
      <c r="W449" s="201"/>
      <c r="X449" s="179"/>
      <c r="Y449" s="179"/>
      <c r="AB449" s="331"/>
      <c r="AC449" s="217"/>
      <c r="AD449" s="217"/>
      <c r="AE449" s="217"/>
      <c r="AF449" s="217"/>
      <c r="AG449" s="217"/>
      <c r="AH449" s="217"/>
      <c r="AI449" s="217"/>
      <c r="AJ449" s="33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79"/>
      <c r="T450" s="179"/>
      <c r="V450" s="200"/>
      <c r="W450" s="201"/>
      <c r="X450" s="179"/>
      <c r="Y450" s="179"/>
      <c r="AB450" s="331"/>
      <c r="AC450" s="217"/>
      <c r="AD450" s="217"/>
      <c r="AE450" s="217"/>
      <c r="AF450" s="217"/>
      <c r="AG450" s="217"/>
      <c r="AH450" s="217"/>
      <c r="AI450" s="217"/>
      <c r="AJ450" s="33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79"/>
      <c r="T451" s="179"/>
      <c r="V451" s="200"/>
      <c r="W451" s="201"/>
      <c r="X451" s="179"/>
      <c r="Y451" s="179"/>
      <c r="AB451" s="331"/>
      <c r="AC451" s="217"/>
      <c r="AD451" s="217"/>
      <c r="AE451" s="217"/>
      <c r="AF451" s="217"/>
      <c r="AG451" s="217"/>
      <c r="AH451" s="217"/>
      <c r="AI451" s="217"/>
      <c r="AJ451" s="33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79"/>
      <c r="T452" s="179"/>
      <c r="V452" s="200"/>
      <c r="W452" s="201"/>
      <c r="X452" s="179"/>
      <c r="Y452" s="179"/>
      <c r="AB452" s="331"/>
      <c r="AC452" s="217"/>
      <c r="AD452" s="217"/>
      <c r="AE452" s="217"/>
      <c r="AF452" s="217"/>
      <c r="AG452" s="217"/>
      <c r="AH452" s="217"/>
      <c r="AI452" s="217"/>
      <c r="AJ452" s="33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79"/>
      <c r="T453" s="179"/>
      <c r="V453" s="200"/>
      <c r="W453" s="201"/>
      <c r="X453" s="179"/>
      <c r="Y453" s="179"/>
      <c r="AB453" s="331"/>
      <c r="AC453" s="217"/>
      <c r="AD453" s="217"/>
      <c r="AE453" s="217"/>
      <c r="AF453" s="217"/>
      <c r="AG453" s="217"/>
      <c r="AH453" s="217"/>
      <c r="AI453" s="217"/>
      <c r="AJ453" s="33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79"/>
      <c r="T454" s="179"/>
      <c r="V454" s="200"/>
      <c r="W454" s="201"/>
      <c r="X454" s="179"/>
      <c r="Y454" s="179"/>
      <c r="AB454" s="331"/>
      <c r="AC454" s="217"/>
      <c r="AD454" s="217"/>
      <c r="AE454" s="217"/>
      <c r="AF454" s="217"/>
      <c r="AG454" s="217"/>
      <c r="AH454" s="217"/>
      <c r="AI454" s="217"/>
      <c r="AJ454" s="332"/>
    </row>
    <row r="455" spans="7:36">
      <c r="K455" s="50"/>
      <c r="M455" s="51" t="str">
        <f>IFERROR(IF(OR(ISBLANK(WHOLE_STRUCTURE[[#This Row],[Top '[m']]]), ISBLANK(WHOLE_STRUCTURE[[#This Row],[Bottom '[m']]])), "", WHOLE_STRUCTURE[[#This Row],[Top '[m']]] - WHOLE_STRUCTURE[[#This Row],[Bottom '[m']]]),"")</f>
        <v/>
      </c>
      <c r="S455" s="179"/>
      <c r="T455" s="179"/>
      <c r="V455" s="200"/>
      <c r="W455" s="201"/>
      <c r="X455" s="179"/>
      <c r="Y455" s="179"/>
      <c r="AB455" s="331"/>
      <c r="AC455" s="217"/>
      <c r="AD455" s="217"/>
      <c r="AE455" s="217"/>
      <c r="AF455" s="217"/>
      <c r="AG455" s="217"/>
      <c r="AH455" s="217"/>
      <c r="AI455" s="217"/>
      <c r="AJ455" s="332"/>
    </row>
    <row r="456" spans="7:36">
      <c r="S456" s="179"/>
      <c r="T456" s="179"/>
      <c r="V456" s="200"/>
      <c r="W456" s="201"/>
      <c r="X456" s="179"/>
      <c r="Y456" s="179"/>
      <c r="AB456" s="331"/>
      <c r="AC456" s="217"/>
      <c r="AD456" s="217"/>
      <c r="AE456" s="217"/>
      <c r="AF456" s="217"/>
      <c r="AG456" s="217"/>
      <c r="AH456" s="217"/>
      <c r="AI456" s="217"/>
      <c r="AJ456" s="332"/>
    </row>
    <row r="457" spans="7:36">
      <c r="S457" s="179"/>
      <c r="T457" s="179"/>
      <c r="V457" s="200"/>
      <c r="W457" s="201"/>
      <c r="X457" s="179"/>
      <c r="Y457" s="179"/>
      <c r="AB457" s="331"/>
      <c r="AC457" s="217"/>
      <c r="AD457" s="217"/>
      <c r="AE457" s="217"/>
      <c r="AF457" s="217"/>
      <c r="AG457" s="217"/>
      <c r="AH457" s="217"/>
      <c r="AI457" s="217"/>
      <c r="AJ457" s="332"/>
    </row>
    <row r="458" spans="7:36">
      <c r="S458" s="179"/>
      <c r="T458" s="179"/>
      <c r="V458" s="200"/>
      <c r="W458" s="201"/>
      <c r="X458" s="179"/>
      <c r="Y458" s="179"/>
      <c r="AB458" s="331"/>
      <c r="AC458" s="217"/>
      <c r="AD458" s="217"/>
      <c r="AE458" s="217"/>
      <c r="AF458" s="217"/>
      <c r="AG458" s="217"/>
      <c r="AH458" s="217"/>
      <c r="AI458" s="217"/>
      <c r="AJ458" s="332"/>
    </row>
    <row r="459" spans="7:36">
      <c r="S459" s="179"/>
      <c r="T459" s="179"/>
      <c r="V459" s="200"/>
      <c r="W459" s="201"/>
      <c r="X459" s="179"/>
      <c r="Y459" s="179"/>
      <c r="AB459" s="331"/>
      <c r="AC459" s="217"/>
      <c r="AD459" s="217"/>
      <c r="AE459" s="217"/>
      <c r="AF459" s="217"/>
      <c r="AG459" s="217"/>
      <c r="AH459" s="217"/>
      <c r="AI459" s="217"/>
      <c r="AJ459" s="332"/>
    </row>
    <row r="460" spans="7:36">
      <c r="S460" s="179"/>
      <c r="T460" s="179"/>
      <c r="V460" s="200"/>
      <c r="W460" s="201"/>
      <c r="X460" s="179"/>
      <c r="Y460" s="179"/>
      <c r="AB460" s="331"/>
      <c r="AC460" s="217"/>
      <c r="AD460" s="217"/>
      <c r="AE460" s="217"/>
      <c r="AF460" s="217"/>
      <c r="AG460" s="217"/>
      <c r="AH460" s="217"/>
      <c r="AI460" s="217"/>
      <c r="AJ460" s="332"/>
    </row>
    <row r="461" spans="7:36">
      <c r="S461" s="179"/>
      <c r="T461" s="179"/>
      <c r="V461" s="200"/>
      <c r="W461" s="201"/>
      <c r="X461" s="179"/>
      <c r="Y461" s="179"/>
      <c r="AB461" s="331"/>
      <c r="AC461" s="217"/>
      <c r="AD461" s="217"/>
      <c r="AE461" s="217"/>
      <c r="AF461" s="217"/>
      <c r="AG461" s="217"/>
      <c r="AH461" s="217"/>
      <c r="AI461" s="217"/>
      <c r="AJ461" s="332"/>
    </row>
    <row r="462" spans="7:36">
      <c r="S462" s="179"/>
      <c r="T462" s="179"/>
      <c r="V462" s="200"/>
      <c r="W462" s="201"/>
      <c r="X462" s="179"/>
      <c r="Y462" s="179"/>
      <c r="AB462" s="331"/>
      <c r="AC462" s="217"/>
      <c r="AD462" s="217"/>
      <c r="AE462" s="217"/>
      <c r="AF462" s="217"/>
      <c r="AG462" s="217"/>
      <c r="AH462" s="217"/>
      <c r="AI462" s="217"/>
      <c r="AJ462" s="332"/>
    </row>
    <row r="463" spans="7:36">
      <c r="S463" s="179"/>
      <c r="T463" s="179"/>
      <c r="V463" s="200"/>
      <c r="W463" s="201"/>
      <c r="X463" s="179"/>
      <c r="Y463" s="179"/>
      <c r="AB463" s="331"/>
      <c r="AC463" s="217"/>
      <c r="AD463" s="217"/>
      <c r="AE463" s="217"/>
      <c r="AF463" s="217"/>
      <c r="AG463" s="217"/>
      <c r="AH463" s="217"/>
      <c r="AI463" s="217"/>
      <c r="AJ463" s="332"/>
    </row>
    <row r="464" spans="7:36">
      <c r="S464" s="179"/>
      <c r="T464" s="179"/>
      <c r="V464" s="200"/>
      <c r="W464" s="201"/>
      <c r="X464" s="179"/>
      <c r="Y464" s="179"/>
      <c r="AB464" s="331"/>
      <c r="AC464" s="217"/>
      <c r="AD464" s="217"/>
      <c r="AE464" s="217"/>
      <c r="AF464" s="217"/>
      <c r="AG464" s="217"/>
      <c r="AH464" s="217"/>
      <c r="AI464" s="217"/>
      <c r="AJ464" s="332"/>
    </row>
    <row r="465" spans="19:36">
      <c r="S465" s="179"/>
      <c r="T465" s="179"/>
      <c r="V465" s="200"/>
      <c r="W465" s="201"/>
      <c r="X465" s="179"/>
      <c r="Y465" s="179"/>
      <c r="AB465" s="331"/>
      <c r="AC465" s="217"/>
      <c r="AD465" s="217"/>
      <c r="AE465" s="217"/>
      <c r="AF465" s="217"/>
      <c r="AG465" s="217"/>
      <c r="AH465" s="217"/>
      <c r="AI465" s="217"/>
      <c r="AJ465" s="332"/>
    </row>
    <row r="466" spans="19:36">
      <c r="S466" s="179"/>
      <c r="T466" s="179"/>
      <c r="V466" s="200"/>
      <c r="W466" s="201"/>
      <c r="X466" s="179"/>
      <c r="Y466" s="179"/>
      <c r="AB466" s="331"/>
      <c r="AC466" s="217"/>
      <c r="AD466" s="217"/>
      <c r="AE466" s="217"/>
      <c r="AF466" s="217"/>
      <c r="AG466" s="217"/>
      <c r="AH466" s="217"/>
      <c r="AI466" s="217"/>
      <c r="AJ466" s="332"/>
    </row>
    <row r="467" spans="19:36">
      <c r="S467" s="179"/>
      <c r="T467" s="179"/>
      <c r="V467" s="200"/>
      <c r="W467" s="201"/>
      <c r="X467" s="179"/>
      <c r="Y467" s="179"/>
      <c r="AB467" s="331"/>
      <c r="AC467" s="217"/>
      <c r="AD467" s="217"/>
      <c r="AE467" s="217"/>
      <c r="AF467" s="217"/>
      <c r="AG467" s="217"/>
      <c r="AH467" s="217"/>
      <c r="AI467" s="217"/>
      <c r="AJ467" s="332"/>
    </row>
    <row r="468" spans="19:36">
      <c r="S468" s="179"/>
      <c r="T468" s="179"/>
      <c r="V468" s="200"/>
      <c r="W468" s="201"/>
      <c r="X468" s="179"/>
      <c r="Y468" s="179"/>
      <c r="AB468" s="331"/>
      <c r="AC468" s="217"/>
      <c r="AD468" s="217"/>
      <c r="AE468" s="217"/>
      <c r="AF468" s="217"/>
      <c r="AG468" s="217"/>
      <c r="AH468" s="217"/>
      <c r="AI468" s="217"/>
      <c r="AJ468" s="332"/>
    </row>
    <row r="469" spans="19:36">
      <c r="S469" s="179"/>
      <c r="T469" s="179"/>
      <c r="V469" s="200"/>
      <c r="W469" s="201"/>
      <c r="X469" s="179"/>
      <c r="Y469" s="179"/>
      <c r="AB469" s="331"/>
      <c r="AC469" s="217"/>
      <c r="AD469" s="217"/>
      <c r="AE469" s="217"/>
      <c r="AF469" s="217"/>
      <c r="AG469" s="217"/>
      <c r="AH469" s="217"/>
      <c r="AI469" s="217"/>
      <c r="AJ469" s="332"/>
    </row>
    <row r="470" spans="19:36">
      <c r="S470" s="179"/>
      <c r="T470" s="179"/>
      <c r="V470" s="200"/>
      <c r="W470" s="201"/>
      <c r="X470" s="179"/>
      <c r="Y470" s="179"/>
      <c r="AB470" s="331"/>
      <c r="AC470" s="217"/>
      <c r="AD470" s="217"/>
      <c r="AE470" s="217"/>
      <c r="AF470" s="217"/>
      <c r="AG470" s="217"/>
      <c r="AH470" s="217"/>
      <c r="AI470" s="217"/>
      <c r="AJ470" s="332"/>
    </row>
    <row r="471" spans="19:36">
      <c r="S471" s="179"/>
      <c r="T471" s="179"/>
      <c r="V471" s="200"/>
      <c r="W471" s="201"/>
      <c r="X471" s="179"/>
      <c r="Y471" s="179"/>
      <c r="AB471" s="331"/>
      <c r="AC471" s="217"/>
      <c r="AD471" s="217"/>
      <c r="AE471" s="217"/>
      <c r="AF471" s="217"/>
      <c r="AG471" s="217"/>
      <c r="AH471" s="217"/>
      <c r="AI471" s="217"/>
      <c r="AJ471" s="332"/>
    </row>
    <row r="472" spans="19:36">
      <c r="S472" s="179"/>
      <c r="T472" s="179"/>
      <c r="V472" s="200"/>
      <c r="W472" s="201"/>
      <c r="X472" s="179"/>
      <c r="Y472" s="179"/>
      <c r="AB472" s="331"/>
      <c r="AC472" s="217"/>
      <c r="AD472" s="217"/>
      <c r="AE472" s="217"/>
      <c r="AF472" s="217"/>
      <c r="AG472" s="217"/>
      <c r="AH472" s="217"/>
      <c r="AI472" s="217"/>
      <c r="AJ472" s="332"/>
    </row>
    <row r="473" spans="19:36">
      <c r="S473" s="179"/>
      <c r="T473" s="179"/>
      <c r="V473" s="200"/>
      <c r="W473" s="201"/>
      <c r="X473" s="179"/>
      <c r="Y473" s="179"/>
      <c r="AB473" s="331"/>
      <c r="AC473" s="217"/>
      <c r="AD473" s="217"/>
      <c r="AE473" s="217"/>
      <c r="AF473" s="217"/>
      <c r="AG473" s="217"/>
      <c r="AH473" s="217"/>
      <c r="AI473" s="217"/>
      <c r="AJ473" s="332"/>
    </row>
    <row r="474" spans="19:36">
      <c r="S474" s="179"/>
      <c r="T474" s="179"/>
      <c r="V474" s="200"/>
      <c r="W474" s="201"/>
      <c r="X474" s="179"/>
      <c r="Y474" s="179"/>
      <c r="AB474" s="331"/>
      <c r="AC474" s="217"/>
      <c r="AD474" s="217"/>
      <c r="AE474" s="217"/>
      <c r="AF474" s="217"/>
      <c r="AG474" s="217"/>
      <c r="AH474" s="217"/>
      <c r="AI474" s="217"/>
      <c r="AJ474" s="332"/>
    </row>
    <row r="475" spans="19:36">
      <c r="S475" s="179"/>
      <c r="T475" s="179"/>
      <c r="V475" s="200"/>
      <c r="W475" s="201"/>
      <c r="X475" s="179"/>
      <c r="Y475" s="179"/>
      <c r="AB475" s="331"/>
      <c r="AC475" s="217"/>
      <c r="AD475" s="217"/>
      <c r="AE475" s="217"/>
      <c r="AF475" s="217"/>
      <c r="AG475" s="217"/>
      <c r="AH475" s="217"/>
      <c r="AI475" s="217"/>
      <c r="AJ475" s="332"/>
    </row>
    <row r="476" spans="19:36">
      <c r="S476" s="179"/>
      <c r="T476" s="179"/>
      <c r="V476" s="200"/>
      <c r="W476" s="201"/>
      <c r="X476" s="179"/>
      <c r="Y476" s="179"/>
      <c r="AB476" s="331"/>
      <c r="AC476" s="217"/>
      <c r="AD476" s="217"/>
      <c r="AE476" s="217"/>
      <c r="AF476" s="217"/>
      <c r="AG476" s="217"/>
      <c r="AH476" s="217"/>
      <c r="AI476" s="217"/>
      <c r="AJ476" s="332"/>
    </row>
    <row r="477" spans="19:36">
      <c r="S477" s="179"/>
      <c r="T477" s="179"/>
      <c r="V477" s="200"/>
      <c r="W477" s="201"/>
      <c r="X477" s="179"/>
      <c r="Y477" s="179"/>
      <c r="AB477" s="331"/>
      <c r="AC477" s="217"/>
      <c r="AD477" s="217"/>
      <c r="AE477" s="217"/>
      <c r="AF477" s="217"/>
      <c r="AG477" s="217"/>
      <c r="AH477" s="217"/>
      <c r="AI477" s="217"/>
      <c r="AJ477" s="332"/>
    </row>
    <row r="478" spans="19:36">
      <c r="S478" s="179"/>
      <c r="T478" s="179"/>
      <c r="V478" s="200"/>
      <c r="W478" s="201"/>
      <c r="X478" s="179"/>
      <c r="Y478" s="179"/>
      <c r="AB478" s="331"/>
      <c r="AC478" s="217"/>
      <c r="AD478" s="217"/>
      <c r="AE478" s="217"/>
      <c r="AF478" s="217"/>
      <c r="AG478" s="217"/>
      <c r="AH478" s="217"/>
      <c r="AI478" s="217"/>
      <c r="AJ478" s="332"/>
    </row>
    <row r="479" spans="19:36">
      <c r="S479" s="179"/>
      <c r="T479" s="179"/>
      <c r="V479" s="200"/>
      <c r="W479" s="201"/>
      <c r="X479" s="179"/>
      <c r="Y479" s="179"/>
      <c r="AB479" s="331"/>
      <c r="AC479" s="217"/>
      <c r="AD479" s="217"/>
      <c r="AE479" s="217"/>
      <c r="AF479" s="217"/>
      <c r="AG479" s="217"/>
      <c r="AH479" s="217"/>
      <c r="AI479" s="217"/>
      <c r="AJ479" s="332"/>
    </row>
    <row r="480" spans="19:36">
      <c r="S480" s="179"/>
      <c r="T480" s="179"/>
      <c r="V480" s="200"/>
      <c r="W480" s="201"/>
      <c r="X480" s="179"/>
      <c r="Y480" s="179"/>
      <c r="AB480" s="331"/>
      <c r="AC480" s="217"/>
      <c r="AD480" s="217"/>
      <c r="AE480" s="217"/>
      <c r="AF480" s="217"/>
      <c r="AG480" s="217"/>
      <c r="AH480" s="217"/>
      <c r="AI480" s="217"/>
      <c r="AJ480" s="332"/>
    </row>
    <row r="481" spans="19:36">
      <c r="S481" s="179"/>
      <c r="T481" s="179"/>
      <c r="V481" s="200"/>
      <c r="W481" s="201"/>
      <c r="X481" s="179"/>
      <c r="Y481" s="179"/>
      <c r="AB481" s="331"/>
      <c r="AC481" s="217"/>
      <c r="AD481" s="217"/>
      <c r="AE481" s="217"/>
      <c r="AF481" s="217"/>
      <c r="AG481" s="217"/>
      <c r="AH481" s="217"/>
      <c r="AI481" s="217"/>
      <c r="AJ481" s="332"/>
    </row>
    <row r="482" spans="19:36">
      <c r="S482" s="179"/>
      <c r="T482" s="179"/>
      <c r="V482" s="200"/>
      <c r="W482" s="201"/>
      <c r="X482" s="179"/>
      <c r="Y482" s="179"/>
      <c r="AB482" s="331"/>
      <c r="AC482" s="217"/>
      <c r="AD482" s="217"/>
      <c r="AE482" s="217"/>
      <c r="AF482" s="217"/>
      <c r="AG482" s="217"/>
      <c r="AH482" s="217"/>
      <c r="AI482" s="217"/>
      <c r="AJ482" s="332"/>
    </row>
    <row r="483" spans="19:36">
      <c r="S483" s="179"/>
      <c r="T483" s="179"/>
      <c r="V483" s="200"/>
      <c r="W483" s="201"/>
      <c r="X483" s="179"/>
      <c r="Y483" s="179"/>
      <c r="AB483" s="331"/>
      <c r="AC483" s="217"/>
      <c r="AD483" s="217"/>
      <c r="AE483" s="217"/>
      <c r="AF483" s="217"/>
      <c r="AG483" s="217"/>
      <c r="AH483" s="217"/>
      <c r="AI483" s="217"/>
      <c r="AJ483" s="332"/>
    </row>
    <row r="484" spans="19:36">
      <c r="S484" s="179"/>
      <c r="T484" s="179"/>
      <c r="V484" s="200"/>
      <c r="W484" s="201"/>
      <c r="X484" s="179"/>
      <c r="Y484" s="179"/>
      <c r="AB484" s="331"/>
      <c r="AC484" s="217"/>
      <c r="AD484" s="217"/>
      <c r="AE484" s="217"/>
      <c r="AF484" s="217"/>
      <c r="AG484" s="217"/>
      <c r="AH484" s="217"/>
      <c r="AI484" s="217"/>
      <c r="AJ484" s="332"/>
    </row>
    <row r="485" spans="19:36">
      <c r="S485" s="179"/>
      <c r="T485" s="179"/>
      <c r="V485" s="200"/>
      <c r="W485" s="201"/>
      <c r="X485" s="179"/>
      <c r="Y485" s="179"/>
      <c r="AB485" s="331"/>
      <c r="AC485" s="217"/>
      <c r="AD485" s="217"/>
      <c r="AE485" s="217"/>
      <c r="AF485" s="217"/>
      <c r="AG485" s="217"/>
      <c r="AH485" s="217"/>
      <c r="AI485" s="217"/>
      <c r="AJ485" s="332"/>
    </row>
    <row r="486" spans="19:36">
      <c r="S486" s="179"/>
      <c r="T486" s="179"/>
      <c r="V486" s="200"/>
      <c r="W486" s="201"/>
      <c r="X486" s="179"/>
      <c r="Y486" s="179"/>
      <c r="AB486" s="331"/>
      <c r="AC486" s="217"/>
      <c r="AD486" s="217"/>
      <c r="AE486" s="217"/>
      <c r="AF486" s="217"/>
      <c r="AG486" s="217"/>
      <c r="AH486" s="217"/>
      <c r="AI486" s="217"/>
      <c r="AJ486" s="332"/>
    </row>
    <row r="487" spans="19:36">
      <c r="S487" s="179"/>
      <c r="T487" s="179"/>
      <c r="V487" s="200"/>
      <c r="W487" s="201"/>
      <c r="X487" s="179"/>
      <c r="Y487" s="179"/>
      <c r="AB487" s="331"/>
      <c r="AC487" s="217"/>
      <c r="AD487" s="217"/>
      <c r="AE487" s="217"/>
      <c r="AF487" s="217"/>
      <c r="AG487" s="217"/>
      <c r="AH487" s="217"/>
      <c r="AI487" s="217"/>
      <c r="AJ487" s="332"/>
    </row>
    <row r="488" spans="19:36">
      <c r="S488" s="179"/>
      <c r="T488" s="179"/>
      <c r="V488" s="200"/>
      <c r="W488" s="201"/>
      <c r="X488" s="179"/>
      <c r="Y488" s="179"/>
      <c r="AB488" s="331"/>
      <c r="AC488" s="217"/>
      <c r="AD488" s="217"/>
      <c r="AE488" s="217"/>
      <c r="AF488" s="217"/>
      <c r="AG488" s="217"/>
      <c r="AH488" s="217"/>
      <c r="AI488" s="217"/>
      <c r="AJ488" s="332"/>
    </row>
    <row r="489" spans="19:36">
      <c r="S489" s="179"/>
      <c r="T489" s="179"/>
      <c r="V489" s="200"/>
      <c r="W489" s="201"/>
      <c r="X489" s="179"/>
      <c r="Y489" s="179"/>
      <c r="AB489" s="331"/>
      <c r="AC489" s="217"/>
      <c r="AD489" s="217"/>
      <c r="AE489" s="217"/>
      <c r="AF489" s="217"/>
      <c r="AG489" s="217"/>
      <c r="AH489" s="217"/>
      <c r="AI489" s="217"/>
      <c r="AJ489" s="332"/>
    </row>
    <row r="490" spans="19:36">
      <c r="S490" s="179"/>
      <c r="T490" s="179"/>
      <c r="V490" s="200"/>
      <c r="W490" s="201"/>
      <c r="X490" s="179"/>
      <c r="Y490" s="179"/>
      <c r="AB490" s="331"/>
      <c r="AC490" s="217"/>
      <c r="AD490" s="217"/>
      <c r="AE490" s="217"/>
      <c r="AF490" s="217"/>
      <c r="AG490" s="217"/>
      <c r="AH490" s="217"/>
      <c r="AI490" s="217"/>
      <c r="AJ490" s="332"/>
    </row>
    <row r="491" spans="19:36">
      <c r="S491" s="179"/>
      <c r="T491" s="179"/>
      <c r="V491" s="200"/>
      <c r="W491" s="201"/>
      <c r="X491" s="179"/>
      <c r="Y491" s="179"/>
      <c r="AB491" s="331"/>
      <c r="AC491" s="217"/>
      <c r="AD491" s="217"/>
      <c r="AE491" s="217"/>
      <c r="AF491" s="217"/>
      <c r="AG491" s="217"/>
      <c r="AH491" s="217"/>
      <c r="AI491" s="217"/>
      <c r="AJ491" s="332"/>
    </row>
    <row r="492" spans="19:36">
      <c r="S492" s="179"/>
      <c r="T492" s="179"/>
      <c r="V492" s="200"/>
      <c r="W492" s="201"/>
      <c r="X492" s="179"/>
      <c r="Y492" s="179"/>
      <c r="AB492" s="331"/>
      <c r="AC492" s="217"/>
      <c r="AD492" s="217"/>
      <c r="AE492" s="217"/>
      <c r="AF492" s="217"/>
      <c r="AG492" s="217"/>
      <c r="AH492" s="217"/>
      <c r="AI492" s="217"/>
      <c r="AJ492" s="332"/>
    </row>
    <row r="493" spans="19:36">
      <c r="S493" s="179"/>
      <c r="T493" s="179"/>
      <c r="V493" s="200"/>
      <c r="W493" s="201"/>
      <c r="X493" s="179"/>
      <c r="Y493" s="179"/>
      <c r="AB493" s="331"/>
      <c r="AC493" s="217"/>
      <c r="AD493" s="217"/>
      <c r="AE493" s="217"/>
      <c r="AF493" s="217"/>
      <c r="AG493" s="217"/>
      <c r="AH493" s="217"/>
      <c r="AI493" s="217"/>
      <c r="AJ493" s="332"/>
    </row>
    <row r="494" spans="19:36">
      <c r="S494" s="179"/>
      <c r="T494" s="179"/>
      <c r="V494" s="200"/>
      <c r="W494" s="201"/>
      <c r="X494" s="179"/>
      <c r="Y494" s="179"/>
      <c r="AB494" s="331"/>
      <c r="AC494" s="217"/>
      <c r="AD494" s="217"/>
      <c r="AE494" s="217"/>
      <c r="AF494" s="217"/>
      <c r="AG494" s="217"/>
      <c r="AH494" s="217"/>
      <c r="AI494" s="217"/>
      <c r="AJ494" s="332"/>
    </row>
    <row r="495" spans="19:36">
      <c r="S495" s="179"/>
      <c r="T495" s="179"/>
      <c r="V495" s="200"/>
      <c r="W495" s="201"/>
      <c r="X495" s="179"/>
      <c r="Y495" s="179"/>
      <c r="AB495" s="331"/>
      <c r="AC495" s="217"/>
      <c r="AD495" s="217"/>
      <c r="AE495" s="217"/>
      <c r="AF495" s="217"/>
      <c r="AG495" s="217"/>
      <c r="AH495" s="217"/>
      <c r="AI495" s="217"/>
      <c r="AJ495" s="332"/>
    </row>
    <row r="496" spans="19:36">
      <c r="S496" s="179"/>
      <c r="T496" s="179"/>
      <c r="V496" s="200"/>
      <c r="W496" s="201"/>
      <c r="X496" s="179"/>
      <c r="Y496" s="179"/>
      <c r="AB496" s="331"/>
      <c r="AC496" s="217"/>
      <c r="AD496" s="217"/>
      <c r="AE496" s="217"/>
      <c r="AF496" s="217"/>
      <c r="AG496" s="217"/>
      <c r="AH496" s="217"/>
      <c r="AI496" s="217"/>
      <c r="AJ496" s="332"/>
    </row>
    <row r="497" spans="19:36">
      <c r="S497" s="179"/>
      <c r="T497" s="179"/>
      <c r="V497" s="200"/>
      <c r="W497" s="201"/>
      <c r="X497" s="179"/>
      <c r="Y497" s="179"/>
      <c r="AB497" s="331"/>
      <c r="AC497" s="217"/>
      <c r="AD497" s="217"/>
      <c r="AE497" s="217"/>
      <c r="AF497" s="217"/>
      <c r="AG497" s="217"/>
      <c r="AH497" s="217"/>
      <c r="AI497" s="217"/>
      <c r="AJ497" s="332"/>
    </row>
    <row r="498" spans="19:36">
      <c r="S498" s="179"/>
      <c r="T498" s="179"/>
      <c r="V498" s="200"/>
      <c r="W498" s="201"/>
      <c r="X498" s="179"/>
      <c r="Y498" s="179"/>
      <c r="AB498" s="331"/>
      <c r="AC498" s="217"/>
      <c r="AD498" s="217"/>
      <c r="AE498" s="217"/>
      <c r="AF498" s="217"/>
      <c r="AG498" s="217"/>
      <c r="AH498" s="217"/>
      <c r="AI498" s="217"/>
      <c r="AJ498" s="332"/>
    </row>
    <row r="499" spans="19:36">
      <c r="S499" s="179"/>
      <c r="T499" s="179"/>
      <c r="V499" s="200"/>
      <c r="W499" s="201"/>
      <c r="X499" s="179"/>
      <c r="Y499" s="179"/>
      <c r="AB499" s="331"/>
      <c r="AC499" s="217"/>
      <c r="AD499" s="217"/>
      <c r="AE499" s="217"/>
      <c r="AF499" s="217"/>
      <c r="AG499" s="217"/>
      <c r="AH499" s="217"/>
      <c r="AI499" s="217"/>
      <c r="AJ499" s="332"/>
    </row>
    <row r="500" spans="19:36">
      <c r="S500" s="179"/>
      <c r="T500" s="179"/>
      <c r="V500" s="200"/>
      <c r="W500" s="201"/>
      <c r="X500" s="179"/>
      <c r="Y500" s="179"/>
      <c r="AB500" s="331"/>
      <c r="AC500" s="217"/>
      <c r="AD500" s="217"/>
      <c r="AE500" s="217"/>
      <c r="AF500" s="217"/>
      <c r="AG500" s="217"/>
      <c r="AH500" s="217"/>
      <c r="AI500" s="217"/>
      <c r="AJ500" s="332"/>
    </row>
    <row r="501" spans="19:36">
      <c r="S501" s="179"/>
      <c r="T501" s="179"/>
      <c r="V501" s="200"/>
      <c r="W501" s="201"/>
      <c r="X501" s="179"/>
      <c r="Y501" s="179"/>
      <c r="AB501" s="331"/>
      <c r="AC501" s="217"/>
      <c r="AD501" s="217"/>
      <c r="AE501" s="217"/>
      <c r="AF501" s="217"/>
      <c r="AG501" s="217"/>
      <c r="AH501" s="217"/>
      <c r="AI501" s="217"/>
      <c r="AJ501" s="332"/>
    </row>
    <row r="502" spans="19:36">
      <c r="S502" s="179"/>
      <c r="T502" s="179"/>
      <c r="V502" s="200"/>
      <c r="W502" s="201"/>
      <c r="X502" s="179"/>
      <c r="Y502" s="179"/>
      <c r="AB502" s="331"/>
      <c r="AC502" s="217"/>
      <c r="AD502" s="217"/>
      <c r="AE502" s="217"/>
      <c r="AF502" s="217"/>
      <c r="AG502" s="217"/>
      <c r="AH502" s="217"/>
      <c r="AI502" s="217"/>
      <c r="AJ502" s="332"/>
    </row>
    <row r="503" spans="19:36">
      <c r="S503" s="179"/>
      <c r="T503" s="179"/>
      <c r="V503" s="200"/>
      <c r="W503" s="201"/>
      <c r="X503" s="179"/>
      <c r="Y503" s="179"/>
      <c r="AB503" s="331"/>
      <c r="AC503" s="217"/>
      <c r="AD503" s="217"/>
      <c r="AE503" s="217"/>
      <c r="AF503" s="217"/>
      <c r="AG503" s="217"/>
      <c r="AH503" s="217"/>
      <c r="AI503" s="217"/>
      <c r="AJ503" s="332"/>
    </row>
    <row r="504" spans="19:36">
      <c r="S504" s="179"/>
      <c r="T504" s="179"/>
      <c r="V504" s="200"/>
      <c r="W504" s="201"/>
      <c r="X504" s="179"/>
      <c r="Y504" s="179"/>
      <c r="AB504" s="331"/>
      <c r="AC504" s="217"/>
      <c r="AD504" s="217"/>
      <c r="AE504" s="217"/>
      <c r="AF504" s="217"/>
      <c r="AG504" s="217"/>
      <c r="AH504" s="217"/>
      <c r="AI504" s="217"/>
      <c r="AJ504" s="332"/>
    </row>
    <row r="505" spans="19:36">
      <c r="S505" s="179"/>
      <c r="T505" s="179"/>
      <c r="V505" s="200"/>
      <c r="W505" s="201"/>
      <c r="X505" s="179"/>
      <c r="Y505" s="179"/>
      <c r="AB505" s="331"/>
      <c r="AC505" s="217"/>
      <c r="AD505" s="217"/>
      <c r="AE505" s="217"/>
      <c r="AF505" s="217"/>
      <c r="AG505" s="217"/>
      <c r="AH505" s="217"/>
      <c r="AI505" s="217"/>
      <c r="AJ505" s="332"/>
    </row>
    <row r="506" spans="19:36">
      <c r="S506" s="179"/>
      <c r="T506" s="179"/>
      <c r="V506" s="200"/>
      <c r="W506" s="201"/>
      <c r="X506" s="179"/>
      <c r="Y506" s="179"/>
      <c r="AB506" s="331"/>
      <c r="AC506" s="217"/>
      <c r="AD506" s="217"/>
      <c r="AE506" s="217"/>
      <c r="AF506" s="217"/>
      <c r="AG506" s="217"/>
      <c r="AH506" s="217"/>
      <c r="AI506" s="217"/>
      <c r="AJ506" s="332"/>
    </row>
    <row r="507" spans="19:36">
      <c r="S507" s="179"/>
      <c r="T507" s="179"/>
      <c r="V507" s="200"/>
      <c r="W507" s="201"/>
      <c r="X507" s="179"/>
      <c r="Y507" s="179"/>
      <c r="AB507" s="331"/>
      <c r="AC507" s="217"/>
      <c r="AD507" s="217"/>
      <c r="AE507" s="217"/>
      <c r="AF507" s="217"/>
      <c r="AG507" s="217"/>
      <c r="AH507" s="217"/>
      <c r="AI507" s="217"/>
      <c r="AJ507" s="332"/>
    </row>
    <row r="508" spans="19:36">
      <c r="S508" s="179"/>
      <c r="T508" s="179"/>
      <c r="V508" s="200"/>
      <c r="W508" s="201"/>
      <c r="X508" s="179"/>
      <c r="Y508" s="179"/>
      <c r="AB508" s="331"/>
      <c r="AC508" s="217"/>
      <c r="AD508" s="217"/>
      <c r="AE508" s="217"/>
      <c r="AF508" s="217"/>
      <c r="AG508" s="217"/>
      <c r="AH508" s="217"/>
      <c r="AI508" s="217"/>
      <c r="AJ508" s="332"/>
    </row>
    <row r="509" spans="19:36">
      <c r="S509" s="179"/>
      <c r="T509" s="179"/>
      <c r="V509" s="200"/>
      <c r="W509" s="201"/>
      <c r="X509" s="179"/>
      <c r="Y509" s="179"/>
      <c r="AB509" s="331"/>
      <c r="AC509" s="217"/>
      <c r="AD509" s="217"/>
      <c r="AE509" s="217"/>
      <c r="AF509" s="217"/>
      <c r="AG509" s="217"/>
      <c r="AH509" s="217"/>
      <c r="AI509" s="217"/>
      <c r="AJ509" s="332"/>
    </row>
    <row r="510" spans="19:36">
      <c r="S510" s="179"/>
      <c r="T510" s="179"/>
      <c r="V510" s="200"/>
      <c r="W510" s="201"/>
      <c r="X510" s="179"/>
      <c r="Y510" s="179"/>
      <c r="AB510" s="331"/>
      <c r="AC510" s="217"/>
      <c r="AD510" s="217"/>
      <c r="AE510" s="217"/>
      <c r="AF510" s="217"/>
      <c r="AG510" s="217"/>
      <c r="AH510" s="217"/>
      <c r="AI510" s="217"/>
      <c r="AJ510" s="332"/>
    </row>
    <row r="511" spans="19:36">
      <c r="S511" s="179"/>
      <c r="T511" s="179"/>
      <c r="V511" s="200"/>
      <c r="W511" s="201"/>
      <c r="X511" s="179"/>
      <c r="Y511" s="179"/>
      <c r="AB511" s="331"/>
      <c r="AC511" s="217"/>
      <c r="AD511" s="217"/>
      <c r="AE511" s="217"/>
      <c r="AF511" s="217"/>
      <c r="AG511" s="217"/>
      <c r="AH511" s="217"/>
      <c r="AI511" s="217"/>
      <c r="AJ511" s="332"/>
    </row>
    <row r="512" spans="19:36">
      <c r="S512" s="179"/>
      <c r="T512" s="179"/>
      <c r="V512" s="200"/>
      <c r="W512" s="201"/>
      <c r="X512" s="179"/>
      <c r="Y512" s="179"/>
      <c r="AB512" s="331"/>
      <c r="AC512" s="217"/>
      <c r="AD512" s="217"/>
      <c r="AE512" s="217"/>
      <c r="AF512" s="217"/>
      <c r="AG512" s="217"/>
      <c r="AH512" s="217"/>
      <c r="AI512" s="217"/>
      <c r="AJ512" s="332"/>
    </row>
    <row r="513" spans="19:36">
      <c r="S513" s="179"/>
      <c r="T513" s="179"/>
      <c r="V513" s="200"/>
      <c r="W513" s="201"/>
      <c r="X513" s="179"/>
      <c r="Y513" s="179"/>
      <c r="AB513" s="331"/>
      <c r="AC513" s="217"/>
      <c r="AD513" s="217"/>
      <c r="AE513" s="217"/>
      <c r="AF513" s="217"/>
      <c r="AG513" s="217"/>
      <c r="AH513" s="217"/>
      <c r="AI513" s="217"/>
      <c r="AJ513" s="332"/>
    </row>
    <row r="514" spans="19:36">
      <c r="S514" s="179"/>
      <c r="T514" s="179"/>
      <c r="V514" s="200"/>
      <c r="W514" s="201"/>
      <c r="X514" s="179"/>
      <c r="Y514" s="179"/>
      <c r="AB514" s="331"/>
      <c r="AC514" s="217"/>
      <c r="AD514" s="217"/>
      <c r="AE514" s="217"/>
      <c r="AF514" s="217"/>
      <c r="AG514" s="217"/>
      <c r="AH514" s="217"/>
      <c r="AI514" s="217"/>
      <c r="AJ514" s="332"/>
    </row>
    <row r="515" spans="19:36">
      <c r="S515" s="179"/>
      <c r="T515" s="179"/>
      <c r="V515" s="200"/>
      <c r="W515" s="201"/>
      <c r="X515" s="179"/>
      <c r="Y515" s="179"/>
      <c r="AB515" s="331"/>
      <c r="AC515" s="217"/>
      <c r="AD515" s="217"/>
      <c r="AE515" s="217"/>
      <c r="AF515" s="217"/>
      <c r="AG515" s="217"/>
      <c r="AH515" s="217"/>
      <c r="AI515" s="217"/>
      <c r="AJ515" s="332"/>
    </row>
    <row r="516" spans="19:36">
      <c r="S516" s="179"/>
      <c r="T516" s="179"/>
      <c r="V516" s="200"/>
      <c r="W516" s="201"/>
      <c r="X516" s="179"/>
      <c r="Y516" s="179"/>
      <c r="AB516" s="331"/>
      <c r="AC516" s="217"/>
      <c r="AD516" s="217"/>
      <c r="AE516" s="217"/>
      <c r="AF516" s="217"/>
      <c r="AG516" s="217"/>
      <c r="AH516" s="217"/>
      <c r="AI516" s="217"/>
      <c r="AJ516" s="332"/>
    </row>
    <row r="517" spans="19:36">
      <c r="S517" s="179"/>
      <c r="T517" s="179"/>
      <c r="V517" s="200"/>
      <c r="W517" s="201"/>
      <c r="X517" s="179"/>
      <c r="Y517" s="179"/>
      <c r="AB517" s="331"/>
      <c r="AC517" s="217"/>
      <c r="AD517" s="217"/>
      <c r="AE517" s="217"/>
      <c r="AF517" s="217"/>
      <c r="AG517" s="217"/>
      <c r="AH517" s="217"/>
      <c r="AI517" s="217"/>
      <c r="AJ517" s="332"/>
    </row>
    <row r="518" spans="19:36">
      <c r="S518" s="179"/>
      <c r="T518" s="179"/>
      <c r="V518" s="200"/>
      <c r="W518" s="201"/>
      <c r="X518" s="179"/>
      <c r="Y518" s="179"/>
      <c r="AB518" s="331"/>
      <c r="AC518" s="217"/>
      <c r="AD518" s="217"/>
      <c r="AE518" s="217"/>
      <c r="AF518" s="217"/>
      <c r="AG518" s="217"/>
      <c r="AH518" s="217"/>
      <c r="AI518" s="217"/>
      <c r="AJ518" s="332"/>
    </row>
    <row r="519" spans="19:36">
      <c r="S519" s="179"/>
      <c r="T519" s="179"/>
      <c r="V519" s="200"/>
      <c r="W519" s="201"/>
      <c r="X519" s="179"/>
      <c r="Y519" s="179"/>
      <c r="AB519" s="331"/>
      <c r="AC519" s="217"/>
      <c r="AD519" s="217"/>
      <c r="AE519" s="217"/>
      <c r="AF519" s="217"/>
      <c r="AG519" s="217"/>
      <c r="AH519" s="217"/>
      <c r="AI519" s="217"/>
      <c r="AJ519" s="332"/>
    </row>
    <row r="520" spans="19:36">
      <c r="S520" s="179"/>
      <c r="T520" s="179"/>
      <c r="V520" s="200"/>
      <c r="W520" s="201"/>
      <c r="X520" s="179"/>
      <c r="Y520" s="179"/>
      <c r="AB520" s="331"/>
      <c r="AC520" s="217"/>
      <c r="AD520" s="217"/>
      <c r="AE520" s="217"/>
      <c r="AF520" s="217"/>
      <c r="AG520" s="217"/>
      <c r="AH520" s="217"/>
      <c r="AI520" s="217"/>
      <c r="AJ520" s="332"/>
    </row>
    <row r="521" spans="19:36">
      <c r="S521" s="179"/>
      <c r="T521" s="179"/>
      <c r="V521" s="200"/>
      <c r="W521" s="201"/>
      <c r="X521" s="179"/>
      <c r="Y521" s="179"/>
      <c r="AB521" s="331"/>
      <c r="AC521" s="217"/>
      <c r="AD521" s="217"/>
      <c r="AE521" s="217"/>
      <c r="AF521" s="217"/>
      <c r="AG521" s="217"/>
      <c r="AH521" s="217"/>
      <c r="AI521" s="217"/>
      <c r="AJ521" s="332"/>
    </row>
    <row r="522" spans="19:36">
      <c r="S522" s="179"/>
      <c r="T522" s="179"/>
      <c r="V522" s="200"/>
      <c r="W522" s="201"/>
      <c r="X522" s="179"/>
      <c r="Y522" s="179"/>
      <c r="AB522" s="331"/>
      <c r="AC522" s="217"/>
      <c r="AD522" s="217"/>
      <c r="AE522" s="217"/>
      <c r="AF522" s="217"/>
      <c r="AG522" s="217"/>
      <c r="AH522" s="217"/>
      <c r="AI522" s="217"/>
      <c r="AJ522" s="332"/>
    </row>
    <row r="523" spans="19:36">
      <c r="S523" s="179"/>
      <c r="T523" s="179"/>
      <c r="V523" s="200"/>
      <c r="W523" s="201"/>
      <c r="X523" s="179"/>
      <c r="Y523" s="179"/>
      <c r="AB523" s="331"/>
      <c r="AC523" s="217"/>
      <c r="AD523" s="217"/>
      <c r="AE523" s="217"/>
      <c r="AF523" s="217"/>
      <c r="AG523" s="217"/>
      <c r="AH523" s="217"/>
      <c r="AI523" s="217"/>
      <c r="AJ523" s="332"/>
    </row>
    <row r="524" spans="19:36">
      <c r="S524" s="179"/>
      <c r="T524" s="179"/>
      <c r="V524" s="200"/>
      <c r="W524" s="201"/>
      <c r="X524" s="179"/>
      <c r="Y524" s="179"/>
      <c r="AB524" s="331"/>
      <c r="AC524" s="217"/>
      <c r="AD524" s="217"/>
      <c r="AE524" s="217"/>
      <c r="AF524" s="217"/>
      <c r="AG524" s="217"/>
      <c r="AH524" s="217"/>
      <c r="AI524" s="217"/>
      <c r="AJ524" s="332"/>
    </row>
    <row r="525" spans="19:36">
      <c r="S525" s="179"/>
      <c r="T525" s="179"/>
      <c r="V525" s="200"/>
      <c r="W525" s="201"/>
      <c r="X525" s="179"/>
      <c r="Y525" s="179"/>
      <c r="AB525" s="331"/>
      <c r="AC525" s="217"/>
      <c r="AD525" s="217"/>
      <c r="AE525" s="217"/>
      <c r="AF525" s="217"/>
      <c r="AG525" s="217"/>
      <c r="AH525" s="217"/>
      <c r="AI525" s="217"/>
      <c r="AJ525" s="332"/>
    </row>
    <row r="526" spans="19:36">
      <c r="S526" s="179"/>
      <c r="T526" s="179"/>
      <c r="V526" s="200"/>
      <c r="W526" s="201"/>
      <c r="X526" s="179"/>
      <c r="Y526" s="179"/>
      <c r="AB526" s="331"/>
      <c r="AC526" s="217"/>
      <c r="AD526" s="217"/>
      <c r="AE526" s="217"/>
      <c r="AF526" s="217"/>
      <c r="AG526" s="217"/>
      <c r="AH526" s="217"/>
      <c r="AI526" s="217"/>
      <c r="AJ526" s="332"/>
    </row>
    <row r="527" spans="19:36">
      <c r="S527" s="179"/>
      <c r="T527" s="179"/>
      <c r="V527" s="200"/>
      <c r="W527" s="201"/>
      <c r="X527" s="179"/>
      <c r="Y527" s="179"/>
      <c r="AB527" s="331"/>
      <c r="AC527" s="217"/>
      <c r="AD527" s="217"/>
      <c r="AE527" s="217"/>
      <c r="AF527" s="217"/>
      <c r="AG527" s="217"/>
      <c r="AH527" s="217"/>
      <c r="AI527" s="217"/>
      <c r="AJ527" s="332"/>
    </row>
    <row r="528" spans="19:36">
      <c r="S528" s="179"/>
      <c r="T528" s="179"/>
      <c r="V528" s="200"/>
      <c r="W528" s="201"/>
      <c r="X528" s="179"/>
      <c r="Y528" s="179"/>
      <c r="AB528" s="331"/>
      <c r="AC528" s="217"/>
      <c r="AD528" s="217"/>
      <c r="AE528" s="217"/>
      <c r="AF528" s="217"/>
      <c r="AG528" s="217"/>
      <c r="AH528" s="217"/>
      <c r="AI528" s="217"/>
      <c r="AJ528" s="332"/>
    </row>
    <row r="529" spans="19:36">
      <c r="S529" s="179"/>
      <c r="T529" s="179"/>
      <c r="V529" s="200"/>
      <c r="W529" s="201"/>
      <c r="X529" s="179"/>
      <c r="Y529" s="179"/>
      <c r="AB529" s="331"/>
      <c r="AC529" s="217"/>
      <c r="AD529" s="217"/>
      <c r="AE529" s="217"/>
      <c r="AF529" s="217"/>
      <c r="AG529" s="217"/>
      <c r="AH529" s="217"/>
      <c r="AI529" s="217"/>
      <c r="AJ529" s="332"/>
    </row>
    <row r="530" spans="19:36">
      <c r="S530" s="179"/>
      <c r="T530" s="179"/>
      <c r="V530" s="200"/>
      <c r="W530" s="201"/>
      <c r="X530" s="179"/>
      <c r="Y530" s="179"/>
      <c r="AB530" s="331"/>
      <c r="AC530" s="217"/>
      <c r="AD530" s="217"/>
      <c r="AE530" s="217"/>
      <c r="AF530" s="217"/>
      <c r="AG530" s="217"/>
      <c r="AH530" s="217"/>
      <c r="AI530" s="217"/>
      <c r="AJ530" s="332"/>
    </row>
    <row r="531" spans="19:36">
      <c r="S531" s="179"/>
      <c r="T531" s="179"/>
      <c r="V531" s="200"/>
      <c r="W531" s="201"/>
      <c r="X531" s="179"/>
      <c r="Y531" s="179"/>
      <c r="AB531" s="331"/>
      <c r="AC531" s="217"/>
      <c r="AD531" s="217"/>
      <c r="AE531" s="217"/>
      <c r="AF531" s="217"/>
      <c r="AG531" s="217"/>
      <c r="AH531" s="217"/>
      <c r="AI531" s="217"/>
      <c r="AJ531" s="332"/>
    </row>
    <row r="532" spans="19:36">
      <c r="S532" s="179"/>
      <c r="T532" s="179"/>
      <c r="V532" s="200"/>
      <c r="W532" s="201"/>
      <c r="X532" s="179"/>
      <c r="Y532" s="179"/>
      <c r="AB532" s="331"/>
      <c r="AC532" s="217"/>
      <c r="AD532" s="217"/>
      <c r="AE532" s="217"/>
      <c r="AF532" s="217"/>
      <c r="AG532" s="217"/>
      <c r="AH532" s="217"/>
      <c r="AI532" s="217"/>
      <c r="AJ532" s="332"/>
    </row>
    <row r="533" spans="19:36">
      <c r="S533" s="179"/>
      <c r="T533" s="179"/>
      <c r="V533" s="200"/>
      <c r="W533" s="201"/>
      <c r="X533" s="179"/>
      <c r="Y533" s="179"/>
      <c r="AB533" s="331"/>
      <c r="AC533" s="217"/>
      <c r="AD533" s="217"/>
      <c r="AE533" s="217"/>
      <c r="AF533" s="217"/>
      <c r="AG533" s="217"/>
      <c r="AH533" s="217"/>
      <c r="AI533" s="217"/>
      <c r="AJ533" s="332"/>
    </row>
    <row r="534" spans="19:36">
      <c r="S534" s="179"/>
      <c r="T534" s="179"/>
      <c r="V534" s="200"/>
      <c r="W534" s="201"/>
      <c r="X534" s="179"/>
      <c r="Y534" s="179"/>
      <c r="AB534" s="331"/>
      <c r="AC534" s="217"/>
      <c r="AD534" s="217"/>
      <c r="AE534" s="217"/>
      <c r="AF534" s="217"/>
      <c r="AG534" s="217"/>
      <c r="AH534" s="217"/>
      <c r="AI534" s="217"/>
      <c r="AJ534" s="332"/>
    </row>
    <row r="535" spans="19:36">
      <c r="S535" s="179"/>
      <c r="T535" s="179"/>
      <c r="V535" s="200"/>
      <c r="W535" s="201"/>
      <c r="X535" s="179"/>
      <c r="Y535" s="179"/>
      <c r="AB535" s="331"/>
      <c r="AC535" s="217"/>
      <c r="AD535" s="217"/>
      <c r="AE535" s="217"/>
      <c r="AF535" s="217"/>
      <c r="AG535" s="217"/>
      <c r="AH535" s="217"/>
      <c r="AI535" s="217"/>
      <c r="AJ535" s="332"/>
    </row>
    <row r="536" spans="19:36">
      <c r="S536" s="179"/>
      <c r="T536" s="179"/>
      <c r="V536" s="200"/>
      <c r="W536" s="201"/>
      <c r="X536" s="179"/>
      <c r="Y536" s="179"/>
      <c r="AB536" s="331"/>
      <c r="AC536" s="217"/>
      <c r="AD536" s="217"/>
      <c r="AE536" s="217"/>
      <c r="AF536" s="217"/>
      <c r="AG536" s="217"/>
      <c r="AH536" s="217"/>
      <c r="AI536" s="217"/>
      <c r="AJ536" s="332"/>
    </row>
    <row r="537" spans="19:36">
      <c r="S537" s="179"/>
      <c r="T537" s="179"/>
      <c r="V537" s="200"/>
      <c r="W537" s="201"/>
      <c r="X537" s="179"/>
      <c r="Y537" s="179"/>
      <c r="AB537" s="331"/>
      <c r="AC537" s="217"/>
      <c r="AD537" s="217"/>
      <c r="AE537" s="217"/>
      <c r="AF537" s="217"/>
      <c r="AG537" s="217"/>
      <c r="AH537" s="217"/>
      <c r="AI537" s="217"/>
      <c r="AJ537" s="332"/>
    </row>
    <row r="538" spans="19:36">
      <c r="S538" s="179"/>
      <c r="T538" s="179"/>
      <c r="V538" s="200"/>
      <c r="W538" s="201"/>
      <c r="X538" s="179"/>
      <c r="Y538" s="179"/>
      <c r="AB538" s="331"/>
      <c r="AC538" s="217"/>
      <c r="AD538" s="217"/>
      <c r="AE538" s="217"/>
      <c r="AF538" s="217"/>
      <c r="AG538" s="217"/>
      <c r="AH538" s="217"/>
      <c r="AI538" s="217"/>
      <c r="AJ538" s="332"/>
    </row>
    <row r="539" spans="19:36">
      <c r="S539" s="179"/>
      <c r="T539" s="179"/>
      <c r="V539" s="200"/>
      <c r="W539" s="201"/>
      <c r="X539" s="179"/>
      <c r="Y539" s="179"/>
      <c r="AB539" s="331"/>
      <c r="AC539" s="217"/>
      <c r="AD539" s="217"/>
      <c r="AE539" s="217"/>
      <c r="AF539" s="217"/>
      <c r="AG539" s="217"/>
      <c r="AH539" s="217"/>
      <c r="AI539" s="217"/>
      <c r="AJ539" s="332"/>
    </row>
    <row r="540" spans="19:36">
      <c r="S540" s="179"/>
      <c r="T540" s="179"/>
      <c r="V540" s="200"/>
      <c r="W540" s="201"/>
      <c r="X540" s="179"/>
      <c r="Y540" s="179"/>
      <c r="AB540" s="331"/>
      <c r="AC540" s="217"/>
      <c r="AD540" s="217"/>
      <c r="AE540" s="217"/>
      <c r="AF540" s="217"/>
      <c r="AG540" s="217"/>
      <c r="AH540" s="217"/>
      <c r="AI540" s="217"/>
      <c r="AJ540" s="332"/>
    </row>
    <row r="541" spans="19:36">
      <c r="S541" s="179"/>
      <c r="T541" s="179"/>
      <c r="V541" s="200"/>
      <c r="W541" s="201"/>
      <c r="X541" s="179"/>
      <c r="Y541" s="179"/>
      <c r="AB541" s="331"/>
      <c r="AC541" s="217"/>
      <c r="AD541" s="217"/>
      <c r="AE541" s="217"/>
      <c r="AF541" s="217"/>
      <c r="AG541" s="217"/>
      <c r="AH541" s="217"/>
      <c r="AI541" s="217"/>
      <c r="AJ541" s="332"/>
    </row>
    <row r="542" spans="19:36">
      <c r="S542" s="179"/>
      <c r="T542" s="179"/>
      <c r="V542" s="200"/>
      <c r="W542" s="201"/>
      <c r="X542" s="179"/>
      <c r="Y542" s="179"/>
      <c r="AB542" s="331"/>
      <c r="AC542" s="217"/>
      <c r="AD542" s="217"/>
      <c r="AE542" s="217"/>
      <c r="AF542" s="217"/>
      <c r="AG542" s="217"/>
      <c r="AH542" s="217"/>
      <c r="AI542" s="217"/>
      <c r="AJ542" s="332"/>
    </row>
    <row r="543" spans="19:36">
      <c r="S543" s="179"/>
      <c r="T543" s="179"/>
      <c r="V543" s="200"/>
      <c r="W543" s="201"/>
      <c r="X543" s="179"/>
      <c r="Y543" s="179"/>
      <c r="AB543" s="331"/>
      <c r="AC543" s="217"/>
      <c r="AD543" s="217"/>
      <c r="AE543" s="217"/>
      <c r="AF543" s="217"/>
      <c r="AG543" s="217"/>
      <c r="AH543" s="217"/>
      <c r="AI543" s="217"/>
      <c r="AJ543" s="332"/>
    </row>
    <row r="544" spans="19:36">
      <c r="S544" s="179"/>
      <c r="T544" s="179"/>
      <c r="V544" s="200"/>
      <c r="W544" s="201"/>
      <c r="X544" s="179"/>
      <c r="Y544" s="179"/>
      <c r="AB544" s="331"/>
      <c r="AC544" s="217"/>
      <c r="AD544" s="217"/>
      <c r="AE544" s="217"/>
      <c r="AF544" s="217"/>
      <c r="AG544" s="217"/>
      <c r="AH544" s="217"/>
      <c r="AI544" s="217"/>
      <c r="AJ544" s="332"/>
    </row>
    <row r="545" spans="19:36">
      <c r="S545" s="179"/>
      <c r="T545" s="179"/>
      <c r="V545" s="200"/>
      <c r="W545" s="201"/>
      <c r="X545" s="179"/>
      <c r="Y545" s="179"/>
      <c r="AB545" s="331"/>
      <c r="AC545" s="217"/>
      <c r="AD545" s="217"/>
      <c r="AE545" s="217"/>
      <c r="AF545" s="217"/>
      <c r="AG545" s="217"/>
      <c r="AH545" s="217"/>
      <c r="AI545" s="217"/>
      <c r="AJ545" s="332"/>
    </row>
    <row r="546" spans="19:36">
      <c r="S546" s="179"/>
      <c r="T546" s="179"/>
      <c r="V546" s="200"/>
      <c r="W546" s="201"/>
      <c r="X546" s="179"/>
      <c r="Y546" s="179"/>
      <c r="AB546" s="331"/>
      <c r="AC546" s="217"/>
      <c r="AD546" s="217"/>
      <c r="AE546" s="217"/>
      <c r="AF546" s="217"/>
      <c r="AG546" s="217"/>
      <c r="AH546" s="217"/>
      <c r="AI546" s="217"/>
      <c r="AJ546" s="332"/>
    </row>
    <row r="547" spans="19:36">
      <c r="S547" s="179"/>
      <c r="T547" s="179"/>
      <c r="V547" s="200"/>
      <c r="W547" s="201"/>
      <c r="X547" s="179"/>
      <c r="Y547" s="179"/>
      <c r="AB547" s="331"/>
      <c r="AC547" s="217"/>
      <c r="AD547" s="217"/>
      <c r="AE547" s="217"/>
      <c r="AF547" s="217"/>
      <c r="AG547" s="217"/>
      <c r="AH547" s="217"/>
      <c r="AI547" s="217"/>
      <c r="AJ547" s="332"/>
    </row>
    <row r="548" spans="19:36">
      <c r="S548" s="179"/>
      <c r="T548" s="179"/>
      <c r="V548" s="200"/>
      <c r="W548" s="201"/>
      <c r="X548" s="179"/>
      <c r="Y548" s="179"/>
      <c r="AB548" s="331"/>
      <c r="AC548" s="217"/>
      <c r="AD548" s="217"/>
      <c r="AE548" s="217"/>
      <c r="AF548" s="217"/>
      <c r="AG548" s="217"/>
      <c r="AH548" s="217"/>
      <c r="AI548" s="217"/>
      <c r="AJ548" s="332"/>
    </row>
    <row r="549" spans="19:36">
      <c r="S549" s="179"/>
      <c r="T549" s="179"/>
      <c r="V549" s="200"/>
      <c r="W549" s="201"/>
      <c r="X549" s="179"/>
      <c r="Y549" s="179"/>
      <c r="AB549" s="331"/>
      <c r="AC549" s="217"/>
      <c r="AD549" s="217"/>
      <c r="AE549" s="217"/>
      <c r="AF549" s="217"/>
      <c r="AG549" s="217"/>
      <c r="AH549" s="217"/>
      <c r="AI549" s="217"/>
      <c r="AJ549" s="332"/>
    </row>
    <row r="550" spans="19:36">
      <c r="S550" s="179"/>
      <c r="T550" s="179"/>
      <c r="V550" s="200"/>
      <c r="W550" s="201"/>
      <c r="X550" s="179"/>
      <c r="Y550" s="179"/>
      <c r="AB550" s="331"/>
      <c r="AC550" s="217"/>
      <c r="AD550" s="217"/>
      <c r="AE550" s="217"/>
      <c r="AF550" s="217"/>
      <c r="AG550" s="217"/>
      <c r="AH550" s="217"/>
      <c r="AI550" s="217"/>
      <c r="AJ550" s="332"/>
    </row>
    <row r="551" spans="19:36">
      <c r="S551" s="179"/>
      <c r="T551" s="179"/>
      <c r="V551" s="200"/>
      <c r="W551" s="201"/>
      <c r="X551" s="179"/>
      <c r="Y551" s="179"/>
      <c r="AB551" s="331"/>
      <c r="AC551" s="217"/>
      <c r="AD551" s="217"/>
      <c r="AE551" s="217"/>
      <c r="AF551" s="217"/>
      <c r="AG551" s="217"/>
      <c r="AH551" s="217"/>
      <c r="AI551" s="217"/>
      <c r="AJ551" s="332"/>
    </row>
    <row r="552" spans="19:36">
      <c r="S552" s="179"/>
      <c r="T552" s="179"/>
      <c r="V552" s="200"/>
      <c r="W552" s="201"/>
      <c r="X552" s="179"/>
      <c r="Y552" s="179"/>
      <c r="AB552" s="331"/>
      <c r="AC552" s="217"/>
      <c r="AD552" s="217"/>
      <c r="AE552" s="217"/>
      <c r="AF552" s="217"/>
      <c r="AG552" s="217"/>
      <c r="AH552" s="217"/>
      <c r="AI552" s="217"/>
      <c r="AJ552" s="332"/>
    </row>
    <row r="553" spans="19:36">
      <c r="S553" s="179"/>
      <c r="T553" s="179"/>
      <c r="V553" s="200"/>
      <c r="W553" s="201"/>
      <c r="X553" s="179"/>
      <c r="Y553" s="179"/>
      <c r="AB553" s="331"/>
      <c r="AC553" s="217"/>
      <c r="AD553" s="217"/>
      <c r="AE553" s="217"/>
      <c r="AF553" s="217"/>
      <c r="AG553" s="217"/>
      <c r="AH553" s="217"/>
      <c r="AI553" s="217"/>
      <c r="AJ553" s="332"/>
    </row>
    <row r="554" spans="19:36">
      <c r="S554" s="179"/>
      <c r="T554" s="179"/>
      <c r="V554" s="200"/>
      <c r="W554" s="201"/>
      <c r="X554" s="179"/>
      <c r="Y554" s="179"/>
      <c r="AB554" s="331"/>
      <c r="AC554" s="217"/>
      <c r="AD554" s="217"/>
      <c r="AE554" s="217"/>
      <c r="AF554" s="217"/>
      <c r="AG554" s="217"/>
      <c r="AH554" s="217"/>
      <c r="AI554" s="217"/>
      <c r="AJ554" s="332"/>
    </row>
    <row r="555" spans="19:36">
      <c r="S555" s="179"/>
      <c r="T555" s="179"/>
      <c r="V555" s="200"/>
      <c r="W555" s="201"/>
      <c r="X555" s="179"/>
      <c r="Y555" s="179"/>
      <c r="AB555" s="331"/>
      <c r="AC555" s="217"/>
      <c r="AD555" s="217"/>
      <c r="AE555" s="217"/>
      <c r="AF555" s="217"/>
      <c r="AG555" s="217"/>
      <c r="AH555" s="217"/>
      <c r="AI555" s="217"/>
      <c r="AJ555" s="332"/>
    </row>
    <row r="556" spans="19:36">
      <c r="S556" s="179"/>
      <c r="T556" s="179"/>
      <c r="V556" s="200"/>
      <c r="W556" s="201"/>
      <c r="X556" s="179"/>
      <c r="Y556" s="179"/>
      <c r="AB556" s="331"/>
      <c r="AC556" s="217"/>
      <c r="AD556" s="217"/>
      <c r="AE556" s="217"/>
      <c r="AF556" s="217"/>
      <c r="AG556" s="217"/>
      <c r="AH556" s="217"/>
      <c r="AI556" s="217"/>
      <c r="AJ556" s="332"/>
    </row>
    <row r="557" spans="19:36">
      <c r="S557" s="179"/>
      <c r="T557" s="179"/>
      <c r="V557" s="200"/>
      <c r="W557" s="201"/>
      <c r="X557" s="179"/>
      <c r="Y557" s="179"/>
      <c r="AB557" s="331"/>
      <c r="AC557" s="217"/>
      <c r="AD557" s="217"/>
      <c r="AE557" s="217"/>
      <c r="AF557" s="217"/>
      <c r="AG557" s="217"/>
      <c r="AH557" s="217"/>
      <c r="AI557" s="217"/>
      <c r="AJ557" s="332"/>
    </row>
    <row r="558" spans="19:36">
      <c r="S558" s="179"/>
      <c r="T558" s="179"/>
      <c r="V558" s="200"/>
      <c r="W558" s="201"/>
      <c r="X558" s="179"/>
      <c r="Y558" s="179"/>
      <c r="AB558" s="331"/>
      <c r="AC558" s="217"/>
      <c r="AD558" s="217"/>
      <c r="AE558" s="217"/>
      <c r="AF558" s="217"/>
      <c r="AG558" s="217"/>
      <c r="AH558" s="217"/>
      <c r="AI558" s="217"/>
      <c r="AJ558" s="332"/>
    </row>
    <row r="559" spans="19:36">
      <c r="S559" s="179"/>
      <c r="T559" s="179"/>
      <c r="V559" s="200"/>
      <c r="W559" s="201"/>
      <c r="X559" s="179"/>
      <c r="Y559" s="179"/>
      <c r="AB559" s="331"/>
      <c r="AC559" s="217"/>
      <c r="AD559" s="217"/>
      <c r="AE559" s="217"/>
      <c r="AF559" s="217"/>
      <c r="AG559" s="217"/>
      <c r="AH559" s="217"/>
      <c r="AI559" s="217"/>
      <c r="AJ559" s="332"/>
    </row>
    <row r="560" spans="19:36">
      <c r="S560" s="179"/>
      <c r="T560" s="179"/>
      <c r="V560" s="200"/>
      <c r="W560" s="201"/>
      <c r="X560" s="179"/>
      <c r="Y560" s="179"/>
      <c r="AB560" s="331"/>
      <c r="AC560" s="217"/>
      <c r="AD560" s="217"/>
      <c r="AE560" s="217"/>
      <c r="AF560" s="217"/>
      <c r="AG560" s="217"/>
      <c r="AH560" s="217"/>
      <c r="AI560" s="217"/>
      <c r="AJ560" s="332"/>
    </row>
    <row r="561" spans="19:36">
      <c r="S561" s="179"/>
      <c r="T561" s="179"/>
      <c r="V561" s="200"/>
      <c r="W561" s="201"/>
      <c r="X561" s="179"/>
      <c r="Y561" s="179"/>
      <c r="AB561" s="331"/>
      <c r="AC561" s="217"/>
      <c r="AD561" s="217"/>
      <c r="AE561" s="217"/>
      <c r="AF561" s="217"/>
      <c r="AG561" s="217"/>
      <c r="AH561" s="217"/>
      <c r="AI561" s="217"/>
      <c r="AJ561" s="332"/>
    </row>
    <row r="562" spans="19:36">
      <c r="S562" s="179"/>
      <c r="T562" s="179"/>
      <c r="V562" s="200"/>
      <c r="W562" s="201"/>
      <c r="X562" s="179"/>
      <c r="Y562" s="179"/>
      <c r="AB562" s="331"/>
      <c r="AC562" s="217"/>
      <c r="AD562" s="217"/>
      <c r="AE562" s="217"/>
      <c r="AF562" s="217"/>
      <c r="AG562" s="217"/>
      <c r="AH562" s="217"/>
      <c r="AI562" s="217"/>
      <c r="AJ562" s="332"/>
    </row>
    <row r="563" spans="19:36">
      <c r="S563" s="179"/>
      <c r="T563" s="179"/>
      <c r="V563" s="200"/>
      <c r="W563" s="201"/>
      <c r="X563" s="179"/>
      <c r="Y563" s="179"/>
      <c r="AB563" s="331"/>
      <c r="AC563" s="217"/>
      <c r="AD563" s="217"/>
      <c r="AE563" s="217"/>
      <c r="AF563" s="217"/>
      <c r="AG563" s="217"/>
      <c r="AH563" s="217"/>
      <c r="AI563" s="217"/>
      <c r="AJ563" s="332"/>
    </row>
    <row r="564" spans="19:36">
      <c r="S564" s="179"/>
      <c r="T564" s="179"/>
      <c r="V564" s="200"/>
      <c r="W564" s="201"/>
      <c r="X564" s="179"/>
      <c r="Y564" s="179"/>
      <c r="AB564" s="331"/>
      <c r="AC564" s="217"/>
      <c r="AD564" s="217"/>
      <c r="AE564" s="217"/>
      <c r="AF564" s="217"/>
      <c r="AG564" s="217"/>
      <c r="AH564" s="217"/>
      <c r="AI564" s="217"/>
      <c r="AJ564" s="332"/>
    </row>
    <row r="565" spans="19:36">
      <c r="S565" s="179"/>
      <c r="T565" s="179"/>
      <c r="V565" s="200"/>
      <c r="W565" s="201"/>
      <c r="X565" s="179"/>
      <c r="Y565" s="179"/>
      <c r="AB565" s="331"/>
      <c r="AC565" s="217"/>
      <c r="AD565" s="217"/>
      <c r="AE565" s="217"/>
      <c r="AF565" s="217"/>
      <c r="AG565" s="217"/>
      <c r="AH565" s="217"/>
      <c r="AI565" s="217"/>
      <c r="AJ565" s="332"/>
    </row>
    <row r="566" spans="19:36">
      <c r="S566" s="179"/>
      <c r="T566" s="179"/>
      <c r="V566" s="200"/>
      <c r="W566" s="201"/>
      <c r="X566" s="179"/>
      <c r="Y566" s="179"/>
      <c r="AB566" s="331"/>
      <c r="AC566" s="217"/>
      <c r="AD566" s="217"/>
      <c r="AE566" s="217"/>
      <c r="AF566" s="217"/>
      <c r="AG566" s="217"/>
      <c r="AH566" s="217"/>
      <c r="AI566" s="217"/>
      <c r="AJ566" s="332"/>
    </row>
    <row r="567" spans="19:36">
      <c r="S567" s="179"/>
      <c r="T567" s="179"/>
      <c r="V567" s="200"/>
      <c r="W567" s="201"/>
      <c r="X567" s="179"/>
      <c r="Y567" s="179"/>
      <c r="AB567" s="331"/>
      <c r="AC567" s="217"/>
      <c r="AD567" s="217"/>
      <c r="AE567" s="217"/>
      <c r="AF567" s="217"/>
      <c r="AG567" s="217"/>
      <c r="AH567" s="217"/>
      <c r="AI567" s="217"/>
      <c r="AJ567" s="332"/>
    </row>
    <row r="568" spans="19:36">
      <c r="S568" s="179"/>
      <c r="T568" s="179"/>
      <c r="V568" s="200"/>
      <c r="W568" s="201"/>
      <c r="X568" s="179"/>
      <c r="Y568" s="179"/>
      <c r="AB568" s="331"/>
      <c r="AC568" s="217"/>
      <c r="AD568" s="217"/>
      <c r="AE568" s="217"/>
      <c r="AF568" s="217"/>
      <c r="AG568" s="217"/>
      <c r="AH568" s="217"/>
      <c r="AI568" s="217"/>
      <c r="AJ568" s="332"/>
    </row>
    <row r="569" spans="19:36">
      <c r="S569" s="179"/>
      <c r="T569" s="179"/>
      <c r="V569" s="200"/>
      <c r="W569" s="201"/>
      <c r="X569" s="179"/>
      <c r="Y569" s="179"/>
      <c r="AB569" s="331"/>
      <c r="AC569" s="217"/>
      <c r="AD569" s="217"/>
      <c r="AE569" s="217"/>
      <c r="AF569" s="217"/>
      <c r="AG569" s="217"/>
      <c r="AH569" s="217"/>
      <c r="AI569" s="217"/>
      <c r="AJ569" s="332"/>
    </row>
    <row r="570" spans="19:36">
      <c r="S570" s="179"/>
      <c r="T570" s="179"/>
      <c r="V570" s="200"/>
      <c r="W570" s="201"/>
      <c r="X570" s="179"/>
      <c r="Y570" s="179"/>
      <c r="AB570" s="331"/>
      <c r="AC570" s="217"/>
      <c r="AD570" s="217"/>
      <c r="AE570" s="217"/>
      <c r="AF570" s="217"/>
      <c r="AG570" s="217"/>
      <c r="AH570" s="217"/>
      <c r="AI570" s="217"/>
      <c r="AJ570" s="332"/>
    </row>
    <row r="571" spans="19:36">
      <c r="S571" s="179"/>
      <c r="T571" s="179"/>
      <c r="V571" s="200"/>
      <c r="W571" s="201"/>
      <c r="X571" s="179"/>
      <c r="Y571" s="179"/>
      <c r="AB571" s="331"/>
      <c r="AC571" s="217"/>
      <c r="AD571" s="217"/>
      <c r="AE571" s="217"/>
      <c r="AF571" s="217"/>
      <c r="AG571" s="217"/>
      <c r="AH571" s="217"/>
      <c r="AI571" s="217"/>
      <c r="AJ571" s="332"/>
    </row>
    <row r="572" spans="19:36">
      <c r="S572" s="179"/>
      <c r="T572" s="179"/>
      <c r="V572" s="200"/>
      <c r="W572" s="201"/>
      <c r="X572" s="179"/>
      <c r="Y572" s="179"/>
      <c r="AB572" s="331"/>
      <c r="AC572" s="217"/>
      <c r="AD572" s="217"/>
      <c r="AE572" s="217"/>
      <c r="AF572" s="217"/>
      <c r="AG572" s="217"/>
      <c r="AH572" s="217"/>
      <c r="AI572" s="217"/>
      <c r="AJ572" s="332"/>
    </row>
    <row r="573" spans="19:36">
      <c r="S573" s="179"/>
      <c r="T573" s="179"/>
      <c r="V573" s="200"/>
      <c r="W573" s="201"/>
      <c r="X573" s="179"/>
      <c r="Y573" s="179"/>
      <c r="AB573" s="331"/>
      <c r="AC573" s="217"/>
      <c r="AD573" s="217"/>
      <c r="AE573" s="217"/>
      <c r="AF573" s="217"/>
      <c r="AG573" s="217"/>
      <c r="AH573" s="217"/>
      <c r="AI573" s="217"/>
      <c r="AJ573" s="332"/>
    </row>
    <row r="574" spans="19:36">
      <c r="S574" s="179"/>
      <c r="T574" s="179"/>
      <c r="V574" s="200"/>
      <c r="W574" s="201"/>
      <c r="X574" s="179"/>
      <c r="Y574" s="179"/>
      <c r="AB574" s="331"/>
      <c r="AC574" s="217"/>
      <c r="AD574" s="217"/>
      <c r="AE574" s="217"/>
      <c r="AF574" s="217"/>
      <c r="AG574" s="217"/>
      <c r="AH574" s="217"/>
      <c r="AI574" s="217"/>
      <c r="AJ574" s="332"/>
    </row>
    <row r="575" spans="19:36">
      <c r="S575" s="179"/>
      <c r="T575" s="179"/>
      <c r="V575" s="200"/>
      <c r="W575" s="201"/>
      <c r="X575" s="179"/>
      <c r="Y575" s="179"/>
      <c r="AB575" s="331"/>
      <c r="AC575" s="217"/>
      <c r="AD575" s="217"/>
      <c r="AE575" s="217"/>
      <c r="AF575" s="217"/>
      <c r="AG575" s="217"/>
      <c r="AH575" s="217"/>
      <c r="AI575" s="217"/>
      <c r="AJ575" s="332"/>
    </row>
    <row r="576" spans="19:36">
      <c r="S576" s="179"/>
      <c r="T576" s="179"/>
      <c r="V576" s="200"/>
      <c r="W576" s="201"/>
      <c r="X576" s="179"/>
      <c r="Y576" s="179"/>
      <c r="AB576" s="331"/>
      <c r="AC576" s="217"/>
      <c r="AD576" s="217"/>
      <c r="AE576" s="217"/>
      <c r="AF576" s="217"/>
      <c r="AG576" s="217"/>
      <c r="AH576" s="217"/>
      <c r="AI576" s="217"/>
      <c r="AJ576" s="332"/>
    </row>
    <row r="577" spans="19:36">
      <c r="S577" s="179"/>
      <c r="T577" s="179"/>
      <c r="V577" s="200"/>
      <c r="W577" s="201"/>
      <c r="X577" s="179"/>
      <c r="Y577" s="179"/>
      <c r="AB577" s="331"/>
      <c r="AC577" s="217"/>
      <c r="AD577" s="217"/>
      <c r="AE577" s="217"/>
      <c r="AF577" s="217"/>
      <c r="AG577" s="217"/>
      <c r="AH577" s="217"/>
      <c r="AI577" s="217"/>
      <c r="AJ577" s="332"/>
    </row>
    <row r="578" spans="19:36">
      <c r="S578" s="179"/>
      <c r="T578" s="179"/>
      <c r="V578" s="200"/>
      <c r="W578" s="201"/>
      <c r="X578" s="179"/>
      <c r="Y578" s="179"/>
      <c r="AB578" s="331"/>
      <c r="AC578" s="217"/>
      <c r="AD578" s="217"/>
      <c r="AE578" s="217"/>
      <c r="AF578" s="217"/>
      <c r="AG578" s="217"/>
      <c r="AH578" s="217"/>
      <c r="AI578" s="217"/>
      <c r="AJ578" s="332"/>
    </row>
    <row r="579" spans="19:36">
      <c r="S579" s="179"/>
      <c r="T579" s="179"/>
      <c r="V579" s="200"/>
      <c r="W579" s="201"/>
      <c r="X579" s="179"/>
      <c r="Y579" s="179"/>
      <c r="AB579" s="331"/>
      <c r="AC579" s="217"/>
      <c r="AD579" s="217"/>
      <c r="AE579" s="217"/>
      <c r="AF579" s="217"/>
      <c r="AG579" s="217"/>
      <c r="AH579" s="217"/>
      <c r="AI579" s="217"/>
      <c r="AJ579" s="332"/>
    </row>
    <row r="580" spans="19:36">
      <c r="S580" s="179"/>
      <c r="T580" s="179"/>
      <c r="V580" s="200"/>
      <c r="W580" s="201"/>
      <c r="X580" s="179"/>
      <c r="Y580" s="179"/>
      <c r="AB580" s="331"/>
      <c r="AC580" s="217"/>
      <c r="AD580" s="217"/>
      <c r="AE580" s="217"/>
      <c r="AF580" s="217"/>
      <c r="AG580" s="217"/>
      <c r="AH580" s="217"/>
      <c r="AI580" s="217"/>
      <c r="AJ580" s="332"/>
    </row>
    <row r="581" spans="19:36">
      <c r="S581" s="179"/>
      <c r="T581" s="179"/>
      <c r="V581" s="200"/>
      <c r="W581" s="201"/>
      <c r="X581" s="179"/>
      <c r="Y581" s="179"/>
      <c r="AB581" s="331"/>
      <c r="AC581" s="217"/>
      <c r="AD581" s="217"/>
      <c r="AE581" s="217"/>
      <c r="AF581" s="217"/>
      <c r="AG581" s="217"/>
      <c r="AH581" s="217"/>
      <c r="AI581" s="217"/>
      <c r="AJ581" s="332"/>
    </row>
    <row r="582" spans="19:36">
      <c r="S582" s="179"/>
      <c r="T582" s="179"/>
      <c r="V582" s="200"/>
      <c r="W582" s="201"/>
      <c r="X582" s="179"/>
      <c r="Y582" s="179"/>
      <c r="AB582" s="331"/>
      <c r="AC582" s="217"/>
      <c r="AD582" s="217"/>
      <c r="AE582" s="217"/>
      <c r="AF582" s="217"/>
      <c r="AG582" s="217"/>
      <c r="AH582" s="217"/>
      <c r="AI582" s="217"/>
      <c r="AJ582" s="332"/>
    </row>
    <row r="583" spans="19:36">
      <c r="S583" s="179"/>
      <c r="T583" s="179"/>
      <c r="V583" s="200"/>
      <c r="W583" s="201"/>
      <c r="X583" s="179"/>
      <c r="Y583" s="179"/>
      <c r="AB583" s="331"/>
      <c r="AC583" s="217"/>
      <c r="AD583" s="217"/>
      <c r="AE583" s="217"/>
      <c r="AF583" s="217"/>
      <c r="AG583" s="217"/>
      <c r="AH583" s="217"/>
      <c r="AI583" s="217"/>
      <c r="AJ583" s="332"/>
    </row>
    <row r="584" spans="19:36">
      <c r="S584" s="179"/>
      <c r="T584" s="179"/>
      <c r="V584" s="200"/>
      <c r="W584" s="201"/>
      <c r="X584" s="179"/>
      <c r="Y584" s="179"/>
      <c r="AB584" s="331"/>
      <c r="AC584" s="217"/>
      <c r="AD584" s="217"/>
      <c r="AE584" s="217"/>
      <c r="AF584" s="217"/>
      <c r="AG584" s="217"/>
      <c r="AH584" s="217"/>
      <c r="AI584" s="217"/>
      <c r="AJ584" s="332"/>
    </row>
    <row r="585" spans="19:36">
      <c r="S585" s="179"/>
      <c r="T585" s="179"/>
      <c r="V585" s="200"/>
      <c r="W585" s="201"/>
      <c r="X585" s="179"/>
      <c r="Y585" s="179"/>
      <c r="AB585" s="331"/>
      <c r="AC585" s="217"/>
      <c r="AD585" s="217"/>
      <c r="AE585" s="217"/>
      <c r="AF585" s="217"/>
      <c r="AG585" s="217"/>
      <c r="AH585" s="217"/>
      <c r="AI585" s="217"/>
      <c r="AJ585" s="332"/>
    </row>
    <row r="586" spans="19:36">
      <c r="S586" s="179"/>
      <c r="T586" s="179"/>
      <c r="V586" s="200"/>
      <c r="W586" s="201"/>
      <c r="X586" s="179"/>
      <c r="Y586" s="179"/>
      <c r="AB586" s="331"/>
      <c r="AC586" s="217"/>
      <c r="AD586" s="217"/>
      <c r="AE586" s="217"/>
      <c r="AF586" s="217"/>
      <c r="AG586" s="217"/>
      <c r="AH586" s="217"/>
      <c r="AI586" s="217"/>
      <c r="AJ586" s="332"/>
    </row>
    <row r="587" spans="19:36">
      <c r="S587" s="179"/>
      <c r="T587" s="179"/>
      <c r="V587" s="200"/>
      <c r="W587" s="201"/>
      <c r="X587" s="179"/>
      <c r="Y587" s="179"/>
      <c r="AB587" s="331"/>
      <c r="AC587" s="217"/>
      <c r="AD587" s="217"/>
      <c r="AE587" s="217"/>
      <c r="AF587" s="217"/>
      <c r="AG587" s="217"/>
      <c r="AH587" s="217"/>
      <c r="AI587" s="217"/>
      <c r="AJ587" s="332"/>
    </row>
    <row r="588" spans="19:36">
      <c r="S588" s="179"/>
      <c r="T588" s="179"/>
      <c r="V588" s="200"/>
      <c r="W588" s="201"/>
      <c r="X588" s="179"/>
      <c r="Y588" s="179"/>
      <c r="AB588" s="331"/>
      <c r="AC588" s="217"/>
      <c r="AD588" s="217"/>
      <c r="AE588" s="217"/>
      <c r="AF588" s="217"/>
      <c r="AG588" s="217"/>
      <c r="AH588" s="217"/>
      <c r="AI588" s="217"/>
      <c r="AJ588" s="332"/>
    </row>
    <row r="589" spans="19:36">
      <c r="S589" s="179"/>
      <c r="T589" s="179"/>
      <c r="V589" s="200"/>
      <c r="W589" s="201"/>
      <c r="X589" s="179"/>
      <c r="Y589" s="179"/>
      <c r="AB589" s="331"/>
      <c r="AC589" s="217"/>
      <c r="AD589" s="217"/>
      <c r="AE589" s="217"/>
      <c r="AF589" s="217"/>
      <c r="AG589" s="217"/>
      <c r="AH589" s="217"/>
      <c r="AI589" s="217"/>
      <c r="AJ589" s="332"/>
    </row>
    <row r="590" spans="19:36">
      <c r="S590" s="179"/>
      <c r="T590" s="179"/>
      <c r="V590" s="200"/>
      <c r="W590" s="201"/>
      <c r="X590" s="179"/>
      <c r="Y590" s="179"/>
      <c r="AB590" s="331"/>
      <c r="AC590" s="217"/>
      <c r="AD590" s="217"/>
      <c r="AE590" s="217"/>
      <c r="AF590" s="217"/>
      <c r="AG590" s="217"/>
      <c r="AH590" s="217"/>
      <c r="AI590" s="217"/>
      <c r="AJ590" s="332"/>
    </row>
    <row r="591" spans="19:36">
      <c r="S591" s="179"/>
      <c r="T591" s="179"/>
      <c r="V591" s="200"/>
      <c r="W591" s="201"/>
      <c r="X591" s="179"/>
      <c r="Y591" s="179"/>
      <c r="AB591" s="331"/>
      <c r="AC591" s="217"/>
      <c r="AD591" s="217"/>
      <c r="AE591" s="217"/>
      <c r="AF591" s="217"/>
      <c r="AG591" s="217"/>
      <c r="AH591" s="217"/>
      <c r="AI591" s="217"/>
      <c r="AJ591" s="332"/>
    </row>
    <row r="592" spans="19:36">
      <c r="S592" s="179"/>
      <c r="T592" s="179"/>
      <c r="V592" s="200"/>
      <c r="W592" s="201"/>
      <c r="X592" s="179"/>
      <c r="Y592" s="179"/>
      <c r="AB592" s="331"/>
      <c r="AC592" s="217"/>
      <c r="AD592" s="217"/>
      <c r="AE592" s="217"/>
      <c r="AF592" s="217"/>
      <c r="AG592" s="217"/>
      <c r="AH592" s="217"/>
      <c r="AI592" s="217"/>
      <c r="AJ592" s="332"/>
    </row>
    <row r="593" spans="19:36">
      <c r="S593" s="179"/>
      <c r="T593" s="179"/>
      <c r="V593" s="200"/>
      <c r="W593" s="201"/>
      <c r="X593" s="179"/>
      <c r="Y593" s="179"/>
      <c r="AB593" s="331"/>
      <c r="AC593" s="217"/>
      <c r="AD593" s="217"/>
      <c r="AE593" s="217"/>
      <c r="AF593" s="217"/>
      <c r="AG593" s="217"/>
      <c r="AH593" s="217"/>
      <c r="AI593" s="217"/>
      <c r="AJ593" s="332"/>
    </row>
    <row r="594" spans="19:36">
      <c r="S594" s="179"/>
      <c r="T594" s="179"/>
      <c r="V594" s="200"/>
      <c r="W594" s="201"/>
      <c r="X594" s="179"/>
      <c r="Y594" s="179"/>
      <c r="AB594" s="331"/>
      <c r="AC594" s="217"/>
      <c r="AD594" s="217"/>
      <c r="AE594" s="217"/>
      <c r="AF594" s="217"/>
      <c r="AG594" s="217"/>
      <c r="AH594" s="217"/>
      <c r="AI594" s="217"/>
      <c r="AJ594" s="332"/>
    </row>
    <row r="595" spans="19:36">
      <c r="S595" s="179"/>
      <c r="T595" s="179"/>
      <c r="V595" s="200"/>
      <c r="W595" s="201"/>
      <c r="X595" s="179"/>
      <c r="Y595" s="179"/>
      <c r="AB595" s="331"/>
      <c r="AC595" s="217"/>
      <c r="AD595" s="217"/>
      <c r="AE595" s="217"/>
      <c r="AF595" s="217"/>
      <c r="AG595" s="217"/>
      <c r="AH595" s="217"/>
      <c r="AI595" s="217"/>
      <c r="AJ595" s="332"/>
    </row>
    <row r="596" spans="19:36">
      <c r="S596" s="179"/>
      <c r="T596" s="179"/>
      <c r="V596" s="200"/>
      <c r="W596" s="201"/>
      <c r="X596" s="179"/>
      <c r="Y596" s="179"/>
      <c r="AB596" s="331"/>
      <c r="AC596" s="217"/>
      <c r="AD596" s="217"/>
      <c r="AE596" s="217"/>
      <c r="AF596" s="217"/>
      <c r="AG596" s="217"/>
      <c r="AH596" s="217"/>
      <c r="AI596" s="217"/>
      <c r="AJ596" s="332"/>
    </row>
    <row r="597" spans="19:36">
      <c r="S597" s="179"/>
      <c r="T597" s="179"/>
      <c r="V597" s="200"/>
      <c r="W597" s="201"/>
      <c r="X597" s="179"/>
      <c r="Y597" s="179"/>
      <c r="AB597" s="331"/>
      <c r="AC597" s="217"/>
      <c r="AD597" s="217"/>
      <c r="AE597" s="217"/>
      <c r="AF597" s="217"/>
      <c r="AG597" s="217"/>
      <c r="AH597" s="217"/>
      <c r="AI597" s="217"/>
      <c r="AJ597" s="332"/>
    </row>
    <row r="598" spans="19:36">
      <c r="S598" s="179"/>
      <c r="T598" s="179"/>
      <c r="V598" s="200"/>
      <c r="W598" s="201"/>
      <c r="X598" s="179"/>
      <c r="Y598" s="179"/>
      <c r="AB598" s="331"/>
      <c r="AC598" s="217"/>
      <c r="AD598" s="217"/>
      <c r="AE598" s="217"/>
      <c r="AF598" s="217"/>
      <c r="AG598" s="217"/>
      <c r="AH598" s="217"/>
      <c r="AI598" s="217"/>
      <c r="AJ598" s="332"/>
    </row>
    <row r="599" spans="19:36">
      <c r="S599" s="179"/>
      <c r="T599" s="179"/>
      <c r="V599" s="200"/>
      <c r="W599" s="201"/>
      <c r="X599" s="179"/>
      <c r="Y599" s="179"/>
      <c r="AB599" s="331"/>
      <c r="AC599" s="217"/>
      <c r="AD599" s="217"/>
      <c r="AE599" s="217"/>
      <c r="AF599" s="217"/>
      <c r="AG599" s="217"/>
      <c r="AH599" s="217"/>
      <c r="AI599" s="217"/>
      <c r="AJ599" s="332"/>
    </row>
    <row r="600" spans="19:36">
      <c r="S600" s="179"/>
      <c r="T600" s="179"/>
      <c r="V600" s="200"/>
      <c r="W600" s="201"/>
      <c r="X600" s="179"/>
      <c r="Y600" s="179"/>
      <c r="AB600" s="331"/>
      <c r="AC600" s="217"/>
      <c r="AD600" s="217"/>
      <c r="AE600" s="217"/>
      <c r="AF600" s="217"/>
      <c r="AG600" s="217"/>
      <c r="AH600" s="217"/>
      <c r="AI600" s="217"/>
      <c r="AJ600" s="332"/>
    </row>
    <row r="601" spans="19:36">
      <c r="S601" s="179"/>
      <c r="T601" s="179"/>
      <c r="V601" s="200"/>
      <c r="W601" s="201"/>
      <c r="X601" s="179"/>
      <c r="Y601" s="179"/>
      <c r="AB601" s="331"/>
      <c r="AC601" s="217"/>
      <c r="AD601" s="217"/>
      <c r="AE601" s="217"/>
      <c r="AF601" s="217"/>
      <c r="AG601" s="217"/>
      <c r="AH601" s="217"/>
      <c r="AI601" s="217"/>
      <c r="AJ601" s="332"/>
    </row>
    <row r="602" spans="19:36">
      <c r="S602" s="179"/>
      <c r="T602" s="179"/>
      <c r="V602" s="200"/>
      <c r="W602" s="201"/>
      <c r="X602" s="179"/>
      <c r="Y602" s="179"/>
      <c r="AB602" s="331"/>
      <c r="AC602" s="217"/>
      <c r="AD602" s="217"/>
      <c r="AE602" s="217"/>
      <c r="AF602" s="217"/>
      <c r="AG602" s="217"/>
      <c r="AH602" s="217"/>
      <c r="AI602" s="217"/>
      <c r="AJ602" s="332"/>
    </row>
    <row r="603" spans="19:36">
      <c r="S603" s="179"/>
      <c r="T603" s="179"/>
      <c r="V603" s="200"/>
      <c r="W603" s="201"/>
      <c r="X603" s="179"/>
      <c r="Y603" s="179"/>
      <c r="AB603" s="331"/>
      <c r="AC603" s="217"/>
      <c r="AD603" s="217"/>
      <c r="AE603" s="217"/>
      <c r="AF603" s="217"/>
      <c r="AG603" s="217"/>
      <c r="AH603" s="217"/>
      <c r="AI603" s="217"/>
      <c r="AJ603" s="332"/>
    </row>
    <row r="604" spans="19:36">
      <c r="S604" s="179"/>
      <c r="T604" s="179"/>
      <c r="V604" s="200"/>
      <c r="W604" s="201"/>
      <c r="X604" s="179"/>
      <c r="Y604" s="179"/>
      <c r="AB604" s="331"/>
      <c r="AC604" s="217"/>
      <c r="AD604" s="217"/>
      <c r="AE604" s="217"/>
      <c r="AF604" s="217"/>
      <c r="AG604" s="217"/>
      <c r="AH604" s="217"/>
      <c r="AI604" s="217"/>
      <c r="AJ604" s="332"/>
    </row>
    <row r="605" spans="19:36">
      <c r="S605" s="179"/>
      <c r="T605" s="179"/>
      <c r="V605" s="200"/>
      <c r="W605" s="201"/>
      <c r="X605" s="179"/>
      <c r="Y605" s="179"/>
      <c r="AB605" s="331"/>
      <c r="AC605" s="217"/>
      <c r="AD605" s="217"/>
      <c r="AE605" s="217"/>
      <c r="AF605" s="217"/>
      <c r="AG605" s="217"/>
      <c r="AH605" s="217"/>
      <c r="AI605" s="217"/>
      <c r="AJ605" s="332"/>
    </row>
    <row r="606" spans="19:36">
      <c r="S606" s="179"/>
      <c r="T606" s="179"/>
      <c r="V606" s="200"/>
      <c r="W606" s="201"/>
      <c r="X606" s="179"/>
      <c r="Y606" s="179"/>
      <c r="AB606" s="331"/>
      <c r="AC606" s="217"/>
      <c r="AD606" s="217"/>
      <c r="AE606" s="217"/>
      <c r="AF606" s="217"/>
      <c r="AG606" s="217"/>
      <c r="AH606" s="217"/>
      <c r="AI606" s="217"/>
      <c r="AJ606" s="332"/>
    </row>
    <row r="607" spans="19:36">
      <c r="S607" s="179"/>
      <c r="T607" s="179"/>
      <c r="V607" s="200"/>
      <c r="W607" s="201"/>
      <c r="X607" s="179"/>
      <c r="Y607" s="179"/>
      <c r="AB607" s="331"/>
      <c r="AC607" s="217"/>
      <c r="AD607" s="217"/>
      <c r="AE607" s="217"/>
      <c r="AF607" s="217"/>
      <c r="AG607" s="217"/>
      <c r="AH607" s="217"/>
      <c r="AI607" s="217"/>
      <c r="AJ607" s="332"/>
    </row>
    <row r="608" spans="19:36">
      <c r="S608" s="179"/>
      <c r="T608" s="179"/>
      <c r="V608" s="200"/>
      <c r="W608" s="201"/>
      <c r="X608" s="179"/>
      <c r="Y608" s="179"/>
      <c r="AB608" s="331"/>
      <c r="AC608" s="217"/>
      <c r="AD608" s="217"/>
      <c r="AE608" s="217"/>
      <c r="AF608" s="217"/>
      <c r="AG608" s="217"/>
      <c r="AH608" s="217"/>
      <c r="AI608" s="217"/>
      <c r="AJ608" s="332"/>
    </row>
    <row r="609" spans="19:36">
      <c r="S609" s="179"/>
      <c r="T609" s="179"/>
      <c r="V609" s="200"/>
      <c r="W609" s="201"/>
      <c r="X609" s="179"/>
      <c r="Y609" s="179"/>
      <c r="AB609" s="331"/>
      <c r="AC609" s="217"/>
      <c r="AD609" s="217"/>
      <c r="AE609" s="217"/>
      <c r="AF609" s="217"/>
      <c r="AG609" s="217"/>
      <c r="AH609" s="217"/>
      <c r="AI609" s="217"/>
      <c r="AJ609" s="332"/>
    </row>
    <row r="610" spans="19:36">
      <c r="S610" s="179"/>
      <c r="T610" s="179"/>
      <c r="V610" s="200"/>
      <c r="W610" s="201"/>
      <c r="X610" s="179"/>
      <c r="Y610" s="179"/>
      <c r="AB610" s="331"/>
      <c r="AC610" s="217"/>
      <c r="AD610" s="217"/>
      <c r="AE610" s="217"/>
      <c r="AF610" s="217"/>
      <c r="AG610" s="217"/>
      <c r="AH610" s="217"/>
      <c r="AI610" s="217"/>
      <c r="AJ610" s="332"/>
    </row>
    <row r="611" spans="19:36">
      <c r="S611" s="179"/>
      <c r="T611" s="179"/>
      <c r="V611" s="200"/>
      <c r="W611" s="201"/>
      <c r="X611" s="179"/>
      <c r="Y611" s="179"/>
      <c r="AB611" s="331"/>
      <c r="AC611" s="217"/>
      <c r="AD611" s="217"/>
      <c r="AE611" s="217"/>
      <c r="AF611" s="217"/>
      <c r="AG611" s="217"/>
      <c r="AH611" s="217"/>
      <c r="AI611" s="217"/>
      <c r="AJ611" s="332"/>
    </row>
    <row r="612" spans="19:36">
      <c r="S612" s="179"/>
      <c r="T612" s="179"/>
      <c r="V612" s="200"/>
      <c r="W612" s="201"/>
      <c r="X612" s="179"/>
      <c r="Y612" s="179"/>
      <c r="AB612" s="331"/>
      <c r="AC612" s="217"/>
      <c r="AD612" s="217"/>
      <c r="AE612" s="217"/>
      <c r="AF612" s="217"/>
      <c r="AG612" s="217"/>
      <c r="AH612" s="217"/>
      <c r="AI612" s="217"/>
      <c r="AJ612" s="332"/>
    </row>
    <row r="613" spans="19:36">
      <c r="S613" s="179"/>
      <c r="T613" s="179"/>
      <c r="V613" s="200"/>
      <c r="W613" s="201"/>
      <c r="X613" s="179"/>
      <c r="Y613" s="179"/>
      <c r="AB613" s="331"/>
      <c r="AC613" s="217"/>
      <c r="AD613" s="217"/>
      <c r="AE613" s="217"/>
      <c r="AF613" s="217"/>
      <c r="AG613" s="217"/>
      <c r="AH613" s="217"/>
      <c r="AI613" s="217"/>
      <c r="AJ613" s="332"/>
    </row>
    <row r="614" spans="19:36">
      <c r="S614" s="179"/>
      <c r="T614" s="179"/>
      <c r="V614" s="200"/>
      <c r="W614" s="201"/>
      <c r="X614" s="179"/>
      <c r="Y614" s="179"/>
      <c r="AB614" s="331"/>
      <c r="AC614" s="217"/>
      <c r="AD614" s="217"/>
      <c r="AE614" s="217"/>
      <c r="AF614" s="217"/>
      <c r="AG614" s="217"/>
      <c r="AH614" s="217"/>
      <c r="AI614" s="217"/>
      <c r="AJ614" s="332"/>
    </row>
    <row r="615" spans="19:36">
      <c r="S615" s="179"/>
      <c r="T615" s="179"/>
      <c r="V615" s="200"/>
      <c r="W615" s="201"/>
      <c r="X615" s="179"/>
      <c r="Y615" s="179"/>
      <c r="AB615" s="331"/>
      <c r="AC615" s="217"/>
      <c r="AD615" s="217"/>
      <c r="AE615" s="217"/>
      <c r="AF615" s="217"/>
      <c r="AG615" s="217"/>
      <c r="AH615" s="217"/>
      <c r="AI615" s="217"/>
      <c r="AJ615" s="332"/>
    </row>
    <row r="616" spans="19:36">
      <c r="S616" s="179"/>
      <c r="T616" s="179"/>
      <c r="V616" s="200"/>
      <c r="W616" s="201"/>
      <c r="X616" s="179"/>
      <c r="Y616" s="179"/>
      <c r="AB616" s="331"/>
      <c r="AC616" s="217"/>
      <c r="AD616" s="217"/>
      <c r="AE616" s="217"/>
      <c r="AF616" s="217"/>
      <c r="AG616" s="217"/>
      <c r="AH616" s="217"/>
      <c r="AI616" s="217"/>
      <c r="AJ616" s="332"/>
    </row>
    <row r="617" spans="19:36">
      <c r="S617" s="179"/>
      <c r="T617" s="179"/>
      <c r="V617" s="200"/>
      <c r="W617" s="201"/>
      <c r="X617" s="179"/>
      <c r="Y617" s="179"/>
      <c r="AB617" s="331"/>
      <c r="AC617" s="217"/>
      <c r="AD617" s="217"/>
      <c r="AE617" s="217"/>
      <c r="AF617" s="217"/>
      <c r="AG617" s="217"/>
      <c r="AH617" s="217"/>
      <c r="AI617" s="217"/>
      <c r="AJ617" s="332"/>
    </row>
    <row r="618" spans="19:36">
      <c r="S618" s="179"/>
      <c r="T618" s="179"/>
      <c r="V618" s="200"/>
      <c r="W618" s="201"/>
      <c r="X618" s="179"/>
      <c r="Y618" s="179"/>
      <c r="AB618" s="331"/>
      <c r="AC618" s="217"/>
      <c r="AD618" s="217"/>
      <c r="AE618" s="217"/>
      <c r="AF618" s="217"/>
      <c r="AG618" s="217"/>
      <c r="AH618" s="217"/>
      <c r="AI618" s="217"/>
      <c r="AJ618" s="332"/>
    </row>
    <row r="619" spans="19:36">
      <c r="S619" s="179"/>
      <c r="T619" s="179"/>
      <c r="V619" s="200"/>
      <c r="W619" s="201"/>
      <c r="X619" s="179"/>
      <c r="Y619" s="179"/>
      <c r="AB619" s="331"/>
      <c r="AC619" s="217"/>
      <c r="AD619" s="217"/>
      <c r="AE619" s="217"/>
      <c r="AF619" s="217"/>
      <c r="AG619" s="217"/>
      <c r="AH619" s="217"/>
      <c r="AI619" s="217"/>
      <c r="AJ619" s="332"/>
    </row>
    <row r="620" spans="19:36">
      <c r="S620" s="179"/>
      <c r="T620" s="179"/>
      <c r="V620" s="200"/>
      <c r="W620" s="201"/>
      <c r="X620" s="179"/>
      <c r="Y620" s="179"/>
      <c r="AB620" s="331"/>
      <c r="AC620" s="217"/>
      <c r="AD620" s="217"/>
      <c r="AE620" s="217"/>
      <c r="AF620" s="217"/>
      <c r="AG620" s="217"/>
      <c r="AH620" s="217"/>
      <c r="AI620" s="217"/>
      <c r="AJ620" s="332"/>
    </row>
    <row r="621" spans="19:36">
      <c r="S621" s="179"/>
      <c r="T621" s="179"/>
      <c r="V621" s="200"/>
      <c r="W621" s="201"/>
      <c r="X621" s="179"/>
      <c r="Y621" s="179"/>
      <c r="AB621" s="331"/>
      <c r="AC621" s="217"/>
      <c r="AD621" s="217"/>
      <c r="AE621" s="217"/>
      <c r="AF621" s="217"/>
      <c r="AG621" s="217"/>
      <c r="AH621" s="217"/>
      <c r="AI621" s="217"/>
      <c r="AJ621" s="332"/>
    </row>
    <row r="622" spans="19:36">
      <c r="S622" s="179"/>
      <c r="T622" s="179"/>
      <c r="V622" s="200"/>
      <c r="W622" s="201"/>
      <c r="X622" s="179"/>
      <c r="Y622" s="179"/>
      <c r="AB622" s="331"/>
      <c r="AC622" s="217"/>
      <c r="AD622" s="217"/>
      <c r="AE622" s="217"/>
      <c r="AF622" s="217"/>
      <c r="AG622" s="217"/>
      <c r="AH622" s="217"/>
      <c r="AI622" s="217"/>
      <c r="AJ622" s="332"/>
    </row>
    <row r="623" spans="19:36">
      <c r="S623" s="179"/>
      <c r="T623" s="179"/>
      <c r="V623" s="200"/>
      <c r="W623" s="201"/>
      <c r="X623" s="179"/>
      <c r="Y623" s="179"/>
      <c r="AB623" s="331"/>
      <c r="AC623" s="217"/>
      <c r="AD623" s="217"/>
      <c r="AE623" s="217"/>
      <c r="AF623" s="217"/>
      <c r="AG623" s="217"/>
      <c r="AH623" s="217"/>
      <c r="AI623" s="217"/>
      <c r="AJ623" s="332"/>
    </row>
    <row r="624" spans="19:36">
      <c r="S624" s="179"/>
      <c r="T624" s="179"/>
      <c r="V624" s="200"/>
      <c r="W624" s="201"/>
      <c r="X624" s="179"/>
      <c r="Y624" s="179"/>
      <c r="AB624" s="331"/>
      <c r="AC624" s="217"/>
      <c r="AD624" s="217"/>
      <c r="AE624" s="217"/>
      <c r="AF624" s="217"/>
      <c r="AG624" s="217"/>
      <c r="AH624" s="217"/>
      <c r="AI624" s="217"/>
      <c r="AJ624" s="332"/>
    </row>
    <row r="625" spans="19:36">
      <c r="S625" s="179"/>
      <c r="T625" s="179"/>
      <c r="V625" s="200"/>
      <c r="W625" s="201"/>
      <c r="X625" s="179"/>
      <c r="Y625" s="179"/>
      <c r="AB625" s="331"/>
      <c r="AC625" s="217"/>
      <c r="AD625" s="217"/>
      <c r="AE625" s="217"/>
      <c r="AF625" s="217"/>
      <c r="AG625" s="217"/>
      <c r="AH625" s="217"/>
      <c r="AI625" s="217"/>
      <c r="AJ625" s="332"/>
    </row>
    <row r="626" spans="19:36">
      <c r="S626" s="179"/>
      <c r="T626" s="179"/>
      <c r="V626" s="200"/>
      <c r="W626" s="201"/>
      <c r="X626" s="179"/>
      <c r="Y626" s="179"/>
      <c r="AB626" s="331"/>
      <c r="AC626" s="217"/>
      <c r="AD626" s="217"/>
      <c r="AE626" s="217"/>
      <c r="AF626" s="217"/>
      <c r="AG626" s="217"/>
      <c r="AH626" s="217"/>
      <c r="AI626" s="217"/>
      <c r="AJ626" s="332"/>
    </row>
    <row r="627" spans="19:36">
      <c r="S627" s="179"/>
      <c r="T627" s="179"/>
      <c r="V627" s="200"/>
      <c r="W627" s="201"/>
      <c r="X627" s="179"/>
      <c r="Y627" s="179"/>
      <c r="AB627" s="331"/>
      <c r="AC627" s="217"/>
      <c r="AD627" s="217"/>
      <c r="AE627" s="217"/>
      <c r="AF627" s="217"/>
      <c r="AG627" s="217"/>
      <c r="AH627" s="217"/>
      <c r="AI627" s="217"/>
      <c r="AJ627" s="332"/>
    </row>
    <row r="628" spans="19:36">
      <c r="S628" s="179"/>
      <c r="T628" s="179"/>
      <c r="V628" s="200"/>
      <c r="W628" s="201"/>
      <c r="X628" s="179"/>
      <c r="Y628" s="179"/>
      <c r="AB628" s="77"/>
      <c r="AJ628" s="55"/>
    </row>
    <row r="629" spans="19:36">
      <c r="S629" s="179"/>
      <c r="T629" s="179"/>
      <c r="V629" s="200"/>
      <c r="W629" s="201"/>
      <c r="X629" s="179"/>
      <c r="Y629" s="179"/>
      <c r="AB629" s="77"/>
      <c r="AJ629" s="55"/>
    </row>
    <row r="630" spans="19:36">
      <c r="S630" s="179"/>
      <c r="T630" s="179"/>
      <c r="V630" s="200"/>
      <c r="W630" s="201"/>
      <c r="X630" s="179"/>
      <c r="Y630" s="179"/>
      <c r="AB630" s="77"/>
      <c r="AJ630" s="55"/>
    </row>
    <row r="631" spans="19:36">
      <c r="S631" s="179"/>
      <c r="T631" s="179"/>
      <c r="V631" s="200"/>
      <c r="W631" s="201"/>
      <c r="X631" s="179"/>
      <c r="Y631" s="179"/>
      <c r="AB631" s="77"/>
      <c r="AJ631" s="55"/>
    </row>
    <row r="632" spans="19:36">
      <c r="S632" s="179"/>
      <c r="T632" s="179"/>
      <c r="V632" s="200"/>
      <c r="W632" s="201"/>
      <c r="X632" s="179"/>
      <c r="Y632" s="179"/>
      <c r="AB632" s="77"/>
      <c r="AJ632" s="55"/>
    </row>
    <row r="633" spans="19:36">
      <c r="S633" s="179"/>
      <c r="T633" s="179"/>
      <c r="V633" s="200"/>
      <c r="W633" s="201"/>
      <c r="X633" s="179"/>
      <c r="Y633" s="179"/>
      <c r="AB633" s="77"/>
      <c r="AJ633" s="55"/>
    </row>
    <row r="634" spans="19:36">
      <c r="S634" s="179"/>
      <c r="T634" s="179"/>
      <c r="V634" s="200"/>
      <c r="W634" s="201"/>
      <c r="X634" s="179"/>
      <c r="Y634" s="179"/>
      <c r="AB634" s="77"/>
      <c r="AJ634" s="55"/>
    </row>
    <row r="635" spans="19:36">
      <c r="S635" s="179"/>
      <c r="T635" s="179"/>
      <c r="V635" s="200"/>
      <c r="W635" s="201"/>
      <c r="X635" s="179"/>
      <c r="Y635" s="179"/>
      <c r="AB635" s="77"/>
      <c r="AJ635" s="55"/>
    </row>
    <row r="636" spans="19:36">
      <c r="S636" s="179"/>
      <c r="T636" s="179"/>
      <c r="V636" s="200"/>
      <c r="W636" s="201"/>
      <c r="X636" s="179"/>
      <c r="Y636" s="179"/>
      <c r="AB636" s="77"/>
      <c r="AJ636" s="55"/>
    </row>
    <row r="637" spans="19:36">
      <c r="S637" s="179"/>
      <c r="T637" s="179"/>
      <c r="V637" s="200"/>
      <c r="W637" s="201"/>
      <c r="X637" s="179"/>
      <c r="Y637" s="179"/>
      <c r="AB637" s="77"/>
      <c r="AJ637" s="55"/>
    </row>
    <row r="638" spans="19:36">
      <c r="S638" s="179"/>
      <c r="T638" s="179"/>
      <c r="V638" s="200"/>
      <c r="W638" s="201"/>
      <c r="X638" s="179"/>
      <c r="Y638" s="179"/>
      <c r="AB638" s="77"/>
      <c r="AJ638" s="55"/>
    </row>
    <row r="639" spans="19:36">
      <c r="S639" s="179"/>
      <c r="T639" s="179"/>
      <c r="V639" s="200"/>
      <c r="W639" s="201"/>
      <c r="X639" s="179"/>
      <c r="Y639" s="179"/>
      <c r="AB639" s="77"/>
      <c r="AJ639" s="55"/>
    </row>
    <row r="640" spans="19:36">
      <c r="S640" s="179"/>
      <c r="T640" s="179"/>
      <c r="V640" s="200"/>
      <c r="W640" s="201"/>
      <c r="X640" s="179"/>
      <c r="Y640" s="179"/>
      <c r="AB640" s="77"/>
      <c r="AJ640" s="55"/>
    </row>
    <row r="641" spans="19:36">
      <c r="S641" s="179"/>
      <c r="T641" s="179"/>
      <c r="V641" s="200"/>
      <c r="W641" s="201"/>
      <c r="X641" s="179"/>
      <c r="Y641" s="179"/>
      <c r="AB641" s="77"/>
      <c r="AJ641" s="55"/>
    </row>
    <row r="642" spans="19:36">
      <c r="S642" s="179"/>
      <c r="T642" s="179"/>
      <c r="V642" s="200"/>
      <c r="W642" s="201"/>
      <c r="X642" s="179"/>
      <c r="Y642" s="179"/>
      <c r="AB642" s="77"/>
      <c r="AJ642" s="55"/>
    </row>
    <row r="643" spans="19:36">
      <c r="S643" s="179"/>
      <c r="T643" s="179"/>
      <c r="V643" s="200"/>
      <c r="W643" s="201"/>
      <c r="X643" s="179"/>
      <c r="Y643" s="179"/>
      <c r="AB643" s="77"/>
      <c r="AJ643" s="55"/>
    </row>
    <row r="644" spans="19:36">
      <c r="S644" s="179"/>
      <c r="T644" s="179"/>
      <c r="V644" s="200"/>
      <c r="W644" s="201"/>
      <c r="X644" s="179"/>
      <c r="Y644" s="179"/>
      <c r="AB644" s="77"/>
      <c r="AJ644" s="55"/>
    </row>
    <row r="645" spans="19:36">
      <c r="S645" s="179"/>
      <c r="T645" s="179"/>
      <c r="V645" s="200"/>
      <c r="W645" s="201"/>
      <c r="X645" s="179"/>
      <c r="Y645" s="179"/>
      <c r="AB645" s="77"/>
      <c r="AJ645" s="55"/>
    </row>
    <row r="646" spans="19:36">
      <c r="S646" s="179"/>
      <c r="T646" s="179"/>
      <c r="V646" s="200"/>
      <c r="W646" s="201"/>
      <c r="X646" s="179"/>
      <c r="Y646" s="179"/>
      <c r="AB646" s="77"/>
      <c r="AJ646" s="55"/>
    </row>
    <row r="647" spans="19:36">
      <c r="S647" s="179"/>
      <c r="T647" s="179"/>
      <c r="V647" s="200"/>
      <c r="W647" s="201"/>
      <c r="X647" s="179"/>
      <c r="Y647" s="179"/>
      <c r="AB647" s="77"/>
      <c r="AJ647" s="55"/>
    </row>
    <row r="648" spans="19:36">
      <c r="S648" s="179"/>
      <c r="T648" s="179"/>
      <c r="V648" s="200"/>
      <c r="W648" s="201"/>
      <c r="X648" s="179"/>
      <c r="Y648" s="179"/>
      <c r="AB648" s="77"/>
      <c r="AJ648" s="55"/>
    </row>
    <row r="649" spans="19:36">
      <c r="S649" s="179"/>
      <c r="T649" s="179"/>
      <c r="V649" s="200"/>
      <c r="W649" s="201"/>
      <c r="X649" s="179"/>
      <c r="Y649" s="179"/>
      <c r="AB649" s="77"/>
      <c r="AJ649" s="55"/>
    </row>
    <row r="650" spans="19:36">
      <c r="S650" s="179"/>
      <c r="T650" s="179"/>
      <c r="V650" s="200"/>
      <c r="W650" s="201"/>
      <c r="X650" s="179"/>
      <c r="Y650" s="179"/>
      <c r="AB650" s="77"/>
      <c r="AJ650" s="55"/>
    </row>
    <row r="651" spans="19:36">
      <c r="S651" s="179"/>
      <c r="T651" s="179"/>
      <c r="V651" s="200"/>
      <c r="W651" s="201"/>
      <c r="X651" s="179"/>
      <c r="Y651" s="179"/>
      <c r="AB651" s="77"/>
      <c r="AJ651" s="55"/>
    </row>
    <row r="652" spans="19:36">
      <c r="S652" s="179"/>
      <c r="T652" s="179"/>
      <c r="V652" s="200"/>
      <c r="W652" s="201"/>
      <c r="X652" s="179"/>
      <c r="Y652" s="179"/>
      <c r="AB652" s="77"/>
      <c r="AJ652" s="55"/>
    </row>
    <row r="653" spans="19:36">
      <c r="S653" s="179"/>
      <c r="T653" s="179"/>
      <c r="V653" s="200"/>
      <c r="W653" s="201"/>
      <c r="X653" s="179"/>
      <c r="Y653" s="179"/>
      <c r="AB653" s="77"/>
      <c r="AJ653" s="55"/>
    </row>
    <row r="654" spans="19:36">
      <c r="S654" s="179"/>
      <c r="T654" s="179"/>
      <c r="V654" s="200"/>
      <c r="W654" s="201"/>
      <c r="X654" s="179"/>
      <c r="Y654" s="179"/>
      <c r="AB654" s="77"/>
      <c r="AJ654" s="55"/>
    </row>
    <row r="655" spans="19:36">
      <c r="S655" s="179"/>
      <c r="T655" s="179"/>
      <c r="V655" s="200"/>
      <c r="W655" s="201"/>
      <c r="X655" s="179"/>
      <c r="Y655" s="179"/>
      <c r="AB655" s="77"/>
      <c r="AJ655" s="55"/>
    </row>
    <row r="656" spans="19:36">
      <c r="S656" s="179"/>
      <c r="T656" s="179"/>
      <c r="V656" s="200"/>
      <c r="W656" s="201"/>
      <c r="X656" s="179"/>
      <c r="Y656" s="179"/>
      <c r="AB656" s="77"/>
      <c r="AJ656" s="55"/>
    </row>
    <row r="657" spans="19:36">
      <c r="S657" s="179"/>
      <c r="T657" s="179"/>
      <c r="V657" s="200"/>
      <c r="W657" s="201"/>
      <c r="X657" s="179"/>
      <c r="Y657" s="179"/>
      <c r="AB657" s="77"/>
      <c r="AJ657" s="55"/>
    </row>
    <row r="658" spans="19:36">
      <c r="S658" s="179"/>
      <c r="T658" s="179"/>
      <c r="V658" s="200"/>
      <c r="W658" s="201"/>
      <c r="X658" s="179"/>
      <c r="Y658" s="179"/>
      <c r="AB658" s="77"/>
      <c r="AJ658" s="55"/>
    </row>
    <row r="659" spans="19:36">
      <c r="S659" s="179"/>
      <c r="T659" s="179"/>
      <c r="V659" s="200"/>
      <c r="W659" s="201"/>
      <c r="X659" s="179"/>
      <c r="Y659" s="179"/>
      <c r="AB659" s="77"/>
      <c r="AJ659" s="55"/>
    </row>
    <row r="660" spans="19:36">
      <c r="S660" s="179"/>
      <c r="T660" s="179"/>
      <c r="V660" s="200"/>
      <c r="W660" s="201"/>
      <c r="X660" s="179"/>
      <c r="Y660" s="179"/>
      <c r="AB660" s="77"/>
      <c r="AJ660" s="55"/>
    </row>
    <row r="661" spans="19:36">
      <c r="S661" s="179"/>
      <c r="T661" s="179"/>
      <c r="V661" s="200"/>
      <c r="W661" s="201"/>
      <c r="X661" s="179"/>
      <c r="Y661" s="179"/>
      <c r="AB661" s="77"/>
      <c r="AJ661" s="55"/>
    </row>
    <row r="662" spans="19:36">
      <c r="S662" s="179"/>
      <c r="T662" s="179"/>
      <c r="V662" s="200"/>
      <c r="W662" s="201"/>
      <c r="X662" s="179"/>
      <c r="Y662" s="179"/>
      <c r="AB662" s="77"/>
      <c r="AJ662" s="55"/>
    </row>
    <row r="663" spans="19:36">
      <c r="S663" s="179"/>
      <c r="T663" s="179"/>
      <c r="V663" s="200"/>
      <c r="W663" s="201"/>
      <c r="X663" s="179"/>
      <c r="Y663" s="179"/>
      <c r="AB663" s="77"/>
      <c r="AJ663" s="55"/>
    </row>
    <row r="664" spans="19:36">
      <c r="S664" s="179"/>
      <c r="T664" s="179"/>
      <c r="V664" s="200"/>
      <c r="W664" s="201"/>
      <c r="X664" s="179"/>
      <c r="Y664" s="179"/>
      <c r="AB664" s="77"/>
      <c r="AJ664" s="55"/>
    </row>
    <row r="665" spans="19:36">
      <c r="S665" s="179"/>
      <c r="T665" s="179"/>
      <c r="V665" s="200"/>
      <c r="W665" s="201"/>
      <c r="X665" s="179"/>
      <c r="Y665" s="179"/>
      <c r="AB665" s="77"/>
      <c r="AJ665" s="55"/>
    </row>
    <row r="666" spans="19:36">
      <c r="S666" s="179"/>
      <c r="T666" s="179"/>
      <c r="V666" s="200"/>
      <c r="W666" s="201"/>
      <c r="X666" s="179"/>
      <c r="Y666" s="179"/>
      <c r="AB666" s="77"/>
      <c r="AJ666" s="55"/>
    </row>
    <row r="667" spans="19:36">
      <c r="S667" s="179"/>
      <c r="T667" s="179"/>
      <c r="V667" s="200"/>
      <c r="W667" s="201"/>
      <c r="X667" s="179"/>
      <c r="Y667" s="179"/>
      <c r="AB667" s="77"/>
      <c r="AJ667" s="55"/>
    </row>
    <row r="668" spans="19:36">
      <c r="S668" s="179"/>
      <c r="T668" s="179"/>
      <c r="V668" s="200"/>
      <c r="W668" s="201"/>
      <c r="X668" s="179"/>
      <c r="Y668" s="179"/>
      <c r="AB668" s="77"/>
      <c r="AJ668" s="55"/>
    </row>
    <row r="669" spans="19:36">
      <c r="S669" s="179"/>
      <c r="T669" s="179"/>
      <c r="V669" s="200"/>
      <c r="W669" s="201"/>
      <c r="X669" s="179"/>
      <c r="Y669" s="179"/>
      <c r="AB669" s="77"/>
      <c r="AJ669" s="55"/>
    </row>
    <row r="670" spans="19:36">
      <c r="S670" s="179"/>
      <c r="T670" s="179"/>
      <c r="V670" s="200"/>
      <c r="W670" s="201"/>
      <c r="X670" s="179"/>
      <c r="Y670" s="179"/>
      <c r="AB670" s="77"/>
      <c r="AJ670" s="55"/>
    </row>
    <row r="671" spans="19:36">
      <c r="S671" s="179"/>
      <c r="T671" s="179"/>
      <c r="V671" s="200"/>
      <c r="W671" s="201"/>
      <c r="X671" s="179"/>
      <c r="Y671" s="179"/>
      <c r="AB671" s="77"/>
      <c r="AJ671" s="55"/>
    </row>
    <row r="672" spans="19:36">
      <c r="S672" s="179"/>
      <c r="T672" s="179"/>
      <c r="V672" s="200"/>
      <c r="W672" s="201"/>
      <c r="X672" s="179"/>
      <c r="Y672" s="179"/>
      <c r="AB672" s="77"/>
      <c r="AJ672" s="55"/>
    </row>
    <row r="673" spans="19:36">
      <c r="S673" s="179"/>
      <c r="T673" s="179"/>
      <c r="V673" s="200"/>
      <c r="W673" s="201"/>
      <c r="X673" s="179"/>
      <c r="Y673" s="179"/>
      <c r="AB673" s="77"/>
      <c r="AJ673" s="55"/>
    </row>
    <row r="674" spans="19:36">
      <c r="S674" s="179"/>
      <c r="T674" s="179"/>
      <c r="V674" s="200"/>
      <c r="W674" s="201"/>
      <c r="X674" s="179"/>
      <c r="Y674" s="179"/>
      <c r="AB674" s="77"/>
      <c r="AJ674" s="55"/>
    </row>
    <row r="675" spans="19:36">
      <c r="S675" s="179"/>
      <c r="T675" s="179"/>
      <c r="V675" s="200"/>
      <c r="W675" s="201"/>
      <c r="X675" s="179"/>
      <c r="Y675" s="179"/>
      <c r="AB675" s="77"/>
      <c r="AJ675" s="55"/>
    </row>
    <row r="676" spans="19:36">
      <c r="S676" s="179"/>
      <c r="T676" s="179"/>
      <c r="V676" s="200"/>
      <c r="W676" s="201"/>
      <c r="X676" s="179"/>
      <c r="Y676" s="179"/>
      <c r="AB676" s="77"/>
      <c r="AJ676" s="55"/>
    </row>
    <row r="677" spans="19:36">
      <c r="S677" s="179"/>
      <c r="T677" s="179"/>
      <c r="V677" s="200"/>
      <c r="W677" s="201"/>
      <c r="X677" s="179"/>
      <c r="Y677" s="179"/>
      <c r="AB677" s="77"/>
      <c r="AJ677" s="55"/>
    </row>
    <row r="678" spans="19:36">
      <c r="S678" s="179"/>
      <c r="T678" s="179"/>
      <c r="V678" s="200"/>
      <c r="W678" s="201"/>
      <c r="X678" s="179"/>
      <c r="Y678" s="179"/>
      <c r="AB678" s="77"/>
      <c r="AJ678" s="55"/>
    </row>
    <row r="679" spans="19:36">
      <c r="S679" s="179"/>
      <c r="T679" s="179"/>
      <c r="V679" s="200"/>
      <c r="W679" s="201"/>
      <c r="X679" s="179"/>
      <c r="Y679" s="179"/>
      <c r="AB679" s="77"/>
      <c r="AJ679" s="55"/>
    </row>
    <row r="680" spans="19:36">
      <c r="S680" s="179"/>
      <c r="T680" s="179"/>
      <c r="V680" s="200"/>
      <c r="W680" s="201"/>
      <c r="X680" s="179"/>
      <c r="Y680" s="179"/>
      <c r="AB680" s="77"/>
      <c r="AJ680" s="55"/>
    </row>
    <row r="681" spans="19:36">
      <c r="S681" s="179"/>
      <c r="T681" s="179"/>
      <c r="V681" s="200"/>
      <c r="W681" s="201"/>
      <c r="X681" s="179"/>
      <c r="Y681" s="179"/>
      <c r="AB681" s="77"/>
      <c r="AJ681" s="55"/>
    </row>
    <row r="682" spans="19:36">
      <c r="S682" s="179"/>
      <c r="T682" s="179"/>
      <c r="V682" s="200"/>
      <c r="W682" s="201"/>
      <c r="X682" s="179"/>
      <c r="Y682" s="179"/>
      <c r="AB682" s="77"/>
      <c r="AJ682" s="55"/>
    </row>
    <row r="683" spans="19:36">
      <c r="S683" s="179"/>
      <c r="T683" s="179"/>
      <c r="V683" s="200"/>
      <c r="W683" s="201"/>
      <c r="X683" s="179"/>
      <c r="Y683" s="179"/>
      <c r="AB683" s="77"/>
      <c r="AJ683" s="55"/>
    </row>
    <row r="684" spans="19:36">
      <c r="S684" s="179"/>
      <c r="T684" s="179"/>
      <c r="V684" s="200"/>
      <c r="W684" s="201"/>
      <c r="X684" s="179"/>
      <c r="Y684" s="179"/>
      <c r="AB684" s="77"/>
      <c r="AJ684" s="55"/>
    </row>
    <row r="685" spans="19:36">
      <c r="S685" s="179"/>
      <c r="T685" s="179"/>
      <c r="V685" s="200"/>
      <c r="W685" s="201"/>
      <c r="X685" s="179"/>
      <c r="Y685" s="179"/>
      <c r="AB685" s="77"/>
      <c r="AJ685" s="55"/>
    </row>
    <row r="686" spans="19:36">
      <c r="S686" s="179"/>
      <c r="T686" s="179"/>
      <c r="V686" s="200"/>
      <c r="W686" s="201"/>
      <c r="X686" s="179"/>
      <c r="Y686" s="179"/>
      <c r="AB686" s="77"/>
      <c r="AJ686" s="55"/>
    </row>
    <row r="687" spans="19:36">
      <c r="S687" s="179"/>
      <c r="T687" s="179"/>
      <c r="V687" s="200"/>
      <c r="W687" s="201"/>
      <c r="X687" s="179"/>
      <c r="Y687" s="179"/>
      <c r="AB687" s="77"/>
      <c r="AJ687" s="55"/>
    </row>
    <row r="688" spans="19:36">
      <c r="S688" s="179"/>
      <c r="T688" s="179"/>
      <c r="V688" s="200"/>
      <c r="W688" s="201"/>
      <c r="X688" s="179"/>
      <c r="Y688" s="179"/>
      <c r="AB688" s="77"/>
      <c r="AJ688" s="55"/>
    </row>
    <row r="689" spans="19:36">
      <c r="S689" s="179"/>
      <c r="T689" s="179"/>
      <c r="V689" s="200"/>
      <c r="W689" s="201"/>
      <c r="X689" s="179"/>
      <c r="Y689" s="179"/>
      <c r="AB689" s="77"/>
      <c r="AJ689" s="55"/>
    </row>
    <row r="690" spans="19:36">
      <c r="S690" s="179"/>
      <c r="T690" s="179"/>
      <c r="V690" s="200"/>
      <c r="W690" s="201"/>
      <c r="X690" s="179"/>
      <c r="Y690" s="179"/>
      <c r="AB690" s="77"/>
      <c r="AJ690" s="55"/>
    </row>
    <row r="691" spans="19:36">
      <c r="S691" s="179"/>
      <c r="T691" s="179"/>
      <c r="V691" s="200"/>
      <c r="W691" s="201"/>
      <c r="X691" s="179"/>
      <c r="Y691" s="179"/>
      <c r="AB691" s="77"/>
      <c r="AJ691" s="55"/>
    </row>
    <row r="692" spans="19:36">
      <c r="S692" s="179"/>
      <c r="T692" s="179"/>
      <c r="V692" s="200"/>
      <c r="W692" s="201"/>
      <c r="X692" s="179"/>
      <c r="Y692" s="179"/>
      <c r="AB692" s="77"/>
      <c r="AJ692" s="55"/>
    </row>
    <row r="693" spans="19:36">
      <c r="S693" s="179"/>
      <c r="T693" s="179"/>
      <c r="V693" s="200"/>
      <c r="W693" s="201"/>
      <c r="X693" s="179"/>
      <c r="Y693" s="179"/>
      <c r="AB693" s="77"/>
      <c r="AJ693" s="55"/>
    </row>
    <row r="694" spans="19:36">
      <c r="S694" s="179"/>
      <c r="T694" s="179"/>
      <c r="V694" s="200"/>
      <c r="W694" s="201"/>
      <c r="X694" s="179"/>
      <c r="Y694" s="179"/>
      <c r="AB694" s="77"/>
      <c r="AJ694" s="55"/>
    </row>
    <row r="695" spans="19:36">
      <c r="S695" s="179"/>
      <c r="T695" s="179"/>
      <c r="V695" s="200"/>
      <c r="W695" s="201"/>
      <c r="X695" s="179"/>
      <c r="Y695" s="179"/>
      <c r="AB695" s="77"/>
      <c r="AJ695" s="55"/>
    </row>
    <row r="696" spans="19:36">
      <c r="S696" s="179"/>
      <c r="T696" s="179"/>
      <c r="V696" s="200"/>
      <c r="W696" s="201"/>
      <c r="X696" s="179"/>
      <c r="Y696" s="179"/>
      <c r="AB696" s="77"/>
      <c r="AJ696" s="55"/>
    </row>
    <row r="697" spans="19:36">
      <c r="S697" s="179"/>
      <c r="T697" s="179"/>
      <c r="V697" s="200"/>
      <c r="W697" s="201"/>
      <c r="X697" s="179"/>
      <c r="Y697" s="179"/>
      <c r="AB697" s="77"/>
      <c r="AJ697" s="55"/>
    </row>
    <row r="698" spans="19:36">
      <c r="S698" s="179"/>
      <c r="T698" s="179"/>
      <c r="V698" s="200"/>
      <c r="W698" s="201"/>
      <c r="X698" s="179"/>
      <c r="Y698" s="179"/>
      <c r="AB698" s="77"/>
      <c r="AJ698" s="55"/>
    </row>
    <row r="699" spans="19:36">
      <c r="S699" s="179"/>
      <c r="T699" s="179"/>
      <c r="V699" s="200"/>
      <c r="W699" s="201"/>
      <c r="X699" s="179"/>
      <c r="Y699" s="179"/>
      <c r="AB699" s="77"/>
      <c r="AJ699" s="55"/>
    </row>
    <row r="700" spans="19:36">
      <c r="S700" s="179"/>
      <c r="T700" s="179"/>
      <c r="V700" s="200"/>
      <c r="W700" s="201"/>
      <c r="X700" s="179"/>
      <c r="Y700" s="179"/>
      <c r="AB700" s="77"/>
      <c r="AJ700" s="55"/>
    </row>
    <row r="701" spans="19:36">
      <c r="S701" s="179"/>
      <c r="T701" s="179"/>
      <c r="V701" s="200"/>
      <c r="W701" s="201"/>
      <c r="X701" s="179"/>
      <c r="Y701" s="179"/>
      <c r="AB701" s="77"/>
      <c r="AJ701" s="55"/>
    </row>
    <row r="702" spans="19:36">
      <c r="S702" s="179"/>
      <c r="T702" s="179"/>
      <c r="V702" s="200"/>
      <c r="W702" s="201"/>
      <c r="X702" s="179"/>
      <c r="Y702" s="179"/>
      <c r="AB702" s="77"/>
      <c r="AJ702" s="55"/>
    </row>
    <row r="703" spans="19:36">
      <c r="S703" s="179"/>
      <c r="T703" s="179"/>
      <c r="V703" s="200"/>
      <c r="W703" s="201"/>
      <c r="X703" s="179"/>
      <c r="Y703" s="179"/>
      <c r="AB703" s="77"/>
      <c r="AJ703" s="55"/>
    </row>
    <row r="704" spans="19:36">
      <c r="S704" s="179"/>
      <c r="T704" s="179"/>
      <c r="V704" s="200"/>
      <c r="W704" s="201"/>
      <c r="X704" s="179"/>
      <c r="Y704" s="179"/>
      <c r="AB704" s="77"/>
      <c r="AJ704" s="55"/>
    </row>
    <row r="705" spans="19:36">
      <c r="S705" s="179"/>
      <c r="T705" s="179"/>
      <c r="V705" s="200"/>
      <c r="W705" s="201"/>
      <c r="X705" s="179"/>
      <c r="Y705" s="179"/>
      <c r="AB705" s="77"/>
      <c r="AJ705" s="55"/>
    </row>
    <row r="706" spans="19:36">
      <c r="S706" s="179"/>
      <c r="T706" s="179"/>
      <c r="V706" s="200"/>
      <c r="W706" s="201"/>
      <c r="X706" s="179"/>
      <c r="Y706" s="179"/>
      <c r="AB706" s="77"/>
      <c r="AJ706" s="55"/>
    </row>
    <row r="707" spans="19:36">
      <c r="S707" s="179"/>
      <c r="T707" s="179"/>
      <c r="V707" s="200"/>
      <c r="W707" s="201"/>
      <c r="X707" s="179"/>
      <c r="Y707" s="179"/>
      <c r="AB707" s="77"/>
      <c r="AJ707" s="55"/>
    </row>
    <row r="708" spans="19:36">
      <c r="S708" s="179"/>
      <c r="T708" s="179"/>
      <c r="W708" s="201"/>
      <c r="X708" s="179"/>
      <c r="Y708" s="179"/>
      <c r="AB708" s="77"/>
      <c r="AJ708" s="55"/>
    </row>
    <row r="709" spans="19:36">
      <c r="S709" s="179"/>
      <c r="T709" s="179"/>
      <c r="W709" s="201"/>
      <c r="X709" s="179"/>
      <c r="Y709" s="179"/>
      <c r="AB709" s="77"/>
      <c r="AJ709" s="55"/>
    </row>
    <row r="710" spans="19:36">
      <c r="S710" s="179"/>
      <c r="T710" s="179"/>
      <c r="W710" s="201"/>
      <c r="X710" s="179"/>
      <c r="Y710" s="179"/>
      <c r="AB710" s="77"/>
      <c r="AJ710" s="55"/>
    </row>
    <row r="711" spans="19:36">
      <c r="S711" s="179"/>
      <c r="T711" s="179"/>
      <c r="W711" s="201"/>
      <c r="X711" s="179"/>
      <c r="Y711" s="179"/>
      <c r="AB711" s="77"/>
      <c r="AJ711" s="55"/>
    </row>
    <row r="712" spans="19:36">
      <c r="S712" s="179"/>
      <c r="T712" s="179"/>
      <c r="W712" s="201"/>
      <c r="X712" s="179"/>
      <c r="Y712" s="179"/>
      <c r="AB712" s="77"/>
      <c r="AJ712" s="55"/>
    </row>
    <row r="713" spans="19:36">
      <c r="S713" s="179"/>
      <c r="T713" s="179"/>
      <c r="W713" s="201"/>
      <c r="X713" s="179"/>
      <c r="Y713" s="179"/>
      <c r="AB713" s="77"/>
      <c r="AJ713" s="55"/>
    </row>
    <row r="714" spans="19:36">
      <c r="S714" s="179"/>
      <c r="T714" s="179"/>
      <c r="W714" s="201"/>
      <c r="X714" s="179"/>
      <c r="Y714" s="179"/>
      <c r="AB714" s="77"/>
      <c r="AJ714" s="55"/>
    </row>
    <row r="715" spans="19:36">
      <c r="S715" s="179"/>
      <c r="T715" s="179"/>
      <c r="W715" s="201"/>
      <c r="X715" s="179"/>
      <c r="Y715" s="179"/>
      <c r="AB715" s="77"/>
      <c r="AJ715" s="55"/>
    </row>
    <row r="716" spans="19:36">
      <c r="S716" s="179"/>
      <c r="T716" s="179"/>
      <c r="W716" s="201"/>
      <c r="X716" s="179"/>
      <c r="Y716" s="179"/>
      <c r="AB716" s="77"/>
      <c r="AJ716" s="55"/>
    </row>
    <row r="717" spans="19:36">
      <c r="S717" s="179"/>
      <c r="T717" s="179"/>
      <c r="W717" s="201"/>
      <c r="X717" s="179"/>
      <c r="Y717" s="179"/>
      <c r="AB717" s="77"/>
      <c r="AJ717" s="55"/>
    </row>
    <row r="718" spans="19:36">
      <c r="S718" s="179"/>
      <c r="T718" s="179"/>
      <c r="W718" s="201"/>
      <c r="X718" s="179"/>
      <c r="Y718" s="179"/>
      <c r="AB718" s="77"/>
      <c r="AJ718" s="55"/>
    </row>
    <row r="719" spans="19:36">
      <c r="S719" s="179"/>
      <c r="T719" s="179"/>
      <c r="W719" s="201"/>
      <c r="X719" s="179"/>
      <c r="Y719" s="179"/>
      <c r="AB719" s="77"/>
      <c r="AJ719" s="55"/>
    </row>
    <row r="720" spans="19:36">
      <c r="S720" s="179"/>
      <c r="T720" s="179"/>
      <c r="W720" s="201"/>
      <c r="X720" s="179"/>
      <c r="Y720" s="179"/>
      <c r="AB720" s="77"/>
      <c r="AJ720" s="55"/>
    </row>
    <row r="721" spans="19:36">
      <c r="S721" s="179"/>
      <c r="T721" s="179"/>
      <c r="W721" s="201"/>
      <c r="X721" s="179"/>
      <c r="Y721" s="179"/>
      <c r="AB721" s="77"/>
      <c r="AJ721" s="55"/>
    </row>
    <row r="722" spans="19:36">
      <c r="S722" s="179"/>
      <c r="T722" s="179"/>
      <c r="W722" s="201"/>
      <c r="X722" s="179"/>
      <c r="Y722" s="179"/>
      <c r="AB722" s="77"/>
      <c r="AJ722" s="55"/>
    </row>
    <row r="723" spans="19:36">
      <c r="S723" s="179"/>
      <c r="T723" s="179"/>
      <c r="W723" s="201"/>
      <c r="X723" s="179"/>
      <c r="Y723" s="179"/>
      <c r="AB723" s="77"/>
      <c r="AJ723" s="55"/>
    </row>
    <row r="724" spans="19:36">
      <c r="S724" s="179"/>
      <c r="T724" s="179"/>
      <c r="W724" s="201"/>
      <c r="X724" s="179"/>
      <c r="Y724" s="179"/>
      <c r="AB724" s="77"/>
      <c r="AJ724" s="55"/>
    </row>
    <row r="725" spans="19:36">
      <c r="S725" s="179"/>
      <c r="T725" s="179"/>
      <c r="W725" s="201"/>
      <c r="X725" s="179"/>
      <c r="Y725" s="179"/>
      <c r="AB725" s="77"/>
      <c r="AJ725" s="55"/>
    </row>
    <row r="726" spans="19:36">
      <c r="S726" s="179"/>
      <c r="T726" s="179"/>
      <c r="W726" s="201"/>
      <c r="X726" s="179"/>
      <c r="Y726" s="179"/>
      <c r="AB726" s="77"/>
      <c r="AJ726" s="55"/>
    </row>
    <row r="727" spans="19:36">
      <c r="S727" s="179"/>
      <c r="T727" s="179"/>
      <c r="W727" s="201"/>
      <c r="X727" s="179"/>
      <c r="Y727" s="179"/>
      <c r="AB727" s="77"/>
      <c r="AJ727" s="55"/>
    </row>
    <row r="728" spans="19:36">
      <c r="S728" s="179"/>
      <c r="T728" s="179"/>
      <c r="W728" s="201"/>
      <c r="X728" s="179"/>
      <c r="Y728" s="179"/>
      <c r="AB728" s="77"/>
      <c r="AJ728" s="55"/>
    </row>
    <row r="729" spans="19:36">
      <c r="S729" s="179"/>
      <c r="T729" s="179"/>
      <c r="W729" s="201"/>
      <c r="X729" s="179"/>
      <c r="Y729" s="179"/>
      <c r="AB729" s="77"/>
      <c r="AJ729" s="55"/>
    </row>
    <row r="730" spans="19:36">
      <c r="S730" s="179"/>
      <c r="T730" s="179"/>
      <c r="W730" s="201"/>
      <c r="X730" s="179"/>
      <c r="Y730" s="179"/>
      <c r="AB730" s="77"/>
      <c r="AJ730" s="55"/>
    </row>
    <row r="731" spans="19:36">
      <c r="S731" s="179"/>
      <c r="T731" s="179"/>
      <c r="W731" s="201"/>
      <c r="X731" s="179"/>
      <c r="Y731" s="179"/>
      <c r="AB731" s="77"/>
      <c r="AJ731" s="55"/>
    </row>
    <row r="732" spans="19:36">
      <c r="S732" s="179"/>
      <c r="T732" s="179"/>
      <c r="W732" s="201"/>
      <c r="X732" s="179"/>
      <c r="Y732" s="179"/>
      <c r="AB732" s="77"/>
      <c r="AJ732" s="55"/>
    </row>
    <row r="733" spans="19:36">
      <c r="S733" s="179"/>
      <c r="T733" s="179"/>
      <c r="W733" s="201"/>
      <c r="X733" s="179"/>
      <c r="Y733" s="179"/>
      <c r="AB733" s="77"/>
      <c r="AJ733" s="55"/>
    </row>
    <row r="734" spans="19:36">
      <c r="S734" s="179"/>
      <c r="T734" s="179"/>
      <c r="W734" s="201"/>
      <c r="X734" s="179"/>
      <c r="Y734" s="179"/>
      <c r="AB734" s="77"/>
      <c r="AJ734" s="55"/>
    </row>
    <row r="735" spans="19:36">
      <c r="S735" s="179"/>
      <c r="T735" s="179"/>
      <c r="W735" s="201"/>
      <c r="X735" s="179"/>
      <c r="Y735" s="179"/>
      <c r="AB735" s="77"/>
      <c r="AJ735" s="55"/>
    </row>
    <row r="736" spans="19:36">
      <c r="S736" s="179"/>
      <c r="T736" s="179"/>
      <c r="W736" s="201"/>
      <c r="X736" s="179"/>
      <c r="Y736" s="179"/>
      <c r="AB736" s="77"/>
      <c r="AJ736" s="55"/>
    </row>
    <row r="737" spans="19:36">
      <c r="S737" s="179"/>
      <c r="T737" s="179"/>
      <c r="W737" s="201"/>
      <c r="X737" s="179"/>
      <c r="Y737" s="179"/>
      <c r="AB737" s="77"/>
      <c r="AJ737" s="55"/>
    </row>
    <row r="738" spans="19:36">
      <c r="S738" s="179"/>
      <c r="T738" s="179"/>
      <c r="W738" s="201"/>
      <c r="X738" s="179"/>
      <c r="Y738" s="179"/>
      <c r="AB738" s="77"/>
      <c r="AJ738" s="55"/>
    </row>
    <row r="739" spans="19:36">
      <c r="S739" s="179"/>
      <c r="T739" s="179"/>
      <c r="W739" s="201"/>
      <c r="X739" s="179"/>
      <c r="Y739" s="179"/>
      <c r="AB739" s="77"/>
      <c r="AJ739" s="55"/>
    </row>
    <row r="740" spans="19:36">
      <c r="S740" s="179"/>
      <c r="T740" s="179"/>
      <c r="W740" s="201"/>
      <c r="X740" s="179"/>
      <c r="Y740" s="179"/>
      <c r="AB740" s="77"/>
      <c r="AJ740" s="55"/>
    </row>
    <row r="741" spans="19:36">
      <c r="S741" s="179"/>
      <c r="T741" s="179"/>
      <c r="W741" s="201"/>
      <c r="X741" s="179"/>
      <c r="Y741" s="179"/>
      <c r="AB741" s="77"/>
      <c r="AJ741" s="55"/>
    </row>
    <row r="742" spans="19:36">
      <c r="S742" s="179"/>
      <c r="T742" s="179"/>
      <c r="W742" s="201"/>
      <c r="X742" s="179"/>
      <c r="Y742" s="179"/>
      <c r="AB742" s="77"/>
      <c r="AJ742" s="55"/>
    </row>
    <row r="743" spans="19:36">
      <c r="S743" s="179"/>
      <c r="T743" s="179"/>
      <c r="W743" s="201"/>
      <c r="X743" s="179"/>
      <c r="Y743" s="179"/>
      <c r="AB743" s="77"/>
      <c r="AJ743" s="55"/>
    </row>
    <row r="744" spans="19:36">
      <c r="S744" s="179"/>
      <c r="T744" s="179"/>
      <c r="W744" s="201"/>
      <c r="X744" s="179"/>
      <c r="Y744" s="179"/>
      <c r="AB744" s="77"/>
      <c r="AJ744" s="55"/>
    </row>
    <row r="745" spans="19:36">
      <c r="S745" s="179"/>
      <c r="T745" s="179"/>
      <c r="W745" s="201"/>
      <c r="X745" s="179"/>
      <c r="Y745" s="179"/>
      <c r="AB745" s="77"/>
      <c r="AJ745" s="55"/>
    </row>
    <row r="746" spans="19:36">
      <c r="S746" s="179"/>
      <c r="T746" s="179"/>
      <c r="W746" s="201"/>
      <c r="X746" s="179"/>
      <c r="Y746" s="179"/>
      <c r="AB746" s="77"/>
      <c r="AJ746" s="55"/>
    </row>
    <row r="747" spans="19:36">
      <c r="S747" s="179"/>
      <c r="T747" s="179"/>
      <c r="W747" s="201"/>
      <c r="X747" s="179"/>
      <c r="Y747" s="179"/>
      <c r="AB747" s="77"/>
      <c r="AJ747" s="55"/>
    </row>
    <row r="748" spans="19:36">
      <c r="S748" s="179"/>
      <c r="T748" s="179"/>
      <c r="W748" s="201"/>
      <c r="X748" s="179"/>
      <c r="Y748" s="179"/>
      <c r="AB748" s="77"/>
      <c r="AJ748" s="55"/>
    </row>
    <row r="749" spans="19:36">
      <c r="S749" s="179"/>
      <c r="T749" s="179"/>
      <c r="W749" s="201"/>
      <c r="X749" s="179"/>
      <c r="Y749" s="179"/>
      <c r="AB749" s="77"/>
      <c r="AJ749" s="55"/>
    </row>
    <row r="750" spans="19:36">
      <c r="S750" s="179"/>
      <c r="T750" s="179"/>
      <c r="W750" s="201"/>
      <c r="X750" s="179"/>
      <c r="Y750" s="179"/>
      <c r="AB750" s="77"/>
      <c r="AJ750" s="55"/>
    </row>
    <row r="751" spans="19:36">
      <c r="S751" s="179"/>
      <c r="T751" s="179"/>
      <c r="W751" s="201"/>
      <c r="X751" s="179"/>
      <c r="Y751" s="179"/>
      <c r="AB751" s="77"/>
      <c r="AJ751" s="55"/>
    </row>
    <row r="752" spans="19:36">
      <c r="S752" s="179"/>
      <c r="T752" s="179"/>
      <c r="W752" s="201"/>
      <c r="X752" s="179"/>
      <c r="Y752" s="179"/>
      <c r="AB752" s="77"/>
      <c r="AJ752" s="55"/>
    </row>
    <row r="753" spans="19:36">
      <c r="S753" s="179"/>
      <c r="T753" s="179"/>
      <c r="W753" s="201"/>
      <c r="X753" s="179"/>
      <c r="Y753" s="179"/>
      <c r="AB753" s="77"/>
      <c r="AJ753" s="55"/>
    </row>
    <row r="754" spans="19:36">
      <c r="S754" s="179"/>
      <c r="T754" s="179"/>
      <c r="W754" s="201"/>
      <c r="X754" s="179"/>
      <c r="Y754" s="179"/>
      <c r="AB754" s="77"/>
      <c r="AJ754" s="55"/>
    </row>
    <row r="755" spans="19:36">
      <c r="S755" s="179"/>
      <c r="T755" s="179"/>
      <c r="W755" s="201"/>
      <c r="X755" s="179"/>
      <c r="Y755" s="179"/>
      <c r="AB755" s="77"/>
      <c r="AJ755" s="55"/>
    </row>
    <row r="756" spans="19:36">
      <c r="S756" s="179"/>
      <c r="T756" s="179"/>
      <c r="W756" s="201"/>
      <c r="X756" s="179"/>
      <c r="Y756" s="179"/>
      <c r="AB756" s="77"/>
      <c r="AJ756" s="55"/>
    </row>
    <row r="757" spans="19:36">
      <c r="S757" s="179"/>
      <c r="T757" s="179"/>
      <c r="W757" s="201"/>
      <c r="X757" s="179"/>
      <c r="Y757" s="179"/>
      <c r="AB757" s="77"/>
      <c r="AJ757" s="55"/>
    </row>
    <row r="758" spans="19:36">
      <c r="S758" s="179"/>
      <c r="T758" s="179"/>
      <c r="W758" s="201"/>
      <c r="X758" s="179"/>
      <c r="Y758" s="179"/>
      <c r="AB758" s="77"/>
      <c r="AJ758" s="55"/>
    </row>
    <row r="759" spans="19:36">
      <c r="S759" s="179"/>
      <c r="T759" s="179"/>
      <c r="W759" s="201"/>
      <c r="X759" s="179"/>
      <c r="Y759" s="179"/>
      <c r="AB759" s="77"/>
      <c r="AJ759" s="55"/>
    </row>
    <row r="760" spans="19:36">
      <c r="S760" s="179"/>
      <c r="T760" s="179"/>
      <c r="W760" s="201"/>
      <c r="X760" s="179"/>
      <c r="Y760" s="179"/>
      <c r="AB760" s="77"/>
      <c r="AJ760" s="55"/>
    </row>
    <row r="761" spans="19:36">
      <c r="S761" s="179"/>
      <c r="T761" s="179"/>
      <c r="W761" s="201"/>
      <c r="X761" s="179"/>
      <c r="Y761" s="179"/>
      <c r="AB761" s="77"/>
      <c r="AJ761" s="55"/>
    </row>
    <row r="762" spans="19:36">
      <c r="S762" s="179"/>
      <c r="T762" s="179"/>
      <c r="W762" s="201"/>
      <c r="X762" s="179"/>
      <c r="Y762" s="179"/>
      <c r="AB762" s="77"/>
      <c r="AJ762" s="55"/>
    </row>
    <row r="763" spans="19:36">
      <c r="S763" s="179"/>
      <c r="T763" s="179"/>
      <c r="W763" s="201"/>
      <c r="X763" s="179"/>
      <c r="Y763" s="179"/>
      <c r="AB763" s="77"/>
      <c r="AJ763" s="55"/>
    </row>
    <row r="764" spans="19:36">
      <c r="S764" s="179"/>
      <c r="T764" s="179"/>
      <c r="W764" s="201"/>
      <c r="X764" s="179"/>
      <c r="Y764" s="179"/>
      <c r="AB764" s="77"/>
      <c r="AJ764" s="55"/>
    </row>
    <row r="765" spans="19:36">
      <c r="S765" s="179"/>
      <c r="T765" s="179"/>
      <c r="W765" s="201"/>
      <c r="X765" s="179"/>
      <c r="Y765" s="179"/>
      <c r="AB765" s="77"/>
      <c r="AJ765" s="55"/>
    </row>
    <row r="766" spans="19:36">
      <c r="S766" s="179"/>
      <c r="T766" s="179"/>
      <c r="W766" s="201"/>
      <c r="X766" s="179"/>
      <c r="Y766" s="179"/>
      <c r="AB766" s="77"/>
      <c r="AJ766" s="55"/>
    </row>
    <row r="767" spans="19:36">
      <c r="S767" s="179"/>
      <c r="T767" s="179"/>
      <c r="W767" s="201"/>
      <c r="X767" s="179"/>
      <c r="Y767" s="179"/>
      <c r="AB767" s="77"/>
      <c r="AJ767" s="55"/>
    </row>
    <row r="768" spans="19:36">
      <c r="S768" s="179"/>
      <c r="T768" s="179"/>
      <c r="W768" s="201"/>
      <c r="X768" s="179"/>
      <c r="Y768" s="179"/>
      <c r="AB768" s="77"/>
      <c r="AJ768" s="55"/>
    </row>
    <row r="769" spans="19:36">
      <c r="S769" s="179"/>
      <c r="T769" s="179"/>
      <c r="W769" s="201"/>
      <c r="X769" s="179"/>
      <c r="Y769" s="179"/>
      <c r="AB769" s="77"/>
      <c r="AJ769" s="55"/>
    </row>
    <row r="770" spans="19:36">
      <c r="S770" s="179"/>
      <c r="T770" s="179"/>
      <c r="W770" s="201"/>
      <c r="X770" s="179"/>
      <c r="Y770" s="179"/>
      <c r="AB770" s="77"/>
      <c r="AJ770" s="55"/>
    </row>
    <row r="771" spans="19:36">
      <c r="S771" s="179"/>
      <c r="T771" s="179"/>
      <c r="W771" s="201"/>
      <c r="X771" s="179"/>
      <c r="Y771" s="179"/>
      <c r="AB771" s="77"/>
      <c r="AJ771" s="55"/>
    </row>
    <row r="772" spans="19:36">
      <c r="S772" s="179"/>
      <c r="T772" s="179"/>
      <c r="W772" s="201"/>
      <c r="X772" s="179"/>
      <c r="Y772" s="179"/>
      <c r="AB772" s="77"/>
      <c r="AJ772" s="55"/>
    </row>
    <row r="773" spans="19:36">
      <c r="S773" s="179"/>
      <c r="T773" s="179"/>
      <c r="W773" s="201"/>
      <c r="X773" s="179"/>
      <c r="Y773" s="179"/>
      <c r="AB773" s="77"/>
      <c r="AJ773" s="55"/>
    </row>
    <row r="774" spans="19:36">
      <c r="S774" s="179"/>
      <c r="T774" s="179"/>
      <c r="W774" s="201"/>
      <c r="X774" s="179"/>
      <c r="Y774" s="179"/>
      <c r="AB774" s="77"/>
      <c r="AJ774" s="55"/>
    </row>
    <row r="775" spans="19:36">
      <c r="S775" s="179"/>
      <c r="T775" s="179"/>
      <c r="W775" s="201"/>
      <c r="X775" s="179"/>
      <c r="Y775" s="179"/>
      <c r="AB775" s="77"/>
      <c r="AJ775" s="55"/>
    </row>
    <row r="776" spans="19:36">
      <c r="S776" s="179"/>
      <c r="T776" s="179"/>
      <c r="W776" s="201"/>
      <c r="X776" s="179"/>
      <c r="Y776" s="179"/>
      <c r="AB776" s="77"/>
      <c r="AJ776" s="55"/>
    </row>
    <row r="777" spans="19:36">
      <c r="S777" s="179"/>
      <c r="T777" s="179"/>
      <c r="W777" s="201"/>
      <c r="X777" s="179"/>
      <c r="Y777" s="179"/>
      <c r="AB777" s="77"/>
      <c r="AJ777" s="55"/>
    </row>
    <row r="778" spans="19:36">
      <c r="S778" s="179"/>
      <c r="T778" s="179"/>
      <c r="W778" s="201"/>
      <c r="X778" s="179"/>
      <c r="Y778" s="179"/>
      <c r="AB778" s="77"/>
      <c r="AJ778" s="55"/>
    </row>
    <row r="779" spans="19:36">
      <c r="S779" s="179"/>
      <c r="T779" s="179"/>
      <c r="W779" s="201"/>
      <c r="X779" s="179"/>
      <c r="Y779" s="179"/>
      <c r="AB779" s="77"/>
      <c r="AJ779" s="55"/>
    </row>
    <row r="780" spans="19:36">
      <c r="S780" s="179"/>
      <c r="T780" s="179"/>
      <c r="W780" s="201"/>
      <c r="X780" s="179"/>
      <c r="Y780" s="179"/>
      <c r="AB780" s="77"/>
      <c r="AJ780" s="55"/>
    </row>
    <row r="781" spans="19:36">
      <c r="S781" s="179"/>
      <c r="T781" s="179"/>
      <c r="W781" s="201"/>
      <c r="X781" s="179"/>
      <c r="Y781" s="179"/>
      <c r="AB781" s="77"/>
      <c r="AJ781" s="55"/>
    </row>
    <row r="782" spans="19:36">
      <c r="S782" s="179"/>
      <c r="T782" s="179"/>
      <c r="W782" s="201"/>
      <c r="X782" s="179"/>
      <c r="Y782" s="179"/>
      <c r="AB782" s="77"/>
      <c r="AJ782" s="55"/>
    </row>
    <row r="783" spans="19:36">
      <c r="S783" s="179"/>
      <c r="T783" s="179"/>
      <c r="W783" s="201"/>
      <c r="X783" s="179"/>
      <c r="Y783" s="179"/>
      <c r="AB783" s="77"/>
      <c r="AJ783" s="55"/>
    </row>
    <row r="784" spans="19:36">
      <c r="S784" s="179"/>
      <c r="T784" s="179"/>
      <c r="W784" s="201"/>
      <c r="X784" s="179"/>
      <c r="Y784" s="179"/>
      <c r="AB784" s="77"/>
      <c r="AJ784" s="55"/>
    </row>
    <row r="785" spans="19:36">
      <c r="S785" s="179"/>
      <c r="T785" s="179"/>
      <c r="W785" s="201"/>
      <c r="X785" s="179"/>
      <c r="Y785" s="179"/>
      <c r="AB785" s="77"/>
      <c r="AJ785" s="55"/>
    </row>
    <row r="786" spans="19:36">
      <c r="S786" s="179"/>
      <c r="T786" s="179"/>
      <c r="W786" s="201"/>
      <c r="X786" s="179"/>
      <c r="Y786" s="179"/>
      <c r="AB786" s="77"/>
      <c r="AJ786" s="55"/>
    </row>
    <row r="787" spans="19:36">
      <c r="S787" s="179"/>
      <c r="T787" s="179"/>
      <c r="W787" s="201"/>
      <c r="X787" s="179"/>
      <c r="Y787" s="179"/>
      <c r="AB787" s="77"/>
      <c r="AJ787" s="55"/>
    </row>
    <row r="788" spans="19:36">
      <c r="S788" s="179"/>
      <c r="T788" s="179"/>
      <c r="W788" s="201"/>
      <c r="X788" s="179"/>
      <c r="Y788" s="179"/>
      <c r="AB788" s="77"/>
      <c r="AJ788" s="55"/>
    </row>
    <row r="789" spans="19:36">
      <c r="S789" s="179"/>
      <c r="T789" s="179"/>
      <c r="W789" s="201"/>
      <c r="X789" s="179"/>
      <c r="Y789" s="179"/>
      <c r="AB789" s="77"/>
      <c r="AJ789" s="55"/>
    </row>
    <row r="790" spans="19:36">
      <c r="S790" s="179"/>
      <c r="T790" s="179"/>
      <c r="W790" s="201"/>
      <c r="X790" s="179"/>
      <c r="Y790" s="179"/>
      <c r="AB790" s="77"/>
      <c r="AJ790" s="55"/>
    </row>
    <row r="791" spans="19:36">
      <c r="S791" s="179"/>
      <c r="T791" s="179"/>
      <c r="W791" s="201"/>
      <c r="X791" s="179"/>
      <c r="Y791" s="179"/>
      <c r="AB791" s="77"/>
      <c r="AJ791" s="55"/>
    </row>
    <row r="792" spans="19:36">
      <c r="S792" s="179"/>
      <c r="T792" s="179"/>
      <c r="W792" s="201"/>
      <c r="X792" s="179"/>
      <c r="Y792" s="179"/>
      <c r="AB792" s="77"/>
      <c r="AJ792" s="55"/>
    </row>
    <row r="793" spans="19:36">
      <c r="S793" s="179"/>
      <c r="T793" s="179"/>
      <c r="W793" s="201"/>
      <c r="X793" s="179"/>
      <c r="Y793" s="179"/>
      <c r="AB793" s="77"/>
      <c r="AJ793" s="55"/>
    </row>
    <row r="794" spans="19:36">
      <c r="S794" s="179"/>
      <c r="T794" s="179"/>
      <c r="W794" s="201"/>
      <c r="X794" s="179"/>
      <c r="Y794" s="179"/>
      <c r="AB794" s="77"/>
      <c r="AJ794" s="55"/>
    </row>
    <row r="795" spans="19:36">
      <c r="S795" s="179"/>
      <c r="T795" s="179"/>
      <c r="W795" s="201"/>
      <c r="X795" s="179"/>
      <c r="Y795" s="179"/>
      <c r="AB795" s="77"/>
      <c r="AJ795" s="55"/>
    </row>
    <row r="796" spans="19:36">
      <c r="S796" s="179"/>
      <c r="T796" s="179"/>
      <c r="W796" s="201"/>
      <c r="X796" s="179"/>
      <c r="Y796" s="179"/>
      <c r="AB796" s="77"/>
      <c r="AJ796" s="55"/>
    </row>
    <row r="797" spans="19:36">
      <c r="S797" s="179"/>
      <c r="T797" s="179"/>
      <c r="W797" s="201"/>
      <c r="X797" s="179"/>
      <c r="Y797" s="179"/>
      <c r="AB797" s="77"/>
      <c r="AJ797" s="55"/>
    </row>
    <row r="798" spans="19:36">
      <c r="S798" s="179"/>
      <c r="T798" s="179"/>
      <c r="W798" s="201"/>
      <c r="X798" s="179"/>
      <c r="Y798" s="179"/>
      <c r="AB798" s="77"/>
      <c r="AJ798" s="55"/>
    </row>
    <row r="799" spans="19:36">
      <c r="S799" s="179"/>
      <c r="T799" s="179"/>
      <c r="W799" s="201"/>
      <c r="X799" s="179"/>
      <c r="Y799" s="179"/>
      <c r="AB799" s="77"/>
      <c r="AJ799" s="55"/>
    </row>
    <row r="800" spans="19:36">
      <c r="S800" s="179"/>
      <c r="T800" s="179"/>
      <c r="W800" s="201"/>
      <c r="X800" s="179"/>
      <c r="Y800" s="179"/>
      <c r="AB800" s="77"/>
      <c r="AJ800" s="55"/>
    </row>
    <row r="801" spans="19:36">
      <c r="S801" s="179"/>
      <c r="T801" s="179"/>
      <c r="W801" s="201"/>
      <c r="X801" s="179"/>
      <c r="Y801" s="179"/>
      <c r="AB801" s="77"/>
      <c r="AJ801" s="55"/>
    </row>
    <row r="802" spans="19:36">
      <c r="S802" s="179"/>
      <c r="T802" s="179"/>
      <c r="W802" s="201"/>
      <c r="X802" s="179"/>
      <c r="Y802" s="179"/>
      <c r="AB802" s="77"/>
      <c r="AJ802" s="55"/>
    </row>
    <row r="803" spans="19:36">
      <c r="S803" s="179"/>
      <c r="T803" s="179"/>
      <c r="W803" s="201"/>
      <c r="X803" s="179"/>
      <c r="Y803" s="179"/>
      <c r="AB803" s="77"/>
      <c r="AJ803" s="55"/>
    </row>
    <row r="804" spans="19:36">
      <c r="S804" s="179"/>
      <c r="T804" s="179"/>
      <c r="W804" s="201"/>
      <c r="X804" s="179"/>
      <c r="Y804" s="179"/>
      <c r="AB804" s="77"/>
      <c r="AJ804" s="55"/>
    </row>
    <row r="805" spans="19:36">
      <c r="S805" s="179"/>
      <c r="T805" s="179"/>
      <c r="W805" s="201"/>
      <c r="X805" s="179"/>
      <c r="Y805" s="179"/>
      <c r="AB805" s="77"/>
      <c r="AJ805" s="55"/>
    </row>
    <row r="806" spans="19:36">
      <c r="S806" s="179"/>
      <c r="T806" s="179"/>
      <c r="W806" s="201"/>
      <c r="X806" s="179"/>
      <c r="Y806" s="179"/>
      <c r="AB806" s="77"/>
      <c r="AJ806" s="55"/>
    </row>
    <row r="807" spans="19:36">
      <c r="S807" s="179"/>
      <c r="T807" s="179"/>
      <c r="W807" s="201"/>
      <c r="X807" s="179"/>
      <c r="Y807" s="179"/>
      <c r="AB807" s="77"/>
      <c r="AJ807" s="55"/>
    </row>
    <row r="808" spans="19:36">
      <c r="S808" s="179"/>
      <c r="T808" s="179"/>
      <c r="W808" s="201"/>
      <c r="X808" s="179"/>
      <c r="Y808" s="179"/>
      <c r="AB808" s="77"/>
      <c r="AJ808" s="55"/>
    </row>
    <row r="809" spans="19:36">
      <c r="S809" s="179"/>
      <c r="T809" s="179"/>
      <c r="W809" s="201"/>
      <c r="X809" s="179"/>
      <c r="Y809" s="179"/>
      <c r="AB809" s="77"/>
      <c r="AJ809" s="55"/>
    </row>
    <row r="810" spans="19:36">
      <c r="S810" s="179"/>
      <c r="T810" s="179"/>
      <c r="W810" s="201"/>
      <c r="X810" s="179"/>
      <c r="Y810" s="179"/>
      <c r="AB810" s="77"/>
      <c r="AJ810" s="55"/>
    </row>
    <row r="811" spans="19:36">
      <c r="S811" s="179"/>
      <c r="T811" s="179"/>
      <c r="W811" s="201"/>
      <c r="X811" s="179"/>
      <c r="Y811" s="179"/>
      <c r="AB811" s="77"/>
      <c r="AJ811" s="55"/>
    </row>
    <row r="812" spans="19:36">
      <c r="S812" s="179"/>
      <c r="T812" s="179"/>
      <c r="W812" s="201"/>
      <c r="X812" s="179"/>
      <c r="Y812" s="179"/>
      <c r="AB812" s="77"/>
      <c r="AJ812" s="55"/>
    </row>
    <row r="813" spans="19:36">
      <c r="S813" s="179"/>
      <c r="T813" s="179"/>
      <c r="W813" s="201"/>
      <c r="X813" s="179"/>
      <c r="Y813" s="179"/>
      <c r="AB813" s="77"/>
      <c r="AJ813" s="55"/>
    </row>
    <row r="814" spans="19:36">
      <c r="S814" s="179"/>
      <c r="T814" s="179"/>
      <c r="W814" s="201"/>
      <c r="X814" s="179"/>
      <c r="Y814" s="179"/>
      <c r="AB814" s="77"/>
      <c r="AJ814" s="55"/>
    </row>
    <row r="815" spans="19:36">
      <c r="S815" s="179"/>
      <c r="T815" s="179"/>
      <c r="W815" s="201"/>
      <c r="X815" s="179"/>
      <c r="Y815" s="179"/>
      <c r="AB815" s="77"/>
      <c r="AJ815" s="55"/>
    </row>
    <row r="816" spans="19:36">
      <c r="S816" s="179"/>
      <c r="T816" s="179"/>
      <c r="W816" s="201"/>
      <c r="X816" s="179"/>
      <c r="Y816" s="179"/>
      <c r="AB816" s="77"/>
      <c r="AJ816" s="55"/>
    </row>
    <row r="817" spans="19:36">
      <c r="S817" s="179"/>
      <c r="T817" s="179"/>
      <c r="W817" s="201"/>
      <c r="X817" s="179"/>
      <c r="Y817" s="179"/>
      <c r="AB817" s="77"/>
      <c r="AJ817" s="55"/>
    </row>
    <row r="818" spans="19:36">
      <c r="S818" s="179"/>
      <c r="T818" s="179"/>
      <c r="W818" s="201"/>
      <c r="X818" s="179"/>
      <c r="Y818" s="179"/>
      <c r="AB818" s="77"/>
      <c r="AJ818" s="55"/>
    </row>
    <row r="819" spans="19:36">
      <c r="S819" s="179"/>
      <c r="T819" s="179"/>
      <c r="W819" s="201"/>
      <c r="X819" s="179"/>
      <c r="Y819" s="179"/>
      <c r="AB819" s="77"/>
      <c r="AJ819" s="55"/>
    </row>
    <row r="820" spans="19:36">
      <c r="S820" s="179"/>
      <c r="T820" s="179"/>
      <c r="W820" s="201"/>
      <c r="X820" s="179"/>
      <c r="Y820" s="179"/>
      <c r="AB820" s="77"/>
      <c r="AJ820" s="55"/>
    </row>
    <row r="821" spans="19:36">
      <c r="S821" s="179"/>
      <c r="T821" s="179"/>
      <c r="W821" s="201"/>
      <c r="X821" s="179"/>
      <c r="Y821" s="179"/>
      <c r="AB821" s="77"/>
      <c r="AJ821" s="55"/>
    </row>
    <row r="822" spans="19:36">
      <c r="S822" s="179"/>
      <c r="T822" s="179"/>
      <c r="W822" s="201"/>
      <c r="X822" s="179"/>
      <c r="Y822" s="179"/>
      <c r="AB822" s="77"/>
      <c r="AJ822" s="55"/>
    </row>
    <row r="823" spans="19:36">
      <c r="S823" s="179"/>
      <c r="T823" s="179"/>
      <c r="W823" s="201"/>
      <c r="X823" s="179"/>
      <c r="Y823" s="179"/>
      <c r="AB823" s="77"/>
      <c r="AJ823" s="55"/>
    </row>
    <row r="824" spans="19:36">
      <c r="S824" s="179"/>
      <c r="T824" s="179"/>
      <c r="W824" s="201"/>
      <c r="X824" s="179"/>
      <c r="Y824" s="179"/>
      <c r="AB824" s="77"/>
      <c r="AJ824" s="55"/>
    </row>
    <row r="825" spans="19:36">
      <c r="S825" s="179"/>
      <c r="T825" s="179"/>
      <c r="W825" s="201"/>
      <c r="X825" s="179"/>
      <c r="Y825" s="179"/>
      <c r="AB825" s="77"/>
      <c r="AJ825" s="55"/>
    </row>
    <row r="826" spans="19:36">
      <c r="S826" s="179"/>
      <c r="T826" s="179"/>
      <c r="W826" s="201"/>
      <c r="X826" s="179"/>
      <c r="Y826" s="179"/>
      <c r="AB826" s="77"/>
      <c r="AJ826" s="55"/>
    </row>
    <row r="827" spans="19:36">
      <c r="S827" s="179"/>
      <c r="T827" s="179"/>
      <c r="W827" s="201"/>
      <c r="X827" s="179"/>
      <c r="Y827" s="179"/>
      <c r="AB827" s="77"/>
      <c r="AJ827" s="55"/>
    </row>
    <row r="828" spans="19:36">
      <c r="S828" s="179"/>
      <c r="T828" s="179"/>
      <c r="W828" s="201"/>
      <c r="X828" s="179"/>
      <c r="Y828" s="179"/>
      <c r="AB828" s="77"/>
      <c r="AJ828" s="55"/>
    </row>
    <row r="829" spans="19:36">
      <c r="S829" s="179"/>
      <c r="T829" s="179"/>
      <c r="W829" s="201"/>
      <c r="X829" s="179"/>
      <c r="Y829" s="179"/>
      <c r="AB829" s="77"/>
      <c r="AJ829" s="55"/>
    </row>
    <row r="830" spans="19:36">
      <c r="S830" s="179"/>
      <c r="T830" s="179"/>
      <c r="W830" s="201"/>
      <c r="X830" s="179"/>
      <c r="Y830" s="179"/>
      <c r="AB830" s="77"/>
      <c r="AJ830" s="55"/>
    </row>
    <row r="831" spans="19:36">
      <c r="S831" s="179"/>
      <c r="T831" s="179"/>
      <c r="W831" s="201"/>
      <c r="X831" s="179"/>
      <c r="Y831" s="179"/>
      <c r="AB831" s="77"/>
      <c r="AJ831" s="55"/>
    </row>
    <row r="832" spans="19:36">
      <c r="S832" s="179"/>
      <c r="T832" s="179"/>
      <c r="W832" s="201"/>
      <c r="X832" s="179"/>
      <c r="Y832" s="179"/>
      <c r="AB832" s="77"/>
      <c r="AJ832" s="55"/>
    </row>
    <row r="833" spans="19:36">
      <c r="S833" s="179"/>
      <c r="T833" s="179"/>
      <c r="W833" s="201"/>
      <c r="X833" s="179"/>
      <c r="Y833" s="179"/>
      <c r="AB833" s="77"/>
      <c r="AJ833" s="55"/>
    </row>
    <row r="834" spans="19:36">
      <c r="S834" s="179"/>
      <c r="T834" s="179"/>
      <c r="W834" s="201"/>
      <c r="X834" s="179"/>
      <c r="Y834" s="179"/>
      <c r="AB834" s="77"/>
      <c r="AJ834" s="55"/>
    </row>
    <row r="835" spans="19:36">
      <c r="S835" s="179"/>
      <c r="T835" s="179"/>
      <c r="W835" s="201"/>
      <c r="X835" s="179"/>
      <c r="Y835" s="179"/>
      <c r="AB835" s="77"/>
      <c r="AJ835" s="55"/>
    </row>
    <row r="836" spans="19:36">
      <c r="S836" s="179"/>
      <c r="T836" s="179"/>
      <c r="W836" s="201"/>
      <c r="X836" s="179"/>
      <c r="Y836" s="179"/>
      <c r="AB836" s="77"/>
      <c r="AJ836" s="55"/>
    </row>
    <row r="837" spans="19:36">
      <c r="S837" s="179"/>
      <c r="T837" s="179"/>
      <c r="W837" s="201"/>
      <c r="X837" s="179"/>
      <c r="Y837" s="179"/>
      <c r="AB837" s="77"/>
      <c r="AJ837" s="55"/>
    </row>
    <row r="838" spans="19:36">
      <c r="S838" s="179"/>
      <c r="T838" s="179"/>
      <c r="W838" s="201"/>
      <c r="X838" s="179"/>
      <c r="Y838" s="179"/>
      <c r="AB838" s="77"/>
      <c r="AJ838" s="55"/>
    </row>
    <row r="839" spans="19:36">
      <c r="S839" s="179"/>
      <c r="T839" s="179"/>
      <c r="W839" s="201"/>
      <c r="X839" s="179"/>
      <c r="Y839" s="179"/>
      <c r="AB839" s="77"/>
      <c r="AJ839" s="55"/>
    </row>
    <row r="840" spans="19:36">
      <c r="S840" s="179"/>
      <c r="T840" s="179"/>
      <c r="W840" s="201"/>
      <c r="X840" s="179"/>
      <c r="Y840" s="179"/>
      <c r="AB840" s="77"/>
      <c r="AJ840" s="55"/>
    </row>
    <row r="841" spans="19:36">
      <c r="S841" s="179"/>
      <c r="T841" s="179"/>
      <c r="W841" s="201"/>
      <c r="X841" s="179"/>
      <c r="Y841" s="179"/>
      <c r="AB841" s="77"/>
      <c r="AJ841" s="55"/>
    </row>
    <row r="842" spans="19:36">
      <c r="S842" s="179"/>
      <c r="T842" s="179"/>
      <c r="W842" s="201"/>
      <c r="X842" s="179"/>
      <c r="Y842" s="179"/>
      <c r="AB842" s="77"/>
      <c r="AJ842" s="55"/>
    </row>
    <row r="843" spans="19:36">
      <c r="S843" s="179"/>
      <c r="T843" s="179"/>
      <c r="W843" s="201"/>
      <c r="X843" s="179"/>
      <c r="Y843" s="179"/>
      <c r="AB843" s="77"/>
      <c r="AJ843" s="55"/>
    </row>
    <row r="844" spans="19:36">
      <c r="S844" s="179"/>
      <c r="T844" s="179"/>
      <c r="W844" s="201"/>
      <c r="X844" s="179"/>
      <c r="Y844" s="179"/>
      <c r="AB844" s="77"/>
      <c r="AJ844" s="55"/>
    </row>
    <row r="845" spans="19:36">
      <c r="S845" s="179"/>
      <c r="T845" s="179"/>
      <c r="W845" s="201"/>
      <c r="X845" s="179"/>
      <c r="Y845" s="179"/>
      <c r="AB845" s="77"/>
      <c r="AJ845" s="55"/>
    </row>
    <row r="846" spans="19:36">
      <c r="S846" s="179"/>
      <c r="T846" s="179"/>
      <c r="W846" s="201"/>
      <c r="X846" s="179"/>
      <c r="Y846" s="179"/>
      <c r="AB846" s="77"/>
      <c r="AJ846" s="55"/>
    </row>
    <row r="847" spans="19:36">
      <c r="S847" s="179"/>
      <c r="T847" s="179"/>
      <c r="W847" s="201"/>
      <c r="X847" s="179"/>
      <c r="Y847" s="179"/>
      <c r="AB847" s="77"/>
      <c r="AJ847" s="55"/>
    </row>
    <row r="848" spans="19:36">
      <c r="S848" s="179"/>
      <c r="T848" s="179"/>
      <c r="W848" s="201"/>
      <c r="X848" s="179"/>
      <c r="Y848" s="179"/>
      <c r="AB848" s="77"/>
      <c r="AJ848" s="55"/>
    </row>
    <row r="849" spans="19:36">
      <c r="S849" s="179"/>
      <c r="T849" s="179"/>
      <c r="W849" s="201"/>
      <c r="X849" s="179"/>
      <c r="Y849" s="179"/>
      <c r="AB849" s="77"/>
      <c r="AJ849" s="55"/>
    </row>
    <row r="850" spans="19:36">
      <c r="S850" s="179"/>
      <c r="T850" s="179"/>
      <c r="W850" s="201"/>
      <c r="X850" s="179"/>
      <c r="Y850" s="179"/>
      <c r="AB850" s="77"/>
      <c r="AJ850" s="55"/>
    </row>
    <row r="851" spans="19:36">
      <c r="S851" s="179"/>
      <c r="T851" s="179"/>
      <c r="W851" s="201"/>
      <c r="X851" s="179"/>
      <c r="Y851" s="179"/>
      <c r="AB851" s="77"/>
      <c r="AJ851" s="55"/>
    </row>
    <row r="852" spans="19:36">
      <c r="S852" s="179"/>
      <c r="T852" s="179"/>
      <c r="W852" s="201"/>
      <c r="X852" s="179"/>
      <c r="Y852" s="179"/>
      <c r="AB852" s="77"/>
      <c r="AJ852" s="55"/>
    </row>
    <row r="853" spans="19:36">
      <c r="S853" s="179"/>
      <c r="T853" s="179"/>
      <c r="W853" s="201"/>
      <c r="X853" s="179"/>
      <c r="Y853" s="179"/>
      <c r="AB853" s="77"/>
      <c r="AJ853" s="55"/>
    </row>
    <row r="854" spans="19:36">
      <c r="S854" s="179"/>
      <c r="T854" s="179"/>
      <c r="W854" s="201"/>
      <c r="X854" s="179"/>
      <c r="Y854" s="179"/>
      <c r="AB854" s="77"/>
      <c r="AJ854" s="55"/>
    </row>
    <row r="855" spans="19:36">
      <c r="S855" s="179"/>
      <c r="T855" s="179"/>
      <c r="W855" s="201"/>
      <c r="X855" s="179"/>
      <c r="Y855" s="179"/>
      <c r="AB855" s="77"/>
      <c r="AJ855" s="55"/>
    </row>
    <row r="856" spans="19:36">
      <c r="S856" s="179"/>
      <c r="T856" s="179"/>
      <c r="W856" s="201"/>
      <c r="X856" s="179"/>
      <c r="Y856" s="179"/>
      <c r="AB856" s="77"/>
      <c r="AJ856" s="55"/>
    </row>
    <row r="857" spans="19:36">
      <c r="S857" s="179"/>
      <c r="T857" s="179"/>
      <c r="W857" s="201"/>
      <c r="X857" s="179"/>
      <c r="Y857" s="179"/>
      <c r="AB857" s="77"/>
      <c r="AJ857" s="55"/>
    </row>
    <row r="858" spans="19:36">
      <c r="S858" s="179"/>
      <c r="T858" s="179"/>
      <c r="W858" s="201"/>
      <c r="X858" s="179"/>
      <c r="Y858" s="179"/>
      <c r="AB858" s="77"/>
      <c r="AJ858" s="55"/>
    </row>
    <row r="859" spans="19:36">
      <c r="S859" s="179"/>
      <c r="T859" s="179"/>
      <c r="W859" s="201"/>
      <c r="X859" s="179"/>
      <c r="Y859" s="179"/>
      <c r="AB859" s="77"/>
      <c r="AJ859" s="55"/>
    </row>
    <row r="860" spans="19:36">
      <c r="S860" s="179"/>
      <c r="T860" s="179"/>
      <c r="W860" s="201"/>
      <c r="X860" s="179"/>
      <c r="Y860" s="179"/>
      <c r="AB860" s="77"/>
      <c r="AJ860" s="55"/>
    </row>
    <row r="861" spans="19:36">
      <c r="S861" s="179"/>
      <c r="T861" s="179"/>
      <c r="W861" s="201"/>
      <c r="X861" s="179"/>
      <c r="Y861" s="179"/>
      <c r="AB861" s="77"/>
      <c r="AJ861" s="55"/>
    </row>
    <row r="862" spans="19:36">
      <c r="S862" s="179"/>
      <c r="T862" s="179"/>
      <c r="W862" s="201"/>
      <c r="X862" s="179"/>
      <c r="Y862" s="179"/>
      <c r="AB862" s="77"/>
      <c r="AJ862" s="55"/>
    </row>
    <row r="863" spans="19:36">
      <c r="S863" s="179"/>
      <c r="T863" s="179"/>
      <c r="W863" s="201"/>
      <c r="X863" s="179"/>
      <c r="Y863" s="179"/>
      <c r="AB863" s="77"/>
      <c r="AJ863" s="55"/>
    </row>
    <row r="864" spans="19:36">
      <c r="S864" s="179"/>
      <c r="T864" s="179"/>
      <c r="W864" s="201"/>
      <c r="X864" s="179"/>
      <c r="Y864" s="179"/>
      <c r="AB864" s="77"/>
      <c r="AJ864" s="55"/>
    </row>
    <row r="865" spans="19:36">
      <c r="S865" s="179"/>
      <c r="T865" s="179"/>
      <c r="W865" s="201"/>
      <c r="X865" s="179"/>
      <c r="Y865" s="179"/>
      <c r="AB865" s="77"/>
      <c r="AJ865" s="55"/>
    </row>
    <row r="866" spans="19:36">
      <c r="S866" s="179"/>
      <c r="T866" s="179"/>
      <c r="W866" s="201"/>
      <c r="X866" s="179"/>
      <c r="Y866" s="179"/>
      <c r="AB866" s="77"/>
      <c r="AJ866" s="55"/>
    </row>
    <row r="867" spans="19:36">
      <c r="S867" s="179"/>
      <c r="T867" s="179"/>
      <c r="W867" s="201"/>
      <c r="X867" s="179"/>
      <c r="Y867" s="179"/>
      <c r="AB867" s="77"/>
      <c r="AJ867" s="55"/>
    </row>
    <row r="868" spans="19:36">
      <c r="S868" s="179"/>
      <c r="T868" s="179"/>
      <c r="W868" s="201"/>
      <c r="X868" s="179"/>
      <c r="Y868" s="179"/>
      <c r="AB868" s="77"/>
      <c r="AJ868" s="55"/>
    </row>
    <row r="869" spans="19:36">
      <c r="S869" s="179"/>
      <c r="T869" s="179"/>
      <c r="W869" s="201"/>
      <c r="X869" s="179"/>
      <c r="Y869" s="179"/>
      <c r="AB869" s="77"/>
      <c r="AJ869" s="55"/>
    </row>
    <row r="870" spans="19:36">
      <c r="S870" s="179"/>
      <c r="T870" s="179"/>
      <c r="W870" s="201"/>
      <c r="X870" s="179"/>
      <c r="Y870" s="179"/>
      <c r="AB870" s="77"/>
      <c r="AJ870" s="55"/>
    </row>
    <row r="871" spans="19:36">
      <c r="S871" s="179"/>
      <c r="T871" s="179"/>
      <c r="W871" s="201"/>
      <c r="X871" s="179"/>
      <c r="Y871" s="179"/>
      <c r="AB871" s="77"/>
      <c r="AJ871" s="55"/>
    </row>
    <row r="872" spans="19:36">
      <c r="S872" s="179"/>
      <c r="T872" s="179"/>
      <c r="W872" s="201"/>
      <c r="X872" s="179"/>
      <c r="Y872" s="179"/>
      <c r="AB872" s="77"/>
      <c r="AJ872" s="55"/>
    </row>
    <row r="873" spans="19:36">
      <c r="S873" s="179"/>
      <c r="T873" s="179"/>
      <c r="W873" s="201"/>
      <c r="X873" s="179"/>
      <c r="Y873" s="179"/>
      <c r="AB873" s="77"/>
      <c r="AJ873" s="55"/>
    </row>
    <row r="874" spans="19:36">
      <c r="S874" s="179"/>
      <c r="T874" s="179"/>
      <c r="W874" s="201"/>
      <c r="X874" s="179"/>
      <c r="Y874" s="179"/>
      <c r="AB874" s="77"/>
      <c r="AJ874" s="55"/>
    </row>
    <row r="875" spans="19:36">
      <c r="S875" s="179"/>
      <c r="T875" s="179"/>
      <c r="W875" s="201"/>
      <c r="X875" s="179"/>
      <c r="Y875" s="179"/>
      <c r="AB875" s="77"/>
      <c r="AJ875" s="55"/>
    </row>
    <row r="876" spans="19:36">
      <c r="S876" s="179"/>
      <c r="T876" s="179"/>
      <c r="W876" s="201"/>
      <c r="X876" s="179"/>
      <c r="Y876" s="179"/>
      <c r="AB876" s="77"/>
      <c r="AJ876" s="55"/>
    </row>
    <row r="877" spans="19:36">
      <c r="S877" s="179"/>
      <c r="T877" s="179"/>
      <c r="W877" s="201"/>
      <c r="X877" s="179"/>
      <c r="Y877" s="179"/>
      <c r="AB877" s="77"/>
      <c r="AJ877" s="55"/>
    </row>
    <row r="878" spans="19:36">
      <c r="S878" s="179"/>
      <c r="T878" s="179"/>
      <c r="W878" s="201"/>
      <c r="X878" s="179"/>
      <c r="Y878" s="179"/>
      <c r="AB878" s="77"/>
      <c r="AJ878" s="55"/>
    </row>
    <row r="879" spans="19:36">
      <c r="S879" s="179"/>
      <c r="T879" s="179"/>
      <c r="W879" s="201"/>
      <c r="X879" s="179"/>
      <c r="Y879" s="179"/>
      <c r="AB879" s="77"/>
      <c r="AJ879" s="55"/>
    </row>
    <row r="880" spans="19:36">
      <c r="S880" s="179"/>
      <c r="T880" s="179"/>
      <c r="W880" s="201"/>
      <c r="X880" s="179"/>
      <c r="Y880" s="179"/>
      <c r="AB880" s="77"/>
      <c r="AJ880" s="55"/>
    </row>
    <row r="881" spans="19:36">
      <c r="S881" s="179"/>
      <c r="T881" s="179"/>
      <c r="W881" s="201"/>
      <c r="X881" s="179"/>
      <c r="Y881" s="179"/>
      <c r="AB881" s="77"/>
      <c r="AJ881" s="55"/>
    </row>
    <row r="882" spans="19:36">
      <c r="S882" s="179"/>
      <c r="T882" s="179"/>
      <c r="W882" s="201"/>
      <c r="X882" s="179"/>
      <c r="Y882" s="179"/>
      <c r="AB882" s="77"/>
      <c r="AJ882" s="55"/>
    </row>
    <row r="883" spans="19:36">
      <c r="S883" s="179"/>
      <c r="T883" s="179"/>
      <c r="W883" s="201"/>
      <c r="X883" s="179"/>
      <c r="Y883" s="179"/>
      <c r="AB883" s="77"/>
      <c r="AJ883" s="55"/>
    </row>
    <row r="884" spans="19:36">
      <c r="S884" s="179"/>
      <c r="T884" s="179"/>
      <c r="W884" s="201"/>
      <c r="X884" s="179"/>
      <c r="Y884" s="179"/>
      <c r="AB884" s="77"/>
      <c r="AJ884" s="55"/>
    </row>
    <row r="885" spans="19:36">
      <c r="S885" s="179"/>
      <c r="T885" s="179"/>
      <c r="W885" s="201"/>
      <c r="X885" s="179"/>
      <c r="Y885" s="179"/>
      <c r="AB885" s="77"/>
      <c r="AJ885" s="55"/>
    </row>
    <row r="886" spans="19:36">
      <c r="S886" s="179"/>
      <c r="T886" s="179"/>
      <c r="W886" s="201"/>
      <c r="X886" s="179"/>
      <c r="Y886" s="179"/>
      <c r="AB886" s="77"/>
      <c r="AJ886" s="55"/>
    </row>
    <row r="887" spans="19:36">
      <c r="S887" s="179"/>
      <c r="T887" s="179"/>
      <c r="W887" s="201"/>
      <c r="X887" s="179"/>
      <c r="Y887" s="179"/>
      <c r="AB887" s="77"/>
      <c r="AJ887" s="55"/>
    </row>
    <row r="888" spans="19:36">
      <c r="S888" s="179"/>
      <c r="T888" s="179"/>
      <c r="W888" s="201"/>
      <c r="X888" s="179"/>
      <c r="Y888" s="179"/>
      <c r="AB888" s="77"/>
      <c r="AJ888" s="55"/>
    </row>
    <row r="889" spans="19:36">
      <c r="S889" s="179"/>
      <c r="T889" s="179"/>
      <c r="W889" s="201"/>
      <c r="X889" s="179"/>
      <c r="Y889" s="179"/>
      <c r="AB889" s="77"/>
      <c r="AJ889" s="55"/>
    </row>
    <row r="890" spans="19:36">
      <c r="S890" s="179"/>
      <c r="T890" s="179"/>
      <c r="W890" s="201"/>
      <c r="X890" s="179"/>
      <c r="Y890" s="179"/>
      <c r="AB890" s="77"/>
      <c r="AJ890" s="55"/>
    </row>
    <row r="891" spans="19:36">
      <c r="S891" s="179"/>
      <c r="T891" s="179"/>
      <c r="W891" s="201"/>
      <c r="X891" s="179"/>
      <c r="Y891" s="179"/>
      <c r="AB891" s="77"/>
      <c r="AJ891" s="55"/>
    </row>
    <row r="892" spans="19:36">
      <c r="S892" s="179"/>
      <c r="T892" s="179"/>
      <c r="W892" s="201"/>
      <c r="X892" s="179"/>
      <c r="Y892" s="179"/>
      <c r="AB892" s="77"/>
      <c r="AJ892" s="55"/>
    </row>
    <row r="893" spans="19:36">
      <c r="S893" s="179"/>
      <c r="T893" s="179"/>
      <c r="W893" s="201"/>
      <c r="X893" s="179"/>
      <c r="Y893" s="179"/>
      <c r="AB893" s="77"/>
      <c r="AJ893" s="55"/>
    </row>
    <row r="894" spans="19:36">
      <c r="S894" s="179"/>
      <c r="T894" s="179"/>
      <c r="W894" s="201"/>
      <c r="X894" s="179"/>
      <c r="Y894" s="179"/>
      <c r="AB894" s="77"/>
      <c r="AJ894" s="55"/>
    </row>
    <row r="895" spans="19:36">
      <c r="S895" s="179"/>
      <c r="T895" s="179"/>
      <c r="W895" s="201"/>
      <c r="X895" s="179"/>
      <c r="Y895" s="179"/>
      <c r="AB895" s="77"/>
      <c r="AJ895" s="55"/>
    </row>
    <row r="896" spans="19:36">
      <c r="S896" s="179"/>
      <c r="T896" s="179"/>
      <c r="W896" s="201"/>
      <c r="X896" s="179"/>
      <c r="Y896" s="179"/>
      <c r="AB896" s="77"/>
      <c r="AJ896" s="55"/>
    </row>
    <row r="897" spans="19:36">
      <c r="S897" s="179"/>
      <c r="T897" s="179"/>
      <c r="W897" s="201"/>
      <c r="X897" s="179"/>
      <c r="Y897" s="179"/>
      <c r="AB897" s="77"/>
      <c r="AJ897" s="55"/>
    </row>
    <row r="898" spans="19:36">
      <c r="S898" s="179"/>
      <c r="T898" s="179"/>
      <c r="W898" s="201"/>
      <c r="X898" s="179"/>
      <c r="Y898" s="179"/>
      <c r="AB898" s="77"/>
      <c r="AJ898" s="55"/>
    </row>
    <row r="899" spans="19:36">
      <c r="S899" s="179"/>
      <c r="T899" s="179"/>
      <c r="W899" s="201"/>
      <c r="X899" s="179"/>
      <c r="Y899" s="179"/>
      <c r="AB899" s="77"/>
      <c r="AJ899" s="55"/>
    </row>
    <row r="900" spans="19:36">
      <c r="S900" s="179"/>
      <c r="T900" s="179"/>
      <c r="W900" s="201"/>
      <c r="X900" s="179"/>
      <c r="Y900" s="179"/>
      <c r="AB900" s="77"/>
      <c r="AJ900" s="55"/>
    </row>
    <row r="901" spans="19:36">
      <c r="S901" s="179"/>
      <c r="T901" s="179"/>
      <c r="W901" s="201"/>
      <c r="X901" s="179"/>
      <c r="Y901" s="179"/>
      <c r="AB901" s="77"/>
      <c r="AJ901" s="55"/>
    </row>
    <row r="902" spans="19:36">
      <c r="S902" s="179"/>
      <c r="T902" s="179"/>
      <c r="W902" s="201"/>
      <c r="X902" s="179"/>
      <c r="Y902" s="179"/>
      <c r="AB902" s="77"/>
      <c r="AJ902" s="55"/>
    </row>
    <row r="903" spans="19:36">
      <c r="S903" s="179"/>
      <c r="T903" s="179"/>
      <c r="W903" s="201"/>
      <c r="X903" s="179"/>
      <c r="Y903" s="179"/>
      <c r="AB903" s="77"/>
      <c r="AJ903" s="55"/>
    </row>
    <row r="904" spans="19:36">
      <c r="S904" s="179"/>
      <c r="T904" s="179"/>
      <c r="W904" s="201"/>
      <c r="X904" s="179"/>
      <c r="Y904" s="179"/>
      <c r="AB904" s="77"/>
      <c r="AJ904" s="55"/>
    </row>
    <row r="905" spans="19:36">
      <c r="S905" s="179"/>
      <c r="T905" s="179"/>
      <c r="W905" s="201"/>
      <c r="X905" s="179"/>
      <c r="Y905" s="179"/>
      <c r="AB905" s="77"/>
      <c r="AJ905" s="55"/>
    </row>
    <row r="906" spans="19:36">
      <c r="S906" s="179"/>
      <c r="T906" s="179"/>
      <c r="W906" s="201"/>
      <c r="X906" s="179"/>
      <c r="Y906" s="179"/>
      <c r="AB906" s="77"/>
      <c r="AJ906" s="55"/>
    </row>
    <row r="907" spans="19:36">
      <c r="S907" s="179"/>
      <c r="T907" s="179"/>
      <c r="W907" s="201"/>
      <c r="X907" s="179"/>
      <c r="Y907" s="179"/>
      <c r="AB907" s="77"/>
      <c r="AJ907" s="55"/>
    </row>
    <row r="908" spans="19:36">
      <c r="S908" s="179"/>
      <c r="T908" s="179"/>
      <c r="W908" s="201"/>
      <c r="X908" s="179"/>
      <c r="Y908" s="179"/>
      <c r="AB908" s="77"/>
      <c r="AJ908" s="55"/>
    </row>
    <row r="909" spans="19:36">
      <c r="S909" s="179"/>
      <c r="T909" s="179"/>
      <c r="W909" s="201"/>
      <c r="X909" s="179"/>
      <c r="Y909" s="179"/>
      <c r="AB909" s="77"/>
      <c r="AJ909" s="55"/>
    </row>
    <row r="910" spans="19:36">
      <c r="S910" s="179"/>
      <c r="T910" s="179"/>
      <c r="W910" s="201"/>
      <c r="X910" s="179"/>
      <c r="Y910" s="179"/>
      <c r="AB910" s="77"/>
      <c r="AJ910" s="55"/>
    </row>
    <row r="911" spans="19:36">
      <c r="S911" s="179"/>
      <c r="T911" s="179"/>
      <c r="W911" s="201"/>
      <c r="X911" s="179"/>
      <c r="Y911" s="179"/>
      <c r="AB911" s="77"/>
      <c r="AJ911" s="55"/>
    </row>
    <row r="912" spans="19:36">
      <c r="S912" s="179"/>
      <c r="T912" s="179"/>
      <c r="W912" s="201"/>
      <c r="X912" s="179"/>
      <c r="Y912" s="179"/>
      <c r="AB912" s="77"/>
      <c r="AJ912" s="55"/>
    </row>
    <row r="913" spans="19:36">
      <c r="S913" s="179"/>
      <c r="T913" s="179"/>
      <c r="W913" s="201"/>
      <c r="X913" s="179"/>
      <c r="Y913" s="179"/>
      <c r="AB913" s="77"/>
      <c r="AJ913" s="55"/>
    </row>
    <row r="914" spans="19:36">
      <c r="S914" s="179"/>
      <c r="T914" s="179"/>
      <c r="W914" s="201"/>
      <c r="X914" s="179"/>
      <c r="Y914" s="179"/>
      <c r="AB914" s="77"/>
      <c r="AJ914" s="55"/>
    </row>
    <row r="915" spans="19:36">
      <c r="S915" s="179"/>
      <c r="T915" s="179"/>
      <c r="W915" s="201"/>
      <c r="X915" s="179"/>
      <c r="Y915" s="179"/>
      <c r="AB915" s="77"/>
      <c r="AJ915" s="55"/>
    </row>
    <row r="916" spans="19:36">
      <c r="S916" s="179"/>
      <c r="T916" s="179"/>
      <c r="W916" s="201"/>
      <c r="X916" s="179"/>
      <c r="Y916" s="179"/>
      <c r="AB916" s="77"/>
      <c r="AJ916" s="55"/>
    </row>
    <row r="917" spans="19:36">
      <c r="S917" s="179"/>
      <c r="T917" s="179"/>
      <c r="W917" s="201"/>
      <c r="X917" s="179"/>
      <c r="Y917" s="179"/>
      <c r="AB917" s="77"/>
      <c r="AJ917" s="55"/>
    </row>
    <row r="918" spans="19:36">
      <c r="S918" s="179"/>
      <c r="T918" s="179"/>
      <c r="W918" s="201"/>
      <c r="X918" s="179"/>
      <c r="Y918" s="179"/>
      <c r="AB918" s="77"/>
      <c r="AJ918" s="55"/>
    </row>
    <row r="919" spans="19:36">
      <c r="S919" s="179"/>
      <c r="T919" s="179"/>
      <c r="W919" s="201"/>
      <c r="X919" s="179"/>
      <c r="Y919" s="179"/>
      <c r="AB919" s="77"/>
      <c r="AJ919" s="55"/>
    </row>
    <row r="920" spans="19:36">
      <c r="S920" s="179"/>
      <c r="T920" s="179"/>
      <c r="W920" s="201"/>
      <c r="X920" s="179"/>
      <c r="Y920" s="179"/>
      <c r="AB920" s="77"/>
      <c r="AJ920" s="55"/>
    </row>
    <row r="921" spans="19:36">
      <c r="S921" s="179"/>
      <c r="T921" s="179"/>
      <c r="W921" s="201"/>
      <c r="X921" s="179"/>
      <c r="Y921" s="179"/>
      <c r="AB921" s="77"/>
      <c r="AJ921" s="55"/>
    </row>
    <row r="922" spans="19:36">
      <c r="S922" s="179"/>
      <c r="T922" s="179"/>
      <c r="W922" s="201"/>
      <c r="X922" s="179"/>
      <c r="Y922" s="179"/>
      <c r="AB922" s="77"/>
      <c r="AJ922" s="55"/>
    </row>
    <row r="923" spans="19:36">
      <c r="S923" s="179"/>
      <c r="T923" s="179"/>
      <c r="W923" s="201"/>
      <c r="X923" s="179"/>
      <c r="Y923" s="179"/>
      <c r="AB923" s="77"/>
      <c r="AJ923" s="55"/>
    </row>
    <row r="924" spans="19:36">
      <c r="S924" s="179"/>
      <c r="T924" s="179"/>
      <c r="W924" s="201"/>
      <c r="X924" s="179"/>
      <c r="Y924" s="179"/>
      <c r="AB924" s="77"/>
      <c r="AJ924" s="55"/>
    </row>
    <row r="925" spans="19:36">
      <c r="S925" s="179"/>
      <c r="T925" s="179"/>
      <c r="W925" s="201"/>
      <c r="X925" s="179"/>
      <c r="Y925" s="179"/>
      <c r="AB925" s="77"/>
      <c r="AJ925" s="55"/>
    </row>
    <row r="926" spans="19:36">
      <c r="S926" s="179"/>
      <c r="T926" s="179"/>
      <c r="W926" s="201"/>
      <c r="X926" s="179"/>
      <c r="Y926" s="179"/>
      <c r="AB926" s="77"/>
      <c r="AJ926" s="55"/>
    </row>
    <row r="927" spans="19:36">
      <c r="S927" s="179"/>
      <c r="T927" s="179"/>
      <c r="W927" s="201"/>
      <c r="X927" s="179"/>
      <c r="Y927" s="179"/>
      <c r="AB927" s="77"/>
      <c r="AJ927" s="55"/>
    </row>
    <row r="928" spans="19:36">
      <c r="S928" s="179"/>
      <c r="T928" s="179"/>
      <c r="W928" s="201"/>
      <c r="X928" s="179"/>
      <c r="Y928" s="179"/>
      <c r="AB928" s="77"/>
      <c r="AJ928" s="55"/>
    </row>
    <row r="929" spans="19:36">
      <c r="S929" s="179"/>
      <c r="T929" s="179"/>
      <c r="W929" s="201"/>
      <c r="X929" s="179"/>
      <c r="Y929" s="179"/>
      <c r="AB929" s="77"/>
      <c r="AJ929" s="55"/>
    </row>
    <row r="930" spans="19:36">
      <c r="S930" s="179"/>
      <c r="T930" s="179"/>
      <c r="W930" s="201"/>
      <c r="X930" s="179"/>
      <c r="Y930" s="179"/>
      <c r="AB930" s="77"/>
      <c r="AJ930" s="55"/>
    </row>
    <row r="931" spans="19:36">
      <c r="S931" s="179"/>
      <c r="T931" s="179"/>
      <c r="W931" s="201"/>
      <c r="X931" s="179"/>
      <c r="Y931" s="179"/>
      <c r="AB931" s="77"/>
      <c r="AJ931" s="55"/>
    </row>
    <row r="932" spans="19:36">
      <c r="S932" s="179"/>
      <c r="T932" s="179"/>
      <c r="W932" s="201"/>
      <c r="X932" s="179"/>
      <c r="Y932" s="179"/>
      <c r="AB932" s="77"/>
      <c r="AJ932" s="55"/>
    </row>
    <row r="933" spans="19:36">
      <c r="S933" s="179"/>
      <c r="T933" s="179"/>
      <c r="W933" s="201"/>
      <c r="X933" s="179"/>
      <c r="Y933" s="179"/>
      <c r="AB933" s="77"/>
      <c r="AJ933" s="55"/>
    </row>
    <row r="934" spans="19:36">
      <c r="S934" s="179"/>
      <c r="T934" s="179"/>
      <c r="W934" s="201"/>
      <c r="X934" s="179"/>
      <c r="Y934" s="179"/>
      <c r="AB934" s="77"/>
      <c r="AJ934" s="55"/>
    </row>
    <row r="935" spans="19:36">
      <c r="S935" s="179"/>
      <c r="T935" s="179"/>
      <c r="W935" s="201"/>
      <c r="X935" s="179"/>
      <c r="Y935" s="179"/>
      <c r="AB935" s="77"/>
      <c r="AJ935" s="55"/>
    </row>
    <row r="936" spans="19:36">
      <c r="S936" s="179"/>
      <c r="T936" s="179"/>
      <c r="W936" s="201"/>
      <c r="X936" s="179"/>
      <c r="Y936" s="179"/>
      <c r="AB936" s="77"/>
      <c r="AJ936" s="55"/>
    </row>
    <row r="937" spans="19:36">
      <c r="S937" s="179"/>
      <c r="T937" s="179"/>
      <c r="W937" s="201"/>
      <c r="X937" s="179"/>
      <c r="Y937" s="179"/>
      <c r="AB937" s="77"/>
      <c r="AJ937" s="55"/>
    </row>
    <row r="938" spans="19:36">
      <c r="S938" s="179"/>
      <c r="T938" s="179"/>
      <c r="W938" s="201"/>
      <c r="X938" s="179"/>
      <c r="Y938" s="179"/>
      <c r="AB938" s="77"/>
      <c r="AJ938" s="55"/>
    </row>
    <row r="939" spans="19:36">
      <c r="S939" s="179"/>
      <c r="T939" s="179"/>
      <c r="W939" s="201"/>
      <c r="X939" s="179"/>
      <c r="Y939" s="179"/>
      <c r="AB939" s="77"/>
      <c r="AJ939" s="55"/>
    </row>
    <row r="940" spans="19:36">
      <c r="S940" s="179"/>
      <c r="T940" s="179"/>
      <c r="W940" s="201"/>
      <c r="X940" s="179"/>
      <c r="Y940" s="179"/>
      <c r="AB940" s="77"/>
      <c r="AJ940" s="55"/>
    </row>
    <row r="941" spans="19:36">
      <c r="S941" s="179"/>
      <c r="T941" s="179"/>
      <c r="W941" s="201"/>
      <c r="X941" s="179"/>
      <c r="Y941" s="179"/>
      <c r="AB941" s="77"/>
      <c r="AJ941" s="55"/>
    </row>
    <row r="942" spans="19:36">
      <c r="S942" s="179"/>
      <c r="T942" s="179"/>
      <c r="W942" s="201"/>
      <c r="X942" s="179"/>
      <c r="Y942" s="179"/>
      <c r="AB942" s="77"/>
      <c r="AJ942" s="55"/>
    </row>
    <row r="943" spans="19:36">
      <c r="S943" s="179"/>
      <c r="T943" s="179"/>
      <c r="W943" s="201"/>
      <c r="X943" s="179"/>
      <c r="Y943" s="179"/>
      <c r="AB943" s="77"/>
      <c r="AJ943" s="55"/>
    </row>
    <row r="944" spans="19:36">
      <c r="S944" s="179"/>
      <c r="T944" s="179"/>
      <c r="W944" s="201"/>
      <c r="X944" s="179"/>
      <c r="Y944" s="179"/>
      <c r="AB944" s="77"/>
      <c r="AJ944" s="55"/>
    </row>
    <row r="945" spans="19:36">
      <c r="S945" s="179"/>
      <c r="T945" s="179"/>
      <c r="W945" s="201"/>
      <c r="X945" s="179"/>
      <c r="Y945" s="179"/>
      <c r="AB945" s="77"/>
      <c r="AJ945" s="55"/>
    </row>
    <row r="946" spans="19:36">
      <c r="S946" s="179"/>
      <c r="T946" s="179"/>
      <c r="W946" s="201"/>
      <c r="X946" s="179"/>
      <c r="Y946" s="179"/>
      <c r="AB946" s="77"/>
      <c r="AJ946" s="55"/>
    </row>
    <row r="947" spans="19:36">
      <c r="S947" s="179"/>
      <c r="T947" s="179"/>
      <c r="W947" s="201"/>
      <c r="X947" s="179"/>
      <c r="Y947" s="179"/>
      <c r="AB947" s="77"/>
      <c r="AJ947" s="55"/>
    </row>
    <row r="948" spans="19:36">
      <c r="S948" s="179"/>
      <c r="T948" s="179"/>
      <c r="W948" s="201"/>
      <c r="X948" s="179"/>
      <c r="Y948" s="179"/>
      <c r="AB948" s="77"/>
      <c r="AJ948" s="55"/>
    </row>
    <row r="949" spans="19:36">
      <c r="S949" s="179"/>
      <c r="T949" s="179"/>
      <c r="W949" s="201"/>
      <c r="X949" s="179"/>
      <c r="Y949" s="179"/>
      <c r="AB949" s="77"/>
      <c r="AJ949" s="55"/>
    </row>
    <row r="950" spans="19:36">
      <c r="S950" s="179"/>
      <c r="T950" s="179"/>
      <c r="W950" s="201"/>
      <c r="X950" s="179"/>
      <c r="Y950" s="179"/>
      <c r="AB950" s="77"/>
      <c r="AJ950" s="55"/>
    </row>
    <row r="951" spans="19:36">
      <c r="S951" s="179"/>
      <c r="T951" s="179"/>
      <c r="W951" s="201"/>
      <c r="X951" s="179"/>
      <c r="Y951" s="179"/>
      <c r="AB951" s="77"/>
      <c r="AJ951" s="55"/>
    </row>
    <row r="952" spans="19:36">
      <c r="S952" s="179"/>
      <c r="T952" s="179"/>
      <c r="W952" s="201"/>
      <c r="X952" s="179"/>
      <c r="Y952" s="179"/>
      <c r="AB952" s="77"/>
      <c r="AJ952" s="55"/>
    </row>
    <row r="953" spans="19:36">
      <c r="S953" s="179"/>
      <c r="T953" s="179"/>
      <c r="W953" s="201"/>
      <c r="X953" s="179"/>
      <c r="Y953" s="179"/>
      <c r="AB953" s="77"/>
      <c r="AJ953" s="55"/>
    </row>
    <row r="954" spans="19:36">
      <c r="S954" s="179"/>
      <c r="T954" s="179"/>
      <c r="W954" s="201"/>
      <c r="X954" s="179"/>
      <c r="Y954" s="179"/>
      <c r="AB954" s="77"/>
      <c r="AJ954" s="55"/>
    </row>
    <row r="955" spans="19:36">
      <c r="S955" s="179"/>
      <c r="T955" s="179"/>
      <c r="W955" s="201"/>
      <c r="X955" s="179"/>
      <c r="Y955" s="179"/>
      <c r="AB955" s="77"/>
      <c r="AJ955" s="55"/>
    </row>
    <row r="956" spans="19:36">
      <c r="S956" s="179"/>
      <c r="T956" s="179"/>
      <c r="W956" s="201"/>
      <c r="X956" s="179"/>
      <c r="Y956" s="179"/>
      <c r="AB956" s="77"/>
      <c r="AJ956" s="55"/>
    </row>
    <row r="957" spans="19:36">
      <c r="S957" s="179"/>
      <c r="T957" s="179"/>
      <c r="W957" s="201"/>
      <c r="X957" s="179"/>
      <c r="Y957" s="179"/>
      <c r="AB957" s="77"/>
      <c r="AJ957" s="55"/>
    </row>
    <row r="958" spans="19:36">
      <c r="S958" s="179"/>
      <c r="T958" s="179"/>
      <c r="W958" s="201"/>
      <c r="X958" s="179"/>
      <c r="Y958" s="179"/>
      <c r="AB958" s="77"/>
      <c r="AJ958" s="55"/>
    </row>
    <row r="959" spans="19:36">
      <c r="S959" s="179"/>
      <c r="T959" s="179"/>
      <c r="W959" s="201"/>
      <c r="X959" s="179"/>
      <c r="Y959" s="179"/>
      <c r="AB959" s="77"/>
      <c r="AJ959" s="55"/>
    </row>
    <row r="960" spans="19:36">
      <c r="S960" s="179"/>
      <c r="T960" s="179"/>
      <c r="W960" s="201"/>
      <c r="X960" s="179"/>
      <c r="Y960" s="179"/>
      <c r="AB960" s="77"/>
      <c r="AJ960" s="55"/>
    </row>
    <row r="961" spans="19:36">
      <c r="S961" s="179"/>
      <c r="T961" s="179"/>
      <c r="W961" s="201"/>
      <c r="X961" s="179"/>
      <c r="Y961" s="179"/>
      <c r="AB961" s="77"/>
      <c r="AJ961" s="55"/>
    </row>
    <row r="962" spans="19:36">
      <c r="S962" s="179"/>
      <c r="T962" s="179"/>
      <c r="W962" s="201"/>
      <c r="X962" s="179"/>
      <c r="Y962" s="179"/>
      <c r="AB962" s="77"/>
      <c r="AJ962" s="55"/>
    </row>
    <row r="963" spans="19:36">
      <c r="S963" s="179"/>
      <c r="T963" s="179"/>
      <c r="W963" s="201"/>
      <c r="X963" s="179"/>
      <c r="Y963" s="179"/>
      <c r="AB963" s="77"/>
      <c r="AJ963" s="55"/>
    </row>
    <row r="964" spans="19:36">
      <c r="S964" s="179"/>
      <c r="T964" s="179"/>
      <c r="W964" s="201"/>
      <c r="X964" s="179"/>
      <c r="Y964" s="179"/>
      <c r="AB964" s="77"/>
      <c r="AJ964" s="55"/>
    </row>
    <row r="965" spans="19:36">
      <c r="S965" s="179"/>
      <c r="T965" s="179"/>
      <c r="W965" s="201"/>
      <c r="X965" s="179"/>
      <c r="Y965" s="179"/>
      <c r="AB965" s="77"/>
      <c r="AJ965" s="55"/>
    </row>
    <row r="966" spans="19:36">
      <c r="S966" s="179"/>
      <c r="T966" s="179"/>
      <c r="W966" s="201"/>
      <c r="X966" s="179"/>
      <c r="Y966" s="179"/>
      <c r="AB966" s="77"/>
      <c r="AJ966" s="55"/>
    </row>
    <row r="967" spans="19:36">
      <c r="S967" s="179"/>
      <c r="T967" s="179"/>
      <c r="W967" s="201"/>
      <c r="X967" s="179"/>
      <c r="Y967" s="179"/>
      <c r="AB967" s="77"/>
      <c r="AJ967" s="55"/>
    </row>
    <row r="968" spans="19:36">
      <c r="S968" s="179"/>
      <c r="T968" s="179"/>
      <c r="W968" s="201"/>
      <c r="X968" s="179"/>
      <c r="Y968" s="179"/>
      <c r="AB968" s="77"/>
      <c r="AJ968" s="55"/>
    </row>
    <row r="969" spans="19:36">
      <c r="S969" s="179"/>
      <c r="T969" s="179"/>
      <c r="W969" s="201"/>
      <c r="X969" s="179"/>
      <c r="Y969" s="179"/>
      <c r="AB969" s="77"/>
      <c r="AJ969" s="55"/>
    </row>
    <row r="970" spans="19:36">
      <c r="S970" s="179"/>
      <c r="T970" s="179"/>
      <c r="W970" s="201"/>
      <c r="X970" s="179"/>
      <c r="Y970" s="179"/>
      <c r="AB970" s="77"/>
      <c r="AJ970" s="55"/>
    </row>
    <row r="971" spans="19:36">
      <c r="S971" s="179"/>
      <c r="T971" s="179"/>
      <c r="W971" s="201"/>
      <c r="X971" s="179"/>
      <c r="Y971" s="179"/>
      <c r="AB971" s="77"/>
      <c r="AJ971" s="55"/>
    </row>
    <row r="972" spans="19:36">
      <c r="S972" s="179"/>
      <c r="T972" s="179"/>
      <c r="W972" s="201"/>
      <c r="X972" s="179"/>
      <c r="Y972" s="179"/>
      <c r="AB972" s="77"/>
      <c r="AJ972" s="55"/>
    </row>
    <row r="973" spans="19:36">
      <c r="S973" s="179"/>
      <c r="T973" s="179"/>
      <c r="W973" s="201"/>
      <c r="X973" s="179"/>
      <c r="Y973" s="179"/>
      <c r="AB973" s="77"/>
      <c r="AJ973" s="55"/>
    </row>
    <row r="974" spans="19:36">
      <c r="S974" s="179"/>
      <c r="T974" s="179"/>
      <c r="W974" s="201"/>
      <c r="X974" s="179"/>
      <c r="Y974" s="179"/>
      <c r="AB974" s="77"/>
      <c r="AJ974" s="55"/>
    </row>
    <row r="975" spans="19:36">
      <c r="S975" s="179"/>
      <c r="T975" s="179"/>
      <c r="W975" s="201"/>
      <c r="X975" s="179"/>
      <c r="Y975" s="179"/>
      <c r="AB975" s="77"/>
      <c r="AJ975" s="55"/>
    </row>
    <row r="976" spans="19:36">
      <c r="S976" s="179"/>
      <c r="T976" s="179"/>
      <c r="W976" s="201"/>
      <c r="X976" s="179"/>
      <c r="Y976" s="179"/>
      <c r="AB976" s="77"/>
      <c r="AJ976" s="55"/>
    </row>
    <row r="977" spans="19:36">
      <c r="S977" s="179"/>
      <c r="T977" s="179"/>
      <c r="W977" s="201"/>
      <c r="X977" s="179"/>
      <c r="Y977" s="179"/>
      <c r="AB977" s="77"/>
      <c r="AJ977" s="55"/>
    </row>
    <row r="978" spans="19:36">
      <c r="S978" s="179"/>
      <c r="T978" s="179"/>
      <c r="W978" s="201"/>
      <c r="X978" s="179"/>
      <c r="Y978" s="179"/>
      <c r="AB978" s="77"/>
      <c r="AJ978" s="55"/>
    </row>
    <row r="979" spans="19:36">
      <c r="S979" s="179"/>
      <c r="T979" s="179"/>
      <c r="W979" s="201"/>
      <c r="X979" s="179"/>
      <c r="Y979" s="179"/>
      <c r="AB979" s="77"/>
      <c r="AJ979" s="55"/>
    </row>
    <row r="980" spans="19:36">
      <c r="S980" s="179"/>
      <c r="T980" s="179"/>
      <c r="W980" s="201"/>
      <c r="X980" s="179"/>
      <c r="Y980" s="179"/>
      <c r="AB980" s="77"/>
      <c r="AJ980" s="55"/>
    </row>
    <row r="981" spans="19:36">
      <c r="S981" s="179"/>
      <c r="T981" s="179"/>
      <c r="W981" s="201"/>
      <c r="X981" s="179"/>
      <c r="Y981" s="179"/>
      <c r="AB981" s="77"/>
      <c r="AJ981" s="55"/>
    </row>
    <row r="982" spans="19:36">
      <c r="S982" s="179"/>
      <c r="T982" s="179"/>
      <c r="W982" s="201"/>
      <c r="X982" s="179"/>
      <c r="Y982" s="179"/>
      <c r="AB982" s="77"/>
      <c r="AJ982" s="55"/>
    </row>
    <row r="983" spans="19:36">
      <c r="S983" s="179"/>
      <c r="T983" s="179"/>
      <c r="W983" s="201"/>
      <c r="X983" s="179"/>
      <c r="Y983" s="179"/>
      <c r="AB983" s="77"/>
      <c r="AJ983" s="55"/>
    </row>
    <row r="984" spans="19:36">
      <c r="S984" s="179"/>
      <c r="T984" s="179"/>
      <c r="W984" s="201"/>
      <c r="X984" s="179"/>
      <c r="Y984" s="179"/>
      <c r="AB984" s="77"/>
      <c r="AJ984" s="55"/>
    </row>
    <row r="985" spans="19:36">
      <c r="S985" s="179"/>
      <c r="T985" s="179"/>
      <c r="W985" s="201"/>
      <c r="X985" s="179"/>
      <c r="Y985" s="179"/>
      <c r="AB985" s="77"/>
      <c r="AJ985" s="55"/>
    </row>
    <row r="986" spans="19:36">
      <c r="S986" s="179"/>
      <c r="T986" s="179"/>
      <c r="W986" s="201"/>
      <c r="X986" s="179"/>
      <c r="Y986" s="179"/>
      <c r="AB986" s="77"/>
      <c r="AJ986" s="55"/>
    </row>
    <row r="987" spans="19:36">
      <c r="S987" s="179"/>
      <c r="T987" s="179"/>
      <c r="W987" s="201"/>
      <c r="X987" s="179"/>
      <c r="Y987" s="179"/>
      <c r="AB987" s="77"/>
      <c r="AJ987" s="55"/>
    </row>
    <row r="988" spans="19:36">
      <c r="S988" s="179"/>
      <c r="T988" s="179"/>
      <c r="W988" s="201"/>
      <c r="X988" s="179"/>
      <c r="Y988" s="179"/>
      <c r="AB988" s="77"/>
      <c r="AJ988" s="55"/>
    </row>
    <row r="989" spans="19:36">
      <c r="S989" s="179"/>
      <c r="T989" s="179"/>
      <c r="W989" s="201"/>
      <c r="X989" s="179"/>
      <c r="Y989" s="179"/>
      <c r="AB989" s="77"/>
      <c r="AJ989" s="55"/>
    </row>
    <row r="990" spans="19:36">
      <c r="S990" s="179"/>
      <c r="T990" s="179"/>
      <c r="W990" s="201"/>
      <c r="X990" s="179"/>
      <c r="Y990" s="179"/>
      <c r="AB990" s="77"/>
      <c r="AJ990" s="55"/>
    </row>
    <row r="991" spans="19:36">
      <c r="S991" s="179"/>
      <c r="T991" s="179"/>
      <c r="W991" s="201"/>
      <c r="X991" s="179"/>
      <c r="Y991" s="179"/>
      <c r="AB991" s="77"/>
      <c r="AJ991" s="55"/>
    </row>
    <row r="992" spans="19:36">
      <c r="S992" s="179"/>
      <c r="T992" s="179"/>
      <c r="W992" s="201"/>
      <c r="X992" s="179"/>
      <c r="Y992" s="179"/>
      <c r="AB992" s="77"/>
      <c r="AJ992" s="55"/>
    </row>
    <row r="993" spans="19:36">
      <c r="S993" s="179"/>
      <c r="T993" s="179"/>
      <c r="W993" s="201"/>
      <c r="X993" s="179"/>
      <c r="Y993" s="179"/>
      <c r="AB993" s="77"/>
      <c r="AJ993" s="55"/>
    </row>
    <row r="994" spans="19:36">
      <c r="S994" s="179"/>
      <c r="T994" s="179"/>
      <c r="W994" s="201"/>
      <c r="X994" s="179"/>
      <c r="Y994" s="179"/>
      <c r="AB994" s="77"/>
      <c r="AJ994" s="55"/>
    </row>
    <row r="995" spans="19:36">
      <c r="S995" s="179"/>
      <c r="T995" s="179"/>
      <c r="W995" s="201"/>
      <c r="X995" s="179"/>
      <c r="Y995" s="179"/>
      <c r="AB995" s="77"/>
      <c r="AJ995" s="55"/>
    </row>
    <row r="996" spans="19:36">
      <c r="S996" s="179"/>
      <c r="T996" s="179"/>
      <c r="W996" s="201"/>
      <c r="X996" s="179"/>
      <c r="Y996" s="179"/>
      <c r="AB996" s="77"/>
      <c r="AJ996" s="55"/>
    </row>
    <row r="997" spans="19:36">
      <c r="S997" s="179"/>
      <c r="T997" s="179"/>
      <c r="W997" s="201"/>
      <c r="X997" s="179"/>
      <c r="Y997" s="179"/>
      <c r="AB997" s="77"/>
      <c r="AJ997" s="55"/>
    </row>
    <row r="998" spans="19:36">
      <c r="S998" s="179"/>
      <c r="T998" s="179"/>
      <c r="W998" s="201"/>
      <c r="X998" s="179"/>
      <c r="Y998" s="179"/>
      <c r="AB998" s="77"/>
      <c r="AJ998" s="55"/>
    </row>
    <row r="999" spans="19:36">
      <c r="S999" s="179"/>
      <c r="T999" s="179"/>
      <c r="W999" s="201"/>
      <c r="X999" s="179"/>
      <c r="Y999" s="179"/>
      <c r="AB999" s="77"/>
      <c r="AJ999" s="55"/>
    </row>
    <row r="1000" spans="19:36">
      <c r="S1000" s="179"/>
      <c r="T1000" s="179"/>
      <c r="W1000" s="201"/>
      <c r="X1000" s="179"/>
      <c r="Y1000" s="179"/>
      <c r="AB1000" s="77"/>
      <c r="AJ1000" s="55"/>
    </row>
    <row r="1001" spans="19:36">
      <c r="S1001" s="179"/>
      <c r="T1001" s="179"/>
      <c r="W1001" s="201"/>
      <c r="X1001" s="179"/>
      <c r="Y1001" s="179"/>
      <c r="AB1001" s="77"/>
      <c r="AJ1001" s="55"/>
    </row>
    <row r="1002" spans="19:36">
      <c r="S1002" s="179"/>
      <c r="T1002" s="179"/>
      <c r="W1002" s="201"/>
      <c r="X1002" s="179"/>
      <c r="Y1002" s="179"/>
      <c r="AB1002" s="77"/>
      <c r="AJ1002" s="55"/>
    </row>
    <row r="1003" spans="19:36">
      <c r="S1003" s="179"/>
      <c r="T1003" s="179"/>
      <c r="W1003" s="201"/>
      <c r="X1003" s="179"/>
      <c r="Y1003" s="179"/>
      <c r="AB1003" s="77"/>
      <c r="AJ1003" s="55"/>
    </row>
    <row r="1004" spans="19:36">
      <c r="S1004" s="179"/>
      <c r="T1004" s="179"/>
      <c r="W1004" s="201"/>
      <c r="X1004" s="179"/>
      <c r="Y1004" s="179"/>
      <c r="AB1004" s="77"/>
      <c r="AJ1004" s="55"/>
    </row>
    <row r="1005" spans="19:36">
      <c r="S1005" s="179"/>
      <c r="T1005" s="179"/>
      <c r="W1005" s="201"/>
      <c r="X1005" s="179"/>
      <c r="Y1005" s="179"/>
      <c r="AB1005" s="77"/>
      <c r="AJ1005" s="55"/>
    </row>
    <row r="1006" spans="19:36">
      <c r="S1006" s="179"/>
      <c r="T1006" s="179"/>
      <c r="W1006" s="201"/>
      <c r="X1006" s="179"/>
      <c r="Y1006" s="179"/>
      <c r="AB1006" s="77"/>
      <c r="AJ1006" s="55"/>
    </row>
    <row r="1007" spans="19:36">
      <c r="S1007" s="179"/>
      <c r="T1007" s="179"/>
      <c r="W1007" s="201"/>
      <c r="X1007" s="179"/>
      <c r="Y1007" s="179"/>
      <c r="AB1007" s="77"/>
      <c r="AJ1007" s="55"/>
    </row>
    <row r="1008" spans="19:36">
      <c r="S1008" s="179"/>
      <c r="T1008" s="179"/>
      <c r="W1008" s="201"/>
      <c r="X1008" s="179"/>
      <c r="Y1008" s="179"/>
      <c r="AB1008" s="77"/>
      <c r="AJ1008" s="55"/>
    </row>
    <row r="1009" spans="19:36">
      <c r="S1009" s="179"/>
      <c r="T1009" s="179"/>
      <c r="W1009" s="201"/>
      <c r="X1009" s="179"/>
      <c r="Y1009" s="179"/>
      <c r="AB1009" s="77"/>
      <c r="AJ1009" s="55"/>
    </row>
    <row r="1010" spans="19:36">
      <c r="S1010" s="179"/>
      <c r="T1010" s="179"/>
      <c r="W1010" s="201"/>
      <c r="X1010" s="179"/>
      <c r="Y1010" s="179"/>
      <c r="AB1010" s="77"/>
      <c r="AJ1010" s="55"/>
    </row>
    <row r="1011" spans="19:36">
      <c r="S1011" s="179"/>
      <c r="T1011" s="179"/>
      <c r="W1011" s="201"/>
      <c r="X1011" s="179"/>
      <c r="Y1011" s="179"/>
      <c r="AB1011" s="77"/>
      <c r="AJ1011" s="55"/>
    </row>
    <row r="1012" spans="19:36">
      <c r="S1012" s="179"/>
      <c r="T1012" s="179"/>
      <c r="W1012" s="201"/>
      <c r="X1012" s="179"/>
      <c r="Y1012" s="179"/>
      <c r="AB1012" s="77"/>
      <c r="AJ1012" s="55"/>
    </row>
    <row r="1013" spans="19:36">
      <c r="S1013" s="179"/>
      <c r="T1013" s="179"/>
      <c r="W1013" s="201"/>
      <c r="X1013" s="179"/>
      <c r="Y1013" s="179"/>
      <c r="AB1013" s="77"/>
      <c r="AJ1013" s="55"/>
    </row>
    <row r="1014" spans="19:36">
      <c r="S1014" s="179"/>
      <c r="T1014" s="179"/>
      <c r="W1014" s="201"/>
      <c r="X1014" s="179"/>
      <c r="Y1014" s="179"/>
      <c r="AB1014" s="77"/>
      <c r="AJ1014" s="55"/>
    </row>
    <row r="1015" spans="19:36">
      <c r="S1015" s="179"/>
      <c r="T1015" s="179"/>
      <c r="W1015" s="201"/>
      <c r="X1015" s="179"/>
      <c r="Y1015" s="179"/>
      <c r="AB1015" s="77"/>
      <c r="AJ1015" s="55"/>
    </row>
    <row r="1016" spans="19:36">
      <c r="S1016" s="179"/>
      <c r="T1016" s="179"/>
      <c r="W1016" s="201"/>
      <c r="X1016" s="179"/>
      <c r="Y1016" s="179"/>
      <c r="AB1016" s="77"/>
      <c r="AJ1016" s="55"/>
    </row>
    <row r="1017" spans="19:36">
      <c r="S1017" s="179"/>
      <c r="T1017" s="179"/>
      <c r="W1017" s="201"/>
      <c r="X1017" s="179"/>
      <c r="Y1017" s="179"/>
      <c r="AB1017" s="77"/>
      <c r="AJ1017" s="55"/>
    </row>
    <row r="1018" spans="19:36">
      <c r="S1018" s="179"/>
      <c r="T1018" s="179"/>
      <c r="W1018" s="201"/>
      <c r="X1018" s="179"/>
      <c r="Y1018" s="179"/>
      <c r="AB1018" s="77"/>
      <c r="AJ1018" s="55"/>
    </row>
    <row r="1019" spans="19:36">
      <c r="S1019" s="179"/>
      <c r="T1019" s="179"/>
      <c r="W1019" s="201"/>
      <c r="X1019" s="179"/>
      <c r="Y1019" s="179"/>
      <c r="AB1019" s="77"/>
      <c r="AJ1019" s="55"/>
    </row>
    <row r="1020" spans="19:36">
      <c r="S1020" s="179"/>
      <c r="T1020" s="179"/>
      <c r="W1020" s="201"/>
      <c r="X1020" s="179"/>
      <c r="Y1020" s="179"/>
      <c r="AB1020" s="77"/>
      <c r="AJ1020" s="55"/>
    </row>
    <row r="1021" spans="19:36">
      <c r="S1021" s="179"/>
      <c r="T1021" s="179"/>
      <c r="W1021" s="201"/>
      <c r="X1021" s="179"/>
      <c r="Y1021" s="179"/>
      <c r="AB1021" s="77"/>
      <c r="AJ1021" s="55"/>
    </row>
    <row r="1022" spans="19:36">
      <c r="S1022" s="179"/>
      <c r="T1022" s="179"/>
      <c r="W1022" s="201"/>
      <c r="X1022" s="179"/>
      <c r="Y1022" s="179"/>
      <c r="AB1022" s="77"/>
      <c r="AJ1022" s="55"/>
    </row>
    <row r="1023" spans="19:36">
      <c r="S1023" s="179"/>
      <c r="T1023" s="179"/>
      <c r="W1023" s="201"/>
      <c r="X1023" s="179"/>
      <c r="Y1023" s="179"/>
      <c r="AB1023" s="77"/>
      <c r="AJ1023" s="55"/>
    </row>
    <row r="1024" spans="19:36">
      <c r="S1024" s="179"/>
      <c r="T1024" s="179"/>
      <c r="W1024" s="201"/>
      <c r="X1024" s="179"/>
      <c r="Y1024" s="179"/>
      <c r="AB1024" s="77"/>
      <c r="AJ1024" s="55"/>
    </row>
    <row r="1025" spans="19:36">
      <c r="S1025" s="179"/>
      <c r="T1025" s="179"/>
      <c r="W1025" s="201"/>
      <c r="X1025" s="179"/>
      <c r="Y1025" s="179"/>
      <c r="AB1025" s="77"/>
      <c r="AJ1025" s="55"/>
    </row>
    <row r="1026" spans="19:36">
      <c r="S1026" s="179"/>
      <c r="T1026" s="179"/>
      <c r="W1026" s="201"/>
      <c r="X1026" s="179"/>
      <c r="Y1026" s="179"/>
      <c r="AB1026" s="77"/>
      <c r="AJ1026" s="55"/>
    </row>
    <row r="1027" spans="19:36">
      <c r="S1027" s="179"/>
      <c r="T1027" s="179"/>
      <c r="W1027" s="201"/>
      <c r="X1027" s="179"/>
      <c r="Y1027" s="179"/>
      <c r="AB1027" s="77"/>
      <c r="AJ1027" s="55"/>
    </row>
    <row r="1028" spans="19:36">
      <c r="S1028" s="179"/>
      <c r="T1028" s="179"/>
      <c r="W1028" s="201"/>
      <c r="X1028" s="179"/>
      <c r="Y1028" s="179"/>
      <c r="AB1028" s="77"/>
      <c r="AJ1028" s="55"/>
    </row>
    <row r="1029" spans="19:36">
      <c r="S1029" s="179"/>
      <c r="T1029" s="179"/>
      <c r="W1029" s="201"/>
      <c r="X1029" s="179"/>
      <c r="Y1029" s="179"/>
      <c r="AB1029" s="77"/>
      <c r="AJ1029" s="55"/>
    </row>
    <row r="1030" spans="19:36">
      <c r="S1030" s="179"/>
      <c r="T1030" s="179"/>
      <c r="W1030" s="201"/>
      <c r="X1030" s="179"/>
      <c r="Y1030" s="179"/>
      <c r="AB1030" s="77"/>
      <c r="AJ1030" s="55"/>
    </row>
    <row r="1031" spans="19:36">
      <c r="S1031" s="179"/>
      <c r="T1031" s="179"/>
      <c r="W1031" s="201"/>
      <c r="X1031" s="179"/>
      <c r="Y1031" s="179"/>
      <c r="AB1031" s="77"/>
      <c r="AJ1031" s="55"/>
    </row>
    <row r="1032" spans="19:36">
      <c r="S1032" s="179"/>
      <c r="T1032" s="179"/>
      <c r="W1032" s="201"/>
      <c r="X1032" s="179"/>
      <c r="Y1032" s="179"/>
      <c r="AB1032" s="77"/>
      <c r="AJ1032" s="55"/>
    </row>
    <row r="1033" spans="19:36">
      <c r="S1033" s="179"/>
      <c r="T1033" s="179"/>
      <c r="W1033" s="201"/>
      <c r="X1033" s="179"/>
      <c r="Y1033" s="179"/>
      <c r="AB1033" s="77"/>
      <c r="AJ1033" s="55"/>
    </row>
    <row r="1034" spans="19:36">
      <c r="S1034" s="179"/>
      <c r="T1034" s="179"/>
      <c r="W1034" s="201"/>
      <c r="X1034" s="179"/>
      <c r="Y1034" s="179"/>
      <c r="AB1034" s="77"/>
      <c r="AJ1034" s="55"/>
    </row>
    <row r="1035" spans="19:36">
      <c r="S1035" s="179"/>
      <c r="T1035" s="179"/>
      <c r="W1035" s="201"/>
      <c r="X1035" s="179"/>
      <c r="Y1035" s="179"/>
      <c r="AB1035" s="77"/>
      <c r="AJ1035" s="55"/>
    </row>
    <row r="1036" spans="19:36">
      <c r="S1036" s="179"/>
      <c r="T1036" s="179"/>
      <c r="W1036" s="201"/>
      <c r="X1036" s="179"/>
      <c r="Y1036" s="179"/>
      <c r="AB1036" s="77"/>
      <c r="AJ1036" s="55"/>
    </row>
    <row r="1037" spans="19:36">
      <c r="S1037" s="179"/>
      <c r="T1037" s="179"/>
      <c r="W1037" s="201"/>
      <c r="X1037" s="179"/>
      <c r="Y1037" s="179"/>
      <c r="AB1037" s="77"/>
      <c r="AJ1037" s="55"/>
    </row>
    <row r="1038" spans="19:36">
      <c r="S1038" s="179"/>
      <c r="T1038" s="179"/>
      <c r="W1038" s="201"/>
      <c r="X1038" s="179"/>
      <c r="Y1038" s="179"/>
      <c r="AB1038" s="77"/>
      <c r="AJ1038" s="55"/>
    </row>
    <row r="1039" spans="19:36">
      <c r="S1039" s="179"/>
      <c r="T1039" s="179"/>
      <c r="W1039" s="201"/>
      <c r="X1039" s="179"/>
      <c r="Y1039" s="179"/>
      <c r="AB1039" s="77"/>
      <c r="AJ1039" s="55"/>
    </row>
    <row r="1040" spans="19:36">
      <c r="S1040" s="179"/>
      <c r="T1040" s="179"/>
      <c r="W1040" s="201"/>
      <c r="X1040" s="179"/>
      <c r="Y1040" s="179"/>
      <c r="AB1040" s="77"/>
      <c r="AJ1040" s="55"/>
    </row>
    <row r="1041" spans="19:36">
      <c r="S1041" s="179"/>
      <c r="T1041" s="179"/>
      <c r="W1041" s="201"/>
      <c r="X1041" s="179"/>
      <c r="Y1041" s="179"/>
      <c r="AB1041" s="77"/>
      <c r="AJ1041" s="55"/>
    </row>
    <row r="1042" spans="19:36">
      <c r="S1042" s="179"/>
      <c r="T1042" s="179"/>
      <c r="W1042" s="201"/>
      <c r="X1042" s="179"/>
      <c r="Y1042" s="179"/>
      <c r="AB1042" s="77"/>
      <c r="AJ1042" s="55"/>
    </row>
    <row r="1043" spans="19:36">
      <c r="S1043" s="179"/>
      <c r="T1043" s="179"/>
      <c r="W1043" s="201"/>
      <c r="X1043" s="179"/>
      <c r="Y1043" s="179"/>
      <c r="AB1043" s="77"/>
      <c r="AJ1043" s="55"/>
    </row>
    <row r="1044" spans="19:36">
      <c r="S1044" s="179"/>
      <c r="T1044" s="179"/>
      <c r="W1044" s="201"/>
      <c r="X1044" s="179"/>
      <c r="Y1044" s="179"/>
      <c r="AB1044" s="77"/>
      <c r="AJ1044" s="55"/>
    </row>
    <row r="1045" spans="19:36">
      <c r="S1045" s="179"/>
      <c r="T1045" s="179"/>
      <c r="W1045" s="201"/>
      <c r="X1045" s="179"/>
      <c r="Y1045" s="179"/>
      <c r="AB1045" s="77"/>
      <c r="AJ1045" s="55"/>
    </row>
    <row r="1046" spans="19:36">
      <c r="S1046" s="179"/>
      <c r="T1046" s="179"/>
      <c r="W1046" s="201"/>
      <c r="X1046" s="179"/>
      <c r="Y1046" s="179"/>
      <c r="AB1046" s="77"/>
      <c r="AJ1046" s="55"/>
    </row>
    <row r="1047" spans="19:36">
      <c r="S1047" s="179"/>
      <c r="T1047" s="179"/>
      <c r="W1047" s="201"/>
      <c r="X1047" s="179"/>
      <c r="Y1047" s="179"/>
      <c r="AB1047" s="77"/>
      <c r="AJ1047" s="55"/>
    </row>
    <row r="1048" spans="19:36">
      <c r="S1048" s="179"/>
      <c r="T1048" s="179"/>
      <c r="W1048" s="201"/>
      <c r="X1048" s="179"/>
      <c r="Y1048" s="179"/>
      <c r="AB1048" s="77"/>
      <c r="AJ1048" s="55"/>
    </row>
    <row r="1049" spans="19:36">
      <c r="S1049" s="179"/>
      <c r="T1049" s="179"/>
      <c r="W1049" s="201"/>
      <c r="X1049" s="179"/>
      <c r="Y1049" s="179"/>
      <c r="AB1049" s="77"/>
      <c r="AJ1049" s="55"/>
    </row>
    <row r="1050" spans="19:36">
      <c r="S1050" s="179"/>
      <c r="T1050" s="179"/>
      <c r="W1050" s="201"/>
      <c r="X1050" s="179"/>
      <c r="Y1050" s="179"/>
      <c r="AB1050" s="77"/>
      <c r="AJ1050" s="55"/>
    </row>
    <row r="1051" spans="19:36">
      <c r="S1051" s="179"/>
      <c r="T1051" s="179"/>
      <c r="W1051" s="201"/>
      <c r="X1051" s="179"/>
      <c r="Y1051" s="179"/>
      <c r="AB1051" s="77"/>
      <c r="AJ1051" s="55"/>
    </row>
    <row r="1052" spans="19:36">
      <c r="S1052" s="179"/>
      <c r="T1052" s="179"/>
      <c r="W1052" s="201"/>
      <c r="X1052" s="179"/>
      <c r="Y1052" s="179"/>
      <c r="AB1052" s="77"/>
      <c r="AJ1052" s="55"/>
    </row>
    <row r="1053" spans="19:36">
      <c r="S1053" s="179"/>
      <c r="T1053" s="179"/>
      <c r="W1053" s="201"/>
      <c r="X1053" s="179"/>
      <c r="Y1053" s="179"/>
      <c r="AB1053" s="77"/>
      <c r="AJ1053" s="55"/>
    </row>
    <row r="1054" spans="19:36">
      <c r="S1054" s="179"/>
      <c r="T1054" s="179"/>
      <c r="W1054" s="201"/>
      <c r="X1054" s="179"/>
      <c r="Y1054" s="179"/>
      <c r="AB1054" s="77"/>
      <c r="AJ1054" s="55"/>
    </row>
    <row r="1055" spans="19:36">
      <c r="S1055" s="179"/>
      <c r="T1055" s="179"/>
      <c r="W1055" s="201"/>
      <c r="X1055" s="179"/>
      <c r="Y1055" s="179"/>
      <c r="AB1055" s="77"/>
      <c r="AJ1055" s="55"/>
    </row>
    <row r="1056" spans="19:36">
      <c r="S1056" s="179"/>
      <c r="T1056" s="179"/>
      <c r="W1056" s="201"/>
      <c r="X1056" s="179"/>
      <c r="Y1056" s="179"/>
      <c r="AB1056" s="77"/>
      <c r="AJ1056" s="55"/>
    </row>
    <row r="1057" spans="19:36">
      <c r="S1057" s="179"/>
      <c r="T1057" s="179"/>
      <c r="W1057" s="201"/>
      <c r="X1057" s="179"/>
      <c r="Y1057" s="179"/>
      <c r="AB1057" s="77"/>
      <c r="AJ1057" s="55"/>
    </row>
    <row r="1058" spans="19:36">
      <c r="S1058" s="179"/>
      <c r="T1058" s="179"/>
      <c r="W1058" s="201"/>
      <c r="X1058" s="179"/>
      <c r="Y1058" s="179"/>
      <c r="AB1058" s="77"/>
      <c r="AJ1058" s="55"/>
    </row>
    <row r="1059" spans="19:36">
      <c r="S1059" s="179"/>
      <c r="T1059" s="179"/>
      <c r="W1059" s="201"/>
      <c r="X1059" s="179"/>
      <c r="Y1059" s="179"/>
      <c r="AB1059" s="77"/>
      <c r="AJ1059" s="55"/>
    </row>
    <row r="1060" spans="19:36">
      <c r="S1060" s="179"/>
      <c r="T1060" s="179"/>
      <c r="W1060" s="201"/>
      <c r="X1060" s="179"/>
      <c r="Y1060" s="179"/>
      <c r="AB1060" s="77"/>
      <c r="AJ1060" s="55"/>
    </row>
    <row r="1061" spans="19:36">
      <c r="S1061" s="179"/>
      <c r="T1061" s="179"/>
      <c r="W1061" s="201"/>
      <c r="X1061" s="179"/>
      <c r="Y1061" s="179"/>
      <c r="AB1061" s="77"/>
      <c r="AJ1061" s="55"/>
    </row>
    <row r="1062" spans="19:36">
      <c r="S1062" s="179"/>
      <c r="T1062" s="179"/>
      <c r="W1062" s="201"/>
      <c r="X1062" s="179"/>
      <c r="Y1062" s="179"/>
      <c r="AB1062" s="77"/>
      <c r="AJ1062" s="55"/>
    </row>
    <row r="1063" spans="19:36">
      <c r="S1063" s="179"/>
      <c r="T1063" s="179"/>
      <c r="W1063" s="201"/>
      <c r="X1063" s="179"/>
      <c r="Y1063" s="179"/>
      <c r="AB1063" s="77"/>
      <c r="AJ1063" s="55"/>
    </row>
    <row r="1064" spans="19:36">
      <c r="S1064" s="179"/>
      <c r="T1064" s="179"/>
      <c r="W1064" s="201"/>
      <c r="X1064" s="179"/>
      <c r="Y1064" s="179"/>
      <c r="AB1064" s="77"/>
      <c r="AJ1064" s="55"/>
    </row>
    <row r="1065" spans="19:36">
      <c r="S1065" s="179"/>
      <c r="T1065" s="179"/>
      <c r="W1065" s="201"/>
      <c r="X1065" s="179"/>
      <c r="Y1065" s="179"/>
      <c r="AB1065" s="77"/>
      <c r="AJ1065" s="55"/>
    </row>
    <row r="1066" spans="19:36">
      <c r="S1066" s="179"/>
      <c r="T1066" s="179"/>
      <c r="W1066" s="201"/>
      <c r="X1066" s="179"/>
      <c r="Y1066" s="179"/>
      <c r="AB1066" s="77"/>
      <c r="AJ1066" s="55"/>
    </row>
    <row r="1067" spans="19:36">
      <c r="S1067" s="179"/>
      <c r="T1067" s="179"/>
      <c r="W1067" s="201"/>
      <c r="X1067" s="179"/>
      <c r="Y1067" s="179"/>
      <c r="AB1067" s="77"/>
      <c r="AJ1067" s="55"/>
    </row>
    <row r="1068" spans="19:36">
      <c r="S1068" s="179"/>
      <c r="T1068" s="179"/>
      <c r="W1068" s="201"/>
      <c r="X1068" s="179"/>
      <c r="Y1068" s="179"/>
      <c r="AB1068" s="77"/>
      <c r="AJ1068" s="55"/>
    </row>
    <row r="1069" spans="19:36">
      <c r="S1069" s="179"/>
      <c r="T1069" s="179"/>
      <c r="W1069" s="201"/>
      <c r="X1069" s="179"/>
      <c r="Y1069" s="179"/>
      <c r="AB1069" s="77"/>
      <c r="AJ1069" s="55"/>
    </row>
    <row r="1070" spans="19:36">
      <c r="S1070" s="179"/>
      <c r="T1070" s="179"/>
      <c r="W1070" s="201"/>
      <c r="X1070" s="179"/>
      <c r="Y1070" s="179"/>
      <c r="AB1070" s="77"/>
      <c r="AJ1070" s="55"/>
    </row>
    <row r="1071" spans="19:36">
      <c r="S1071" s="179"/>
      <c r="T1071" s="179"/>
      <c r="W1071" s="201"/>
      <c r="X1071" s="179"/>
      <c r="Y1071" s="179"/>
      <c r="AB1071" s="77"/>
      <c r="AJ1071" s="55"/>
    </row>
    <row r="1072" spans="19:36">
      <c r="S1072" s="179"/>
      <c r="T1072" s="179"/>
      <c r="W1072" s="201"/>
      <c r="X1072" s="179"/>
      <c r="Y1072" s="179"/>
      <c r="AB1072" s="77"/>
      <c r="AJ1072" s="55"/>
    </row>
    <row r="1073" spans="19:36">
      <c r="S1073" s="179"/>
      <c r="T1073" s="179"/>
      <c r="W1073" s="201"/>
      <c r="X1073" s="179"/>
      <c r="Y1073" s="179"/>
      <c r="AB1073" s="77"/>
      <c r="AJ1073" s="55"/>
    </row>
    <row r="1074" spans="19:36">
      <c r="S1074" s="179"/>
      <c r="T1074" s="179"/>
      <c r="W1074" s="201"/>
      <c r="X1074" s="179"/>
      <c r="Y1074" s="179"/>
      <c r="AB1074" s="77"/>
      <c r="AJ1074" s="55"/>
    </row>
    <row r="1075" spans="19:36">
      <c r="S1075" s="179"/>
      <c r="T1075" s="179"/>
      <c r="W1075" s="201"/>
      <c r="X1075" s="179"/>
      <c r="Y1075" s="179"/>
      <c r="AB1075" s="77"/>
      <c r="AJ1075" s="55"/>
    </row>
    <row r="1076" spans="19:36">
      <c r="S1076" s="179"/>
      <c r="T1076" s="179"/>
      <c r="W1076" s="201"/>
      <c r="X1076" s="179"/>
      <c r="Y1076" s="179"/>
      <c r="AB1076" s="77"/>
      <c r="AJ1076" s="55"/>
    </row>
    <row r="1077" spans="19:36">
      <c r="S1077" s="179"/>
      <c r="T1077" s="179"/>
      <c r="W1077" s="201"/>
      <c r="X1077" s="179"/>
      <c r="Y1077" s="179"/>
      <c r="AB1077" s="77"/>
      <c r="AJ1077" s="55"/>
    </row>
    <row r="1078" spans="19:36">
      <c r="S1078" s="179"/>
      <c r="T1078" s="179"/>
      <c r="W1078" s="201"/>
      <c r="X1078" s="179"/>
      <c r="Y1078" s="179"/>
      <c r="AB1078" s="77"/>
      <c r="AJ1078" s="55"/>
    </row>
    <row r="1079" spans="19:36">
      <c r="S1079" s="179"/>
      <c r="T1079" s="179"/>
      <c r="W1079" s="201"/>
      <c r="X1079" s="179"/>
      <c r="Y1079" s="179"/>
      <c r="AB1079" s="77"/>
      <c r="AJ1079" s="55"/>
    </row>
    <row r="1080" spans="19:36">
      <c r="S1080" s="179"/>
      <c r="T1080" s="179"/>
      <c r="W1080" s="201"/>
      <c r="X1080" s="179"/>
      <c r="Y1080" s="179"/>
      <c r="AB1080" s="77"/>
      <c r="AJ1080" s="55"/>
    </row>
    <row r="1081" spans="19:36">
      <c r="S1081" s="179"/>
      <c r="T1081" s="179"/>
      <c r="W1081" s="201"/>
      <c r="X1081" s="179"/>
      <c r="Y1081" s="179"/>
      <c r="AB1081" s="77"/>
      <c r="AJ1081" s="55"/>
    </row>
    <row r="1082" spans="19:36">
      <c r="S1082" s="179"/>
      <c r="T1082" s="179"/>
      <c r="W1082" s="201"/>
      <c r="X1082" s="179"/>
      <c r="Y1082" s="179"/>
      <c r="AB1082" s="77"/>
      <c r="AJ1082" s="55"/>
    </row>
    <row r="1083" spans="19:36">
      <c r="S1083" s="179"/>
      <c r="T1083" s="179"/>
      <c r="W1083" s="201"/>
      <c r="X1083" s="179"/>
      <c r="Y1083" s="179"/>
      <c r="AB1083" s="77"/>
      <c r="AJ1083" s="55"/>
    </row>
    <row r="1084" spans="19:36">
      <c r="S1084" s="179"/>
      <c r="T1084" s="179"/>
      <c r="W1084" s="201"/>
      <c r="X1084" s="179"/>
      <c r="Y1084" s="179"/>
      <c r="AB1084" s="77"/>
      <c r="AJ1084" s="55"/>
    </row>
    <row r="1085" spans="19:36">
      <c r="S1085" s="179"/>
      <c r="T1085" s="179"/>
      <c r="W1085" s="201"/>
      <c r="X1085" s="179"/>
      <c r="Y1085" s="179"/>
      <c r="AB1085" s="77"/>
      <c r="AJ1085" s="55"/>
    </row>
    <row r="1086" spans="19:36">
      <c r="S1086" s="179"/>
      <c r="T1086" s="179"/>
      <c r="W1086" s="201"/>
      <c r="X1086" s="179"/>
      <c r="Y1086" s="179"/>
      <c r="AB1086" s="77"/>
      <c r="AJ1086" s="55"/>
    </row>
    <row r="1087" spans="19:36">
      <c r="S1087" s="179"/>
      <c r="T1087" s="179"/>
      <c r="W1087" s="201"/>
      <c r="X1087" s="179"/>
      <c r="Y1087" s="179"/>
      <c r="AB1087" s="77"/>
      <c r="AJ1087" s="55"/>
    </row>
    <row r="1088" spans="19:36">
      <c r="S1088" s="179"/>
      <c r="T1088" s="179"/>
      <c r="W1088" s="201"/>
      <c r="X1088" s="179"/>
      <c r="Y1088" s="179"/>
      <c r="AB1088" s="77"/>
      <c r="AJ1088" s="55"/>
    </row>
    <row r="1089" spans="19:36">
      <c r="S1089" s="179"/>
      <c r="T1089" s="179"/>
      <c r="W1089" s="201"/>
      <c r="X1089" s="179"/>
      <c r="Y1089" s="179"/>
      <c r="AB1089" s="77"/>
      <c r="AJ1089" s="55"/>
    </row>
    <row r="1090" spans="19:36">
      <c r="S1090" s="179"/>
      <c r="T1090" s="179"/>
      <c r="W1090" s="201"/>
      <c r="X1090" s="179"/>
      <c r="Y1090" s="179"/>
      <c r="AB1090" s="77"/>
      <c r="AJ1090" s="55"/>
    </row>
    <row r="1091" spans="19:36">
      <c r="S1091" s="179"/>
      <c r="T1091" s="179"/>
      <c r="W1091" s="201"/>
      <c r="X1091" s="179"/>
      <c r="Y1091" s="179"/>
      <c r="AB1091" s="77"/>
      <c r="AJ1091" s="55"/>
    </row>
    <row r="1092" spans="19:36">
      <c r="S1092" s="179"/>
      <c r="T1092" s="179"/>
      <c r="W1092" s="201"/>
      <c r="X1092" s="179"/>
      <c r="Y1092" s="179"/>
      <c r="AB1092" s="77"/>
      <c r="AJ1092" s="55"/>
    </row>
    <row r="1093" spans="19:36">
      <c r="S1093" s="179"/>
      <c r="T1093" s="179"/>
      <c r="W1093" s="201"/>
      <c r="X1093" s="179"/>
      <c r="Y1093" s="179"/>
      <c r="AB1093" s="77"/>
      <c r="AJ1093" s="55"/>
    </row>
    <row r="1094" spans="19:36">
      <c r="S1094" s="179"/>
      <c r="T1094" s="179"/>
      <c r="W1094" s="201"/>
      <c r="X1094" s="179"/>
      <c r="Y1094" s="179"/>
      <c r="AB1094" s="77"/>
      <c r="AJ1094" s="55"/>
    </row>
    <row r="1095" spans="19:36">
      <c r="S1095" s="179"/>
      <c r="T1095" s="179"/>
      <c r="W1095" s="201"/>
      <c r="X1095" s="179"/>
      <c r="Y1095" s="179"/>
      <c r="AB1095" s="77"/>
      <c r="AJ1095" s="55"/>
    </row>
    <row r="1096" spans="19:36">
      <c r="S1096" s="179"/>
      <c r="T1096" s="179"/>
      <c r="W1096" s="201"/>
      <c r="X1096" s="179"/>
      <c r="Y1096" s="179"/>
      <c r="AB1096" s="77"/>
      <c r="AJ1096" s="55"/>
    </row>
    <row r="1097" spans="19:36">
      <c r="S1097" s="179"/>
      <c r="T1097" s="179"/>
      <c r="W1097" s="201"/>
      <c r="X1097" s="179"/>
      <c r="Y1097" s="179"/>
      <c r="AB1097" s="77"/>
      <c r="AJ1097" s="55"/>
    </row>
    <row r="1098" spans="19:36">
      <c r="S1098" s="179"/>
      <c r="T1098" s="179"/>
      <c r="W1098" s="201"/>
      <c r="X1098" s="179"/>
      <c r="Y1098" s="179"/>
      <c r="AB1098" s="77"/>
      <c r="AJ1098" s="55"/>
    </row>
    <row r="1099" spans="19:36">
      <c r="S1099" s="179"/>
      <c r="T1099" s="179"/>
      <c r="W1099" s="201"/>
      <c r="X1099" s="179"/>
      <c r="Y1099" s="179"/>
      <c r="AB1099" s="77"/>
      <c r="AJ1099" s="55"/>
    </row>
    <row r="1100" spans="19:36">
      <c r="S1100" s="179"/>
      <c r="T1100" s="179"/>
      <c r="W1100" s="201"/>
      <c r="X1100" s="179"/>
      <c r="Y1100" s="179"/>
      <c r="AB1100" s="77"/>
      <c r="AJ1100" s="55"/>
    </row>
    <row r="1101" spans="19:36">
      <c r="S1101" s="179"/>
      <c r="T1101" s="179"/>
      <c r="W1101" s="201"/>
      <c r="X1101" s="179"/>
      <c r="Y1101" s="179"/>
      <c r="AB1101" s="77"/>
      <c r="AJ1101" s="55"/>
    </row>
    <row r="1102" spans="19:36">
      <c r="S1102" s="179"/>
      <c r="T1102" s="179"/>
      <c r="W1102" s="201"/>
      <c r="X1102" s="179"/>
      <c r="Y1102" s="179"/>
      <c r="AB1102" s="77"/>
      <c r="AJ1102" s="55"/>
    </row>
    <row r="1103" spans="19:36">
      <c r="S1103" s="179"/>
      <c r="T1103" s="179"/>
      <c r="W1103" s="201"/>
      <c r="X1103" s="179"/>
      <c r="Y1103" s="179"/>
      <c r="AB1103" s="77"/>
      <c r="AJ1103" s="55"/>
    </row>
    <row r="1104" spans="19:36">
      <c r="S1104" s="179"/>
      <c r="T1104" s="179"/>
      <c r="W1104" s="201"/>
      <c r="X1104" s="179"/>
      <c r="Y1104" s="179"/>
      <c r="AB1104" s="77"/>
      <c r="AJ1104" s="55"/>
    </row>
    <row r="1105" spans="19:36">
      <c r="S1105" s="179"/>
      <c r="T1105" s="179"/>
      <c r="W1105" s="201"/>
      <c r="X1105" s="179"/>
      <c r="Y1105" s="179"/>
      <c r="AB1105" s="77"/>
      <c r="AJ1105" s="55"/>
    </row>
    <row r="1106" spans="19:36">
      <c r="S1106" s="179"/>
      <c r="T1106" s="179"/>
      <c r="W1106" s="201"/>
      <c r="X1106" s="179"/>
      <c r="Y1106" s="179"/>
      <c r="AB1106" s="77"/>
      <c r="AJ1106" s="55"/>
    </row>
    <row r="1107" spans="19:36">
      <c r="S1107" s="179"/>
      <c r="T1107" s="179"/>
      <c r="W1107" s="201"/>
      <c r="X1107" s="179"/>
      <c r="Y1107" s="179"/>
      <c r="AB1107" s="77"/>
      <c r="AJ1107" s="55"/>
    </row>
    <row r="1108" spans="19:36">
      <c r="S1108" s="179"/>
      <c r="T1108" s="179"/>
      <c r="W1108" s="201"/>
      <c r="X1108" s="179"/>
      <c r="Y1108" s="179"/>
      <c r="AB1108" s="77"/>
      <c r="AJ1108" s="55"/>
    </row>
    <row r="1109" spans="19:36">
      <c r="S1109" s="179"/>
      <c r="T1109" s="179"/>
      <c r="W1109" s="201"/>
      <c r="X1109" s="179"/>
      <c r="Y1109" s="179"/>
      <c r="AB1109" s="77"/>
      <c r="AJ1109" s="55"/>
    </row>
    <row r="1110" spans="19:36">
      <c r="S1110" s="179"/>
      <c r="T1110" s="179"/>
      <c r="W1110" s="201"/>
      <c r="X1110" s="179"/>
      <c r="Y1110" s="179"/>
      <c r="AB1110" s="77"/>
      <c r="AJ1110" s="55"/>
    </row>
    <row r="1111" spans="19:36">
      <c r="S1111" s="179"/>
      <c r="T1111" s="179"/>
      <c r="W1111" s="201"/>
      <c r="X1111" s="179"/>
      <c r="Y1111" s="179"/>
      <c r="AB1111" s="77"/>
      <c r="AJ1111" s="55"/>
    </row>
    <row r="1112" spans="19:36">
      <c r="S1112" s="179"/>
      <c r="T1112" s="179"/>
      <c r="W1112" s="201"/>
      <c r="X1112" s="179"/>
      <c r="Y1112" s="179"/>
      <c r="AB1112" s="77"/>
      <c r="AJ1112" s="55"/>
    </row>
    <row r="1113" spans="19:36">
      <c r="S1113" s="179"/>
      <c r="T1113" s="179"/>
      <c r="W1113" s="201"/>
      <c r="X1113" s="179"/>
      <c r="Y1113" s="179"/>
      <c r="AB1113" s="77"/>
      <c r="AJ1113" s="55"/>
    </row>
    <row r="1114" spans="19:36">
      <c r="S1114" s="179"/>
      <c r="T1114" s="179"/>
      <c r="W1114" s="201"/>
      <c r="X1114" s="179"/>
      <c r="Y1114" s="179"/>
      <c r="AB1114" s="77"/>
      <c r="AJ1114" s="55"/>
    </row>
    <row r="1115" spans="19:36">
      <c r="S1115" s="179"/>
      <c r="T1115" s="179"/>
      <c r="W1115" s="201"/>
      <c r="X1115" s="179"/>
      <c r="Y1115" s="179"/>
      <c r="AB1115" s="77"/>
      <c r="AJ1115" s="55"/>
    </row>
    <row r="1116" spans="19:36">
      <c r="S1116" s="179"/>
      <c r="T1116" s="179"/>
      <c r="W1116" s="201"/>
      <c r="X1116" s="179"/>
      <c r="Y1116" s="179"/>
      <c r="AB1116" s="77"/>
      <c r="AJ1116" s="55"/>
    </row>
    <row r="1117" spans="19:36">
      <c r="S1117" s="179"/>
      <c r="T1117" s="179"/>
      <c r="W1117" s="201"/>
      <c r="X1117" s="179"/>
      <c r="Y1117" s="179"/>
      <c r="AB1117" s="77"/>
      <c r="AJ1117" s="55"/>
    </row>
    <row r="1118" spans="19:36">
      <c r="S1118" s="179"/>
      <c r="T1118" s="179"/>
      <c r="W1118" s="201"/>
      <c r="X1118" s="179"/>
      <c r="Y1118" s="179"/>
      <c r="AB1118" s="77"/>
      <c r="AJ1118" s="55"/>
    </row>
    <row r="1119" spans="19:36">
      <c r="S1119" s="179"/>
      <c r="T1119" s="179"/>
      <c r="W1119" s="201"/>
      <c r="X1119" s="179"/>
      <c r="Y1119" s="179"/>
      <c r="AB1119" s="77"/>
      <c r="AJ1119" s="55"/>
    </row>
    <row r="1120" spans="19:36">
      <c r="S1120" s="179"/>
      <c r="T1120" s="179"/>
      <c r="W1120" s="201"/>
      <c r="X1120" s="179"/>
      <c r="Y1120" s="179"/>
      <c r="AB1120" s="77"/>
      <c r="AJ1120" s="55"/>
    </row>
    <row r="1121" spans="19:36">
      <c r="S1121" s="179"/>
      <c r="T1121" s="179"/>
      <c r="W1121" s="201"/>
      <c r="X1121" s="179"/>
      <c r="Y1121" s="179"/>
      <c r="AB1121" s="77"/>
      <c r="AJ1121" s="55"/>
    </row>
    <row r="1122" spans="19:36">
      <c r="S1122" s="179"/>
      <c r="T1122" s="179"/>
      <c r="W1122" s="201"/>
      <c r="X1122" s="179"/>
      <c r="Y1122" s="179"/>
      <c r="AB1122" s="77"/>
      <c r="AJ1122" s="55"/>
    </row>
    <row r="1123" spans="19:36">
      <c r="S1123" s="179"/>
      <c r="T1123" s="179"/>
      <c r="W1123" s="201"/>
      <c r="X1123" s="179"/>
      <c r="Y1123" s="179"/>
      <c r="AB1123" s="77"/>
      <c r="AJ1123" s="55"/>
    </row>
    <row r="1124" spans="19:36">
      <c r="S1124" s="179"/>
      <c r="T1124" s="179"/>
      <c r="W1124" s="201"/>
      <c r="X1124" s="179"/>
      <c r="Y1124" s="179"/>
      <c r="AB1124" s="77"/>
      <c r="AJ1124" s="55"/>
    </row>
    <row r="1125" spans="19:36">
      <c r="S1125" s="179"/>
      <c r="T1125" s="179"/>
      <c r="W1125" s="201"/>
      <c r="X1125" s="179"/>
      <c r="Y1125" s="179"/>
      <c r="AB1125" s="77"/>
      <c r="AJ1125" s="55"/>
    </row>
    <row r="1126" spans="19:36">
      <c r="S1126" s="179"/>
      <c r="T1126" s="179"/>
      <c r="W1126" s="201"/>
      <c r="X1126" s="179"/>
      <c r="Y1126" s="179"/>
      <c r="AB1126" s="77"/>
      <c r="AJ1126" s="55"/>
    </row>
    <row r="1127" spans="19:36">
      <c r="S1127" s="179"/>
      <c r="T1127" s="179"/>
      <c r="W1127" s="201"/>
      <c r="X1127" s="179"/>
      <c r="Y1127" s="179"/>
      <c r="AB1127" s="77"/>
      <c r="AJ1127" s="55"/>
    </row>
    <row r="1128" spans="19:36">
      <c r="S1128" s="179"/>
      <c r="T1128" s="179"/>
      <c r="W1128" s="201"/>
      <c r="X1128" s="179"/>
      <c r="Y1128" s="179"/>
      <c r="AB1128" s="77"/>
      <c r="AJ1128" s="55"/>
    </row>
    <row r="1129" spans="19:36">
      <c r="S1129" s="179"/>
      <c r="T1129" s="179"/>
      <c r="W1129" s="201"/>
      <c r="X1129" s="179"/>
      <c r="Y1129" s="179"/>
      <c r="AB1129" s="77"/>
      <c r="AJ1129" s="55"/>
    </row>
    <row r="1130" spans="19:36">
      <c r="S1130" s="179"/>
      <c r="T1130" s="179"/>
      <c r="W1130" s="201"/>
      <c r="X1130" s="179"/>
      <c r="Y1130" s="179"/>
      <c r="AB1130" s="77"/>
      <c r="AJ1130" s="55"/>
    </row>
    <row r="1131" spans="19:36">
      <c r="S1131" s="179"/>
      <c r="T1131" s="179"/>
      <c r="W1131" s="201"/>
      <c r="X1131" s="179"/>
      <c r="Y1131" s="179"/>
      <c r="AB1131" s="77"/>
      <c r="AJ1131" s="55"/>
    </row>
    <row r="1132" spans="19:36">
      <c r="S1132" s="179"/>
      <c r="T1132" s="179"/>
      <c r="W1132" s="201"/>
      <c r="X1132" s="179"/>
      <c r="Y1132" s="179"/>
      <c r="AB1132" s="77"/>
      <c r="AJ1132" s="55"/>
    </row>
    <row r="1133" spans="19:36">
      <c r="S1133" s="179"/>
      <c r="T1133" s="179"/>
      <c r="W1133" s="201"/>
      <c r="X1133" s="179"/>
      <c r="Y1133" s="179"/>
      <c r="AB1133" s="77"/>
      <c r="AJ1133" s="55"/>
    </row>
    <row r="1134" spans="19:36">
      <c r="S1134" s="179"/>
      <c r="T1134" s="179"/>
      <c r="W1134" s="201"/>
      <c r="X1134" s="179"/>
      <c r="Y1134" s="179"/>
      <c r="AB1134" s="77"/>
      <c r="AJ1134" s="55"/>
    </row>
    <row r="1135" spans="19:36">
      <c r="S1135" s="179"/>
      <c r="T1135" s="179"/>
      <c r="W1135" s="201"/>
      <c r="X1135" s="179"/>
      <c r="Y1135" s="179"/>
      <c r="AB1135" s="77"/>
      <c r="AJ1135" s="55"/>
    </row>
    <row r="1136" spans="19:36">
      <c r="S1136" s="179"/>
      <c r="T1136" s="179"/>
      <c r="W1136" s="201"/>
      <c r="X1136" s="179"/>
      <c r="Y1136" s="179"/>
      <c r="AB1136" s="77"/>
      <c r="AJ1136" s="55"/>
    </row>
    <row r="1137" spans="19:36">
      <c r="S1137" s="179"/>
      <c r="T1137" s="179"/>
      <c r="W1137" s="201"/>
      <c r="X1137" s="179"/>
      <c r="Y1137" s="179"/>
      <c r="AB1137" s="77"/>
      <c r="AJ1137" s="55"/>
    </row>
    <row r="1138" spans="19:36">
      <c r="S1138" s="179"/>
      <c r="T1138" s="179"/>
      <c r="W1138" s="201"/>
      <c r="X1138" s="179"/>
      <c r="Y1138" s="179"/>
      <c r="AB1138" s="77"/>
      <c r="AJ1138" s="55"/>
    </row>
    <row r="1139" spans="19:36">
      <c r="S1139" s="179"/>
      <c r="T1139" s="179"/>
      <c r="W1139" s="201"/>
      <c r="X1139" s="179"/>
      <c r="Y1139" s="179"/>
      <c r="AB1139" s="77"/>
      <c r="AJ1139" s="55"/>
    </row>
    <row r="1140" spans="19:36">
      <c r="S1140" s="179"/>
      <c r="T1140" s="179"/>
      <c r="W1140" s="201"/>
      <c r="X1140" s="179"/>
      <c r="Y1140" s="179"/>
      <c r="AB1140" s="77"/>
      <c r="AJ1140" s="55"/>
    </row>
    <row r="1141" spans="19:36">
      <c r="S1141" s="179"/>
      <c r="T1141" s="179"/>
      <c r="W1141" s="201"/>
      <c r="X1141" s="179"/>
      <c r="Y1141" s="179"/>
      <c r="AB1141" s="77"/>
      <c r="AJ1141" s="55"/>
    </row>
    <row r="1142" spans="19:36">
      <c r="S1142" s="179"/>
      <c r="T1142" s="179"/>
      <c r="W1142" s="201"/>
      <c r="X1142" s="179"/>
      <c r="Y1142" s="179"/>
      <c r="AB1142" s="77"/>
      <c r="AJ1142" s="55"/>
    </row>
    <row r="1143" spans="19:36">
      <c r="S1143" s="179"/>
      <c r="T1143" s="179"/>
      <c r="W1143" s="201"/>
      <c r="X1143" s="179"/>
      <c r="Y1143" s="179"/>
      <c r="AB1143" s="77"/>
      <c r="AJ1143" s="55"/>
    </row>
    <row r="1144" spans="19:36">
      <c r="S1144" s="179"/>
      <c r="T1144" s="179"/>
      <c r="W1144" s="201"/>
      <c r="X1144" s="179"/>
      <c r="Y1144" s="179"/>
      <c r="AB1144" s="77"/>
      <c r="AJ1144" s="55"/>
    </row>
    <row r="1145" spans="19:36">
      <c r="S1145" s="179"/>
      <c r="T1145" s="179"/>
      <c r="W1145" s="201"/>
      <c r="X1145" s="179"/>
      <c r="Y1145" s="179"/>
      <c r="AB1145" s="77"/>
      <c r="AJ1145" s="55"/>
    </row>
    <row r="1146" spans="19:36">
      <c r="S1146" s="179"/>
      <c r="T1146" s="179"/>
      <c r="W1146" s="201"/>
      <c r="X1146" s="179"/>
      <c r="Y1146" s="179"/>
      <c r="AB1146" s="77"/>
      <c r="AJ1146" s="55"/>
    </row>
    <row r="1147" spans="19:36">
      <c r="S1147" s="179"/>
      <c r="T1147" s="179"/>
      <c r="W1147" s="201"/>
      <c r="X1147" s="179"/>
      <c r="Y1147" s="179"/>
      <c r="AB1147" s="77"/>
      <c r="AJ1147" s="55"/>
    </row>
    <row r="1148" spans="19:36">
      <c r="S1148" s="179"/>
      <c r="T1148" s="179"/>
      <c r="W1148" s="201"/>
      <c r="X1148" s="179"/>
      <c r="Y1148" s="179"/>
      <c r="AB1148" s="77"/>
      <c r="AJ1148" s="55"/>
    </row>
    <row r="1149" spans="19:36">
      <c r="S1149" s="179"/>
      <c r="T1149" s="179"/>
      <c r="W1149" s="201"/>
      <c r="X1149" s="179"/>
      <c r="Y1149" s="179"/>
      <c r="AB1149" s="77"/>
      <c r="AJ1149" s="55"/>
    </row>
    <row r="1150" spans="19:36">
      <c r="S1150" s="179"/>
      <c r="T1150" s="179"/>
      <c r="W1150" s="201"/>
      <c r="X1150" s="179"/>
      <c r="Y1150" s="179"/>
      <c r="AB1150" s="77"/>
      <c r="AJ1150" s="55"/>
    </row>
    <row r="1151" spans="19:36">
      <c r="S1151" s="179"/>
      <c r="T1151" s="179"/>
      <c r="W1151" s="201"/>
      <c r="X1151" s="179"/>
      <c r="Y1151" s="179"/>
      <c r="AB1151" s="77"/>
      <c r="AJ1151" s="55"/>
    </row>
    <row r="1152" spans="19:36">
      <c r="S1152" s="179"/>
      <c r="T1152" s="179"/>
      <c r="W1152" s="201"/>
      <c r="X1152" s="179"/>
      <c r="Y1152" s="179"/>
      <c r="AB1152" s="77"/>
      <c r="AJ1152" s="55"/>
    </row>
    <row r="1153" spans="19:36">
      <c r="S1153" s="179"/>
      <c r="T1153" s="179"/>
      <c r="W1153" s="201"/>
      <c r="X1153" s="179"/>
      <c r="Y1153" s="179"/>
      <c r="AB1153" s="77"/>
      <c r="AJ1153" s="55"/>
    </row>
    <row r="1154" spans="19:36">
      <c r="S1154" s="179"/>
      <c r="T1154" s="179"/>
      <c r="W1154" s="201"/>
      <c r="X1154" s="179"/>
      <c r="Y1154" s="179"/>
      <c r="AB1154" s="77"/>
      <c r="AJ1154" s="55"/>
    </row>
    <row r="1155" spans="19:36">
      <c r="S1155" s="179"/>
      <c r="T1155" s="179"/>
      <c r="W1155" s="201"/>
      <c r="X1155" s="179"/>
      <c r="Y1155" s="179"/>
      <c r="AB1155" s="77"/>
      <c r="AJ1155" s="55"/>
    </row>
    <row r="1156" spans="19:36">
      <c r="S1156" s="179"/>
      <c r="T1156" s="179"/>
      <c r="W1156" s="201"/>
      <c r="X1156" s="179"/>
      <c r="Y1156" s="179"/>
      <c r="AB1156" s="77"/>
      <c r="AJ1156" s="55"/>
    </row>
    <row r="1157" spans="19:36">
      <c r="S1157" s="179"/>
      <c r="T1157" s="179"/>
      <c r="W1157" s="201"/>
      <c r="X1157" s="179"/>
      <c r="Y1157" s="179"/>
      <c r="AB1157" s="77"/>
      <c r="AJ1157" s="55"/>
    </row>
    <row r="1158" spans="19:36">
      <c r="S1158" s="179"/>
      <c r="T1158" s="179"/>
      <c r="W1158" s="201"/>
      <c r="X1158" s="179"/>
      <c r="Y1158" s="179"/>
      <c r="AB1158" s="77"/>
      <c r="AJ1158" s="55"/>
    </row>
    <row r="1159" spans="19:36">
      <c r="S1159" s="179"/>
      <c r="T1159" s="179"/>
      <c r="W1159" s="201"/>
      <c r="X1159" s="179"/>
      <c r="Y1159" s="179"/>
      <c r="AB1159" s="77"/>
      <c r="AJ1159" s="55"/>
    </row>
    <row r="1160" spans="19:36">
      <c r="S1160" s="179"/>
      <c r="T1160" s="179"/>
      <c r="W1160" s="201"/>
      <c r="X1160" s="179"/>
      <c r="Y1160" s="179"/>
      <c r="AB1160" s="77"/>
      <c r="AJ1160" s="55"/>
    </row>
    <row r="1161" spans="19:36">
      <c r="S1161" s="179"/>
      <c r="T1161" s="179"/>
      <c r="W1161" s="201"/>
      <c r="X1161" s="179"/>
      <c r="Y1161" s="179"/>
      <c r="AB1161" s="77"/>
      <c r="AJ1161" s="55"/>
    </row>
    <row r="1162" spans="19:36">
      <c r="S1162" s="179"/>
      <c r="T1162" s="179"/>
      <c r="W1162" s="201"/>
      <c r="X1162" s="179"/>
      <c r="Y1162" s="179"/>
      <c r="AB1162" s="77"/>
      <c r="AJ1162" s="55"/>
    </row>
    <row r="1163" spans="19:36">
      <c r="S1163" s="179"/>
      <c r="T1163" s="179"/>
      <c r="W1163" s="201"/>
      <c r="X1163" s="179"/>
      <c r="Y1163" s="179"/>
      <c r="AB1163" s="77"/>
      <c r="AJ1163" s="55"/>
    </row>
    <row r="1164" spans="19:36">
      <c r="S1164" s="179"/>
      <c r="T1164" s="179"/>
      <c r="W1164" s="201"/>
      <c r="X1164" s="179"/>
      <c r="Y1164" s="179"/>
      <c r="AB1164" s="77"/>
      <c r="AJ1164" s="55"/>
    </row>
    <row r="1165" spans="19:36">
      <c r="S1165" s="179"/>
      <c r="T1165" s="179"/>
      <c r="W1165" s="201"/>
      <c r="X1165" s="179"/>
      <c r="Y1165" s="179"/>
      <c r="AB1165" s="77"/>
      <c r="AJ1165" s="55"/>
    </row>
    <row r="1166" spans="19:36">
      <c r="S1166" s="179"/>
      <c r="T1166" s="179"/>
      <c r="W1166" s="201"/>
      <c r="X1166" s="179"/>
      <c r="Y1166" s="179"/>
      <c r="AB1166" s="77"/>
      <c r="AJ1166" s="55"/>
    </row>
    <row r="1167" spans="19:36">
      <c r="S1167" s="179"/>
      <c r="T1167" s="179"/>
      <c r="W1167" s="201"/>
      <c r="X1167" s="179"/>
      <c r="Y1167" s="179"/>
      <c r="AB1167" s="77"/>
      <c r="AJ1167" s="55"/>
    </row>
    <row r="1168" spans="19:36">
      <c r="S1168" s="179"/>
      <c r="T1168" s="179"/>
      <c r="W1168" s="201"/>
      <c r="X1168" s="179"/>
      <c r="Y1168" s="179"/>
      <c r="AB1168" s="77"/>
      <c r="AJ1168" s="55"/>
    </row>
    <row r="1169" spans="19:36">
      <c r="S1169" s="179"/>
      <c r="T1169" s="179"/>
      <c r="W1169" s="201"/>
      <c r="X1169" s="179"/>
      <c r="Y1169" s="179"/>
      <c r="AB1169" s="77"/>
      <c r="AJ1169" s="55"/>
    </row>
    <row r="1170" spans="19:36">
      <c r="S1170" s="179"/>
      <c r="T1170" s="179"/>
      <c r="W1170" s="201"/>
      <c r="X1170" s="179"/>
      <c r="Y1170" s="179"/>
      <c r="AB1170" s="77"/>
      <c r="AJ1170" s="55"/>
    </row>
    <row r="1171" spans="19:36">
      <c r="S1171" s="179"/>
      <c r="T1171" s="179"/>
      <c r="W1171" s="201"/>
      <c r="X1171" s="179"/>
      <c r="Y1171" s="179"/>
      <c r="AB1171" s="77"/>
      <c r="AJ1171" s="55"/>
    </row>
    <row r="1172" spans="19:36">
      <c r="S1172" s="179"/>
      <c r="T1172" s="179"/>
      <c r="W1172" s="201"/>
      <c r="X1172" s="179"/>
      <c r="Y1172" s="179"/>
      <c r="AB1172" s="77"/>
      <c r="AJ1172" s="55"/>
    </row>
    <row r="1173" spans="19:36">
      <c r="S1173" s="179"/>
      <c r="T1173" s="179"/>
      <c r="W1173" s="201"/>
      <c r="X1173" s="179"/>
      <c r="Y1173" s="179"/>
      <c r="AB1173" s="77"/>
      <c r="AJ1173" s="55"/>
    </row>
    <row r="1174" spans="19:36">
      <c r="S1174" s="179"/>
      <c r="T1174" s="179"/>
      <c r="W1174" s="201"/>
      <c r="X1174" s="179"/>
      <c r="Y1174" s="179"/>
      <c r="AB1174" s="77"/>
      <c r="AJ1174" s="55"/>
    </row>
    <row r="1175" spans="19:36">
      <c r="S1175" s="179"/>
      <c r="T1175" s="179"/>
      <c r="W1175" s="201"/>
      <c r="X1175" s="179"/>
      <c r="Y1175" s="179"/>
      <c r="AB1175" s="77"/>
      <c r="AJ1175" s="55"/>
    </row>
    <row r="1176" spans="19:36">
      <c r="S1176" s="179"/>
      <c r="T1176" s="179"/>
      <c r="W1176" s="201"/>
      <c r="X1176" s="179"/>
      <c r="Y1176" s="179"/>
      <c r="AB1176" s="77"/>
      <c r="AJ1176" s="55"/>
    </row>
    <row r="1177" spans="19:36">
      <c r="S1177" s="179"/>
      <c r="T1177" s="179"/>
      <c r="W1177" s="201"/>
      <c r="X1177" s="179"/>
      <c r="Y1177" s="179"/>
      <c r="AB1177" s="77"/>
      <c r="AJ1177" s="55"/>
    </row>
    <row r="1178" spans="19:36">
      <c r="S1178" s="179"/>
      <c r="T1178" s="179"/>
      <c r="W1178" s="201"/>
      <c r="X1178" s="179"/>
      <c r="Y1178" s="179"/>
      <c r="AB1178" s="77"/>
      <c r="AJ1178" s="55"/>
    </row>
    <row r="1179" spans="19:36">
      <c r="S1179" s="179"/>
      <c r="T1179" s="179"/>
      <c r="W1179" s="201"/>
      <c r="X1179" s="179"/>
      <c r="Y1179" s="179"/>
      <c r="AB1179" s="77"/>
      <c r="AJ1179" s="55"/>
    </row>
    <row r="1180" spans="19:36">
      <c r="S1180" s="179"/>
      <c r="T1180" s="179"/>
      <c r="W1180" s="201"/>
      <c r="X1180" s="179"/>
      <c r="Y1180" s="179"/>
      <c r="AB1180" s="77"/>
      <c r="AJ1180" s="55"/>
    </row>
    <row r="1181" spans="19:36">
      <c r="S1181" s="179"/>
      <c r="T1181" s="179"/>
      <c r="W1181" s="201"/>
      <c r="X1181" s="179"/>
      <c r="Y1181" s="179"/>
      <c r="AB1181" s="77"/>
      <c r="AJ1181" s="55"/>
    </row>
    <row r="1182" spans="19:36">
      <c r="S1182" s="179"/>
      <c r="T1182" s="179"/>
      <c r="W1182" s="201"/>
      <c r="X1182" s="179"/>
      <c r="Y1182" s="179"/>
      <c r="AB1182" s="77"/>
      <c r="AJ1182" s="55"/>
    </row>
    <row r="1183" spans="19:36">
      <c r="S1183" s="179"/>
      <c r="T1183" s="179"/>
      <c r="W1183" s="201"/>
      <c r="X1183" s="179"/>
      <c r="Y1183" s="179"/>
      <c r="AB1183" s="77"/>
      <c r="AJ1183" s="55"/>
    </row>
    <row r="1184" spans="19:36">
      <c r="S1184" s="179"/>
      <c r="T1184" s="179"/>
      <c r="W1184" s="201"/>
      <c r="X1184" s="179"/>
      <c r="Y1184" s="179"/>
      <c r="AB1184" s="77"/>
      <c r="AJ1184" s="55"/>
    </row>
    <row r="1185" spans="19:36">
      <c r="S1185" s="179"/>
      <c r="T1185" s="179"/>
      <c r="W1185" s="201"/>
      <c r="X1185" s="179"/>
      <c r="Y1185" s="179"/>
      <c r="AB1185" s="77"/>
      <c r="AJ1185" s="55"/>
    </row>
    <row r="1186" spans="19:36">
      <c r="S1186" s="179"/>
      <c r="T1186" s="179"/>
      <c r="W1186" s="201"/>
      <c r="X1186" s="179"/>
      <c r="Y1186" s="179"/>
      <c r="AB1186" s="77"/>
      <c r="AJ1186" s="55"/>
    </row>
    <row r="1187" spans="19:36">
      <c r="S1187" s="179"/>
      <c r="T1187" s="179"/>
      <c r="W1187" s="201"/>
      <c r="X1187" s="179"/>
      <c r="Y1187" s="179"/>
      <c r="AB1187" s="77"/>
      <c r="AJ1187" s="55"/>
    </row>
    <row r="1188" spans="19:36">
      <c r="S1188" s="179"/>
      <c r="T1188" s="179"/>
      <c r="W1188" s="201"/>
      <c r="X1188" s="179"/>
      <c r="Y1188" s="179"/>
      <c r="AB1188" s="77"/>
      <c r="AJ1188" s="55"/>
    </row>
    <row r="1189" spans="19:36">
      <c r="S1189" s="179"/>
      <c r="T1189" s="179"/>
      <c r="W1189" s="201"/>
      <c r="X1189" s="179"/>
      <c r="Y1189" s="179"/>
      <c r="AB1189" s="77"/>
      <c r="AJ1189" s="55"/>
    </row>
    <row r="1190" spans="19:36">
      <c r="S1190" s="179"/>
      <c r="T1190" s="179"/>
      <c r="W1190" s="201"/>
      <c r="X1190" s="179"/>
      <c r="Y1190" s="179"/>
      <c r="AB1190" s="77"/>
      <c r="AJ1190" s="55"/>
    </row>
    <row r="1191" spans="19:36">
      <c r="S1191" s="179"/>
      <c r="T1191" s="179"/>
      <c r="W1191" s="201"/>
      <c r="X1191" s="179"/>
      <c r="Y1191" s="179"/>
      <c r="AB1191" s="77"/>
      <c r="AJ1191" s="55"/>
    </row>
    <row r="1192" spans="19:36">
      <c r="S1192" s="179"/>
      <c r="T1192" s="179"/>
      <c r="W1192" s="201"/>
      <c r="X1192" s="179"/>
      <c r="Y1192" s="179"/>
      <c r="AB1192" s="77"/>
      <c r="AJ1192" s="55"/>
    </row>
    <row r="1193" spans="19:36">
      <c r="S1193" s="179"/>
      <c r="T1193" s="179"/>
      <c r="W1193" s="201"/>
      <c r="X1193" s="179"/>
      <c r="Y1193" s="179"/>
      <c r="AB1193" s="77"/>
      <c r="AJ1193" s="55"/>
    </row>
    <row r="1194" spans="19:36">
      <c r="S1194" s="179"/>
      <c r="T1194" s="179"/>
      <c r="W1194" s="201"/>
      <c r="X1194" s="179"/>
      <c r="Y1194" s="179"/>
      <c r="AB1194" s="77"/>
      <c r="AJ1194" s="55"/>
    </row>
    <row r="1195" spans="19:36">
      <c r="S1195" s="179"/>
      <c r="T1195" s="179"/>
      <c r="W1195" s="201"/>
      <c r="X1195" s="179"/>
      <c r="Y1195" s="179"/>
      <c r="AB1195" s="77"/>
      <c r="AJ1195" s="55"/>
    </row>
    <row r="1196" spans="19:36">
      <c r="S1196" s="179"/>
      <c r="T1196" s="179"/>
      <c r="W1196" s="201"/>
      <c r="X1196" s="179"/>
      <c r="Y1196" s="179"/>
      <c r="AB1196" s="77"/>
      <c r="AJ1196" s="55"/>
    </row>
    <row r="1197" spans="19:36">
      <c r="S1197" s="179"/>
      <c r="T1197" s="179"/>
      <c r="W1197" s="201"/>
      <c r="X1197" s="179"/>
      <c r="Y1197" s="179"/>
      <c r="AB1197" s="77"/>
      <c r="AJ1197" s="55"/>
    </row>
    <row r="1198" spans="19:36">
      <c r="S1198" s="179"/>
      <c r="T1198" s="179"/>
      <c r="W1198" s="201"/>
      <c r="X1198" s="179"/>
      <c r="Y1198" s="179"/>
      <c r="AB1198" s="77"/>
      <c r="AJ1198" s="55"/>
    </row>
    <row r="1199" spans="19:36">
      <c r="S1199" s="179"/>
      <c r="T1199" s="179"/>
      <c r="W1199" s="201"/>
      <c r="X1199" s="179"/>
      <c r="Y1199" s="179"/>
      <c r="AB1199" s="77"/>
      <c r="AJ1199" s="55"/>
    </row>
    <row r="1200" spans="19:36">
      <c r="S1200" s="179"/>
      <c r="T1200" s="179"/>
      <c r="W1200" s="201"/>
      <c r="X1200" s="179"/>
      <c r="Y1200" s="179"/>
      <c r="AB1200" s="77"/>
      <c r="AJ1200" s="55"/>
    </row>
    <row r="1201" spans="19:36">
      <c r="S1201" s="179"/>
      <c r="T1201" s="179"/>
      <c r="W1201" s="201"/>
      <c r="X1201" s="179"/>
      <c r="Y1201" s="179"/>
      <c r="AB1201" s="77"/>
      <c r="AJ1201" s="55"/>
    </row>
    <row r="1202" spans="19:36">
      <c r="S1202" s="179"/>
      <c r="T1202" s="179"/>
      <c r="W1202" s="201"/>
      <c r="X1202" s="179"/>
      <c r="Y1202" s="179"/>
      <c r="AB1202" s="77"/>
      <c r="AJ1202" s="55"/>
    </row>
    <row r="1203" spans="19:36">
      <c r="S1203" s="179"/>
      <c r="T1203" s="179"/>
      <c r="W1203" s="201"/>
      <c r="X1203" s="179"/>
      <c r="Y1203" s="179"/>
      <c r="AB1203" s="77"/>
      <c r="AJ1203" s="55"/>
    </row>
    <row r="1204" spans="19:36">
      <c r="S1204" s="179"/>
      <c r="T1204" s="179"/>
      <c r="W1204" s="201"/>
      <c r="X1204" s="179"/>
      <c r="Y1204" s="179"/>
      <c r="AB1204" s="77"/>
      <c r="AJ1204" s="55"/>
    </row>
    <row r="1205" spans="19:36">
      <c r="S1205" s="179"/>
      <c r="T1205" s="179"/>
      <c r="W1205" s="201"/>
      <c r="X1205" s="179"/>
      <c r="Y1205" s="179"/>
      <c r="AB1205" s="77"/>
      <c r="AJ1205" s="55"/>
    </row>
    <row r="1206" spans="19:36">
      <c r="S1206" s="179"/>
      <c r="T1206" s="179"/>
      <c r="W1206" s="201"/>
      <c r="X1206" s="179"/>
      <c r="Y1206" s="179"/>
      <c r="AB1206" s="77"/>
      <c r="AJ1206" s="55"/>
    </row>
    <row r="1207" spans="19:36">
      <c r="S1207" s="179"/>
      <c r="T1207" s="179"/>
      <c r="W1207" s="201"/>
      <c r="X1207" s="179"/>
      <c r="Y1207" s="179"/>
      <c r="AB1207" s="77"/>
      <c r="AJ1207" s="55"/>
    </row>
    <row r="1208" spans="19:36">
      <c r="S1208" s="179"/>
      <c r="T1208" s="179"/>
      <c r="W1208" s="201"/>
      <c r="X1208" s="179"/>
      <c r="Y1208" s="179"/>
      <c r="AB1208" s="77"/>
      <c r="AJ1208" s="55"/>
    </row>
    <row r="1209" spans="19:36">
      <c r="S1209" s="179"/>
      <c r="T1209" s="179"/>
      <c r="W1209" s="201"/>
      <c r="X1209" s="179"/>
      <c r="Y1209" s="179"/>
      <c r="AB1209" s="77"/>
      <c r="AJ1209" s="55"/>
    </row>
    <row r="1210" spans="19:36">
      <c r="S1210" s="179"/>
      <c r="T1210" s="179"/>
      <c r="W1210" s="201"/>
      <c r="X1210" s="179"/>
      <c r="Y1210" s="179"/>
      <c r="AB1210" s="77"/>
      <c r="AJ1210" s="55"/>
    </row>
    <row r="1211" spans="19:36">
      <c r="S1211" s="179"/>
      <c r="T1211" s="179"/>
      <c r="W1211" s="201"/>
      <c r="X1211" s="179"/>
      <c r="Y1211" s="179"/>
      <c r="AB1211" s="77"/>
      <c r="AJ1211" s="55"/>
    </row>
    <row r="1212" spans="19:36">
      <c r="S1212" s="179"/>
      <c r="T1212" s="179"/>
      <c r="W1212" s="201"/>
      <c r="X1212" s="179"/>
      <c r="Y1212" s="179"/>
      <c r="AB1212" s="77"/>
      <c r="AJ1212" s="55"/>
    </row>
    <row r="1213" spans="19:36">
      <c r="S1213" s="179"/>
      <c r="T1213" s="179"/>
      <c r="W1213" s="201"/>
      <c r="X1213" s="179"/>
      <c r="Y1213" s="179"/>
      <c r="AB1213" s="77"/>
      <c r="AJ1213" s="55"/>
    </row>
    <row r="1214" spans="19:36">
      <c r="S1214" s="179"/>
      <c r="T1214" s="179"/>
      <c r="W1214" s="201"/>
      <c r="X1214" s="179"/>
      <c r="Y1214" s="179"/>
      <c r="AB1214" s="77"/>
      <c r="AJ1214" s="55"/>
    </row>
    <row r="1215" spans="19:36">
      <c r="S1215" s="179"/>
      <c r="T1215" s="179"/>
      <c r="W1215" s="201"/>
      <c r="X1215" s="179"/>
      <c r="Y1215" s="179"/>
      <c r="AB1215" s="77"/>
      <c r="AJ1215" s="55"/>
    </row>
    <row r="1216" spans="19:36">
      <c r="S1216" s="179"/>
      <c r="T1216" s="179"/>
      <c r="W1216" s="201"/>
      <c r="X1216" s="179"/>
      <c r="Y1216" s="179"/>
      <c r="AB1216" s="77"/>
      <c r="AJ1216" s="55"/>
    </row>
    <row r="1217" spans="19:36">
      <c r="S1217" s="179"/>
      <c r="T1217" s="179"/>
      <c r="W1217" s="201"/>
      <c r="X1217" s="179"/>
      <c r="Y1217" s="179"/>
      <c r="AB1217" s="77"/>
      <c r="AJ1217" s="55"/>
    </row>
    <row r="1218" spans="19:36">
      <c r="S1218" s="179"/>
      <c r="T1218" s="179"/>
      <c r="W1218" s="201"/>
      <c r="X1218" s="179"/>
      <c r="Y1218" s="179"/>
      <c r="AB1218" s="77"/>
      <c r="AJ1218" s="55"/>
    </row>
    <row r="1219" spans="19:36">
      <c r="S1219" s="179"/>
      <c r="T1219" s="179"/>
      <c r="W1219" s="201"/>
      <c r="X1219" s="179"/>
      <c r="Y1219" s="179"/>
      <c r="AB1219" s="77"/>
      <c r="AJ1219" s="55"/>
    </row>
    <row r="1220" spans="19:36">
      <c r="S1220" s="179"/>
      <c r="T1220" s="179"/>
      <c r="W1220" s="201"/>
      <c r="X1220" s="179"/>
      <c r="Y1220" s="179"/>
      <c r="AB1220" s="77"/>
      <c r="AJ1220" s="55"/>
    </row>
    <row r="1221" spans="19:36">
      <c r="S1221" s="179"/>
      <c r="T1221" s="179"/>
      <c r="W1221" s="201"/>
      <c r="X1221" s="179"/>
      <c r="Y1221" s="179"/>
      <c r="AB1221" s="77"/>
      <c r="AJ1221" s="55"/>
    </row>
    <row r="1222" spans="19:36">
      <c r="S1222" s="179"/>
      <c r="T1222" s="179"/>
      <c r="W1222" s="201"/>
      <c r="X1222" s="179"/>
      <c r="Y1222" s="179"/>
      <c r="AB1222" s="77"/>
      <c r="AJ1222" s="55"/>
    </row>
    <row r="1223" spans="19:36">
      <c r="S1223" s="179"/>
      <c r="T1223" s="179"/>
      <c r="W1223" s="201"/>
      <c r="X1223" s="179"/>
      <c r="Y1223" s="179"/>
      <c r="AB1223" s="77"/>
      <c r="AJ1223" s="55"/>
    </row>
    <row r="1224" spans="19:36">
      <c r="S1224" s="179"/>
      <c r="T1224" s="179"/>
      <c r="W1224" s="201"/>
      <c r="X1224" s="179"/>
      <c r="Y1224" s="179"/>
      <c r="AB1224" s="77"/>
      <c r="AJ1224" s="55"/>
    </row>
    <row r="1225" spans="19:36">
      <c r="S1225" s="179"/>
      <c r="T1225" s="179"/>
      <c r="W1225" s="201"/>
      <c r="X1225" s="179"/>
      <c r="Y1225" s="179"/>
      <c r="AB1225" s="77"/>
      <c r="AJ1225" s="55"/>
    </row>
    <row r="1226" spans="19:36">
      <c r="S1226" s="179"/>
      <c r="T1226" s="179"/>
      <c r="W1226" s="201"/>
      <c r="X1226" s="179"/>
      <c r="Y1226" s="179"/>
      <c r="AB1226" s="77"/>
      <c r="AJ1226" s="55"/>
    </row>
    <row r="1227" spans="19:36">
      <c r="S1227" s="179"/>
      <c r="T1227" s="179"/>
      <c r="W1227" s="201"/>
      <c r="X1227" s="179"/>
      <c r="Y1227" s="179"/>
      <c r="AB1227" s="77"/>
      <c r="AJ1227" s="55"/>
    </row>
    <row r="1228" spans="19:36">
      <c r="S1228" s="179"/>
      <c r="T1228" s="179"/>
      <c r="W1228" s="201"/>
      <c r="X1228" s="179"/>
      <c r="Y1228" s="179"/>
      <c r="AB1228" s="77"/>
      <c r="AJ1228" s="55"/>
    </row>
    <row r="1229" spans="19:36">
      <c r="S1229" s="179"/>
      <c r="T1229" s="179"/>
      <c r="W1229" s="201"/>
      <c r="X1229" s="179"/>
      <c r="Y1229" s="179"/>
      <c r="AB1229" s="77"/>
      <c r="AJ1229" s="55"/>
    </row>
    <row r="1230" spans="19:36">
      <c r="S1230" s="179"/>
      <c r="T1230" s="179"/>
      <c r="W1230" s="201"/>
      <c r="X1230" s="179"/>
      <c r="Y1230" s="179"/>
      <c r="AB1230" s="77"/>
      <c r="AJ1230" s="55"/>
    </row>
    <row r="1231" spans="19:36">
      <c r="S1231" s="179"/>
      <c r="T1231" s="179"/>
      <c r="W1231" s="201"/>
      <c r="X1231" s="179"/>
      <c r="Y1231" s="179"/>
      <c r="AB1231" s="77"/>
      <c r="AJ1231" s="55"/>
    </row>
    <row r="1232" spans="19:36">
      <c r="S1232" s="179"/>
      <c r="T1232" s="179"/>
      <c r="W1232" s="201"/>
      <c r="X1232" s="179"/>
      <c r="Y1232" s="179"/>
      <c r="AB1232" s="77"/>
      <c r="AJ1232" s="55"/>
    </row>
    <row r="1233" spans="19:36">
      <c r="S1233" s="179"/>
      <c r="T1233" s="179"/>
      <c r="W1233" s="201"/>
      <c r="X1233" s="179"/>
      <c r="Y1233" s="179"/>
      <c r="AB1233" s="77"/>
      <c r="AJ1233" s="55"/>
    </row>
    <row r="1234" spans="19:36">
      <c r="S1234" s="179"/>
      <c r="T1234" s="179"/>
      <c r="W1234" s="201"/>
      <c r="X1234" s="179"/>
      <c r="Y1234" s="179"/>
      <c r="AB1234" s="77"/>
      <c r="AJ1234" s="55"/>
    </row>
    <row r="1235" spans="19:36">
      <c r="S1235" s="179"/>
      <c r="T1235" s="179"/>
      <c r="W1235" s="201"/>
      <c r="X1235" s="179"/>
      <c r="Y1235" s="179"/>
      <c r="AB1235" s="77"/>
      <c r="AJ1235" s="55"/>
    </row>
    <row r="1236" spans="19:36">
      <c r="S1236" s="179"/>
      <c r="T1236" s="179"/>
      <c r="W1236" s="201"/>
      <c r="X1236" s="179"/>
      <c r="Y1236" s="179"/>
      <c r="AB1236" s="77"/>
      <c r="AJ1236" s="55"/>
    </row>
    <row r="1237" spans="19:36">
      <c r="S1237" s="179"/>
      <c r="T1237" s="179"/>
      <c r="W1237" s="201"/>
      <c r="X1237" s="179"/>
      <c r="Y1237" s="179"/>
      <c r="AB1237" s="77"/>
      <c r="AJ1237" s="55"/>
    </row>
    <row r="1238" spans="19:36">
      <c r="S1238" s="179"/>
      <c r="T1238" s="179"/>
      <c r="W1238" s="201"/>
      <c r="X1238" s="179"/>
      <c r="Y1238" s="179"/>
      <c r="AB1238" s="77"/>
      <c r="AJ1238" s="55"/>
    </row>
    <row r="1239" spans="19:36">
      <c r="S1239" s="179"/>
      <c r="T1239" s="179"/>
      <c r="W1239" s="201"/>
      <c r="X1239" s="179"/>
      <c r="Y1239" s="179"/>
      <c r="AB1239" s="77"/>
      <c r="AJ1239" s="55"/>
    </row>
    <row r="1240" spans="19:36">
      <c r="S1240" s="179"/>
      <c r="T1240" s="179"/>
      <c r="W1240" s="201"/>
      <c r="X1240" s="179"/>
      <c r="Y1240" s="179"/>
      <c r="AB1240" s="77"/>
      <c r="AJ1240" s="55"/>
    </row>
    <row r="1241" spans="19:36">
      <c r="S1241" s="179"/>
      <c r="T1241" s="179"/>
      <c r="W1241" s="201"/>
      <c r="X1241" s="179"/>
      <c r="Y1241" s="179"/>
      <c r="AB1241" s="77"/>
      <c r="AJ1241" s="55"/>
    </row>
    <row r="1242" spans="19:36">
      <c r="S1242" s="179"/>
      <c r="T1242" s="179"/>
      <c r="W1242" s="201"/>
      <c r="X1242" s="179"/>
      <c r="Y1242" s="179"/>
      <c r="AB1242" s="77"/>
      <c r="AJ1242" s="55"/>
    </row>
    <row r="1243" spans="19:36">
      <c r="S1243" s="179"/>
      <c r="T1243" s="179"/>
      <c r="W1243" s="201"/>
      <c r="X1243" s="179"/>
      <c r="Y1243" s="179"/>
      <c r="AB1243" s="77"/>
      <c r="AJ1243" s="55"/>
    </row>
    <row r="1244" spans="19:36">
      <c r="S1244" s="179"/>
      <c r="T1244" s="179"/>
      <c r="W1244" s="201"/>
      <c r="X1244" s="179"/>
      <c r="Y1244" s="179"/>
      <c r="AB1244" s="77"/>
      <c r="AJ1244" s="55"/>
    </row>
    <row r="1245" spans="19:36">
      <c r="S1245" s="179"/>
      <c r="T1245" s="179"/>
      <c r="W1245" s="201"/>
      <c r="X1245" s="179"/>
      <c r="Y1245" s="179"/>
      <c r="AB1245" s="77"/>
      <c r="AJ1245" s="55"/>
    </row>
    <row r="1246" spans="19:36">
      <c r="S1246" s="179"/>
      <c r="T1246" s="179"/>
      <c r="W1246" s="201"/>
      <c r="X1246" s="179"/>
      <c r="Y1246" s="179"/>
      <c r="AB1246" s="77"/>
      <c r="AJ1246" s="55"/>
    </row>
    <row r="1247" spans="19:36">
      <c r="S1247" s="179"/>
      <c r="T1247" s="179"/>
      <c r="W1247" s="201"/>
      <c r="X1247" s="179"/>
      <c r="Y1247" s="179"/>
      <c r="AB1247" s="77"/>
      <c r="AJ1247" s="55"/>
    </row>
    <row r="1248" spans="19:36">
      <c r="S1248" s="179"/>
      <c r="T1248" s="179"/>
      <c r="W1248" s="201"/>
      <c r="X1248" s="179"/>
      <c r="Y1248" s="179"/>
      <c r="AB1248" s="77"/>
      <c r="AJ1248" s="55"/>
    </row>
    <row r="1249" spans="19:36">
      <c r="S1249" s="179"/>
      <c r="T1249" s="179"/>
      <c r="W1249" s="201"/>
      <c r="X1249" s="179"/>
      <c r="Y1249" s="179"/>
      <c r="AB1249" s="77"/>
      <c r="AJ1249" s="55"/>
    </row>
    <row r="1250" spans="19:36">
      <c r="S1250" s="179"/>
      <c r="T1250" s="179"/>
      <c r="W1250" s="201"/>
      <c r="X1250" s="179"/>
      <c r="Y1250" s="179"/>
      <c r="AB1250" s="77"/>
      <c r="AJ1250" s="55"/>
    </row>
    <row r="1251" spans="19:36">
      <c r="S1251" s="179"/>
      <c r="T1251" s="179"/>
      <c r="W1251" s="201"/>
      <c r="X1251" s="179"/>
      <c r="Y1251" s="179"/>
      <c r="AB1251" s="77"/>
      <c r="AJ1251" s="55"/>
    </row>
    <row r="1252" spans="19:36">
      <c r="S1252" s="179"/>
      <c r="T1252" s="179"/>
      <c r="W1252" s="201"/>
      <c r="X1252" s="179"/>
      <c r="Y1252" s="179"/>
      <c r="AB1252" s="77"/>
      <c r="AJ1252" s="55"/>
    </row>
    <row r="1253" spans="19:36">
      <c r="S1253" s="179"/>
      <c r="T1253" s="179"/>
      <c r="W1253" s="201"/>
      <c r="X1253" s="179"/>
      <c r="Y1253" s="179"/>
      <c r="AB1253" s="77"/>
      <c r="AJ1253" s="55"/>
    </row>
    <row r="1254" spans="19:36">
      <c r="S1254" s="179"/>
      <c r="T1254" s="179"/>
      <c r="W1254" s="201"/>
      <c r="X1254" s="179"/>
      <c r="Y1254" s="179"/>
      <c r="AB1254" s="77"/>
      <c r="AJ1254" s="55"/>
    </row>
    <row r="1255" spans="19:36">
      <c r="S1255" s="179"/>
      <c r="T1255" s="179"/>
      <c r="W1255" s="201"/>
      <c r="X1255" s="179"/>
      <c r="Y1255" s="179"/>
      <c r="AB1255" s="77"/>
      <c r="AJ1255" s="55"/>
    </row>
    <row r="1256" spans="19:36">
      <c r="S1256" s="179"/>
      <c r="T1256" s="179"/>
      <c r="W1256" s="201"/>
      <c r="X1256" s="179"/>
      <c r="Y1256" s="179"/>
      <c r="AB1256" s="77"/>
      <c r="AJ1256" s="55"/>
    </row>
    <row r="1257" spans="19:36">
      <c r="S1257" s="179"/>
      <c r="T1257" s="179"/>
      <c r="W1257" s="201"/>
      <c r="X1257" s="179"/>
      <c r="Y1257" s="179"/>
      <c r="AB1257" s="77"/>
      <c r="AJ1257" s="55"/>
    </row>
    <row r="1258" spans="19:36">
      <c r="S1258" s="179"/>
      <c r="T1258" s="179"/>
      <c r="W1258" s="201"/>
      <c r="X1258" s="179"/>
      <c r="Y1258" s="179"/>
      <c r="AB1258" s="77"/>
      <c r="AJ1258" s="55"/>
    </row>
    <row r="1259" spans="19:36">
      <c r="S1259" s="179"/>
      <c r="T1259" s="179"/>
      <c r="W1259" s="201"/>
      <c r="X1259" s="179"/>
      <c r="Y1259" s="179"/>
      <c r="AB1259" s="77"/>
      <c r="AJ1259" s="55"/>
    </row>
    <row r="1260" spans="19:36">
      <c r="S1260" s="179"/>
      <c r="T1260" s="179"/>
      <c r="W1260" s="201"/>
      <c r="X1260" s="179"/>
      <c r="Y1260" s="179"/>
      <c r="AB1260" s="77"/>
      <c r="AJ1260" s="55"/>
    </row>
    <row r="1261" spans="19:36">
      <c r="S1261" s="179"/>
      <c r="T1261" s="179"/>
      <c r="W1261" s="201"/>
      <c r="X1261" s="179"/>
      <c r="Y1261" s="179"/>
      <c r="AB1261" s="77"/>
      <c r="AJ1261" s="55"/>
    </row>
    <row r="1262" spans="19:36">
      <c r="S1262" s="179"/>
      <c r="T1262" s="179"/>
      <c r="W1262" s="201"/>
      <c r="X1262" s="179"/>
      <c r="Y1262" s="179"/>
      <c r="AB1262" s="77"/>
      <c r="AJ1262" s="55"/>
    </row>
    <row r="1263" spans="19:36">
      <c r="S1263" s="179"/>
      <c r="T1263" s="179"/>
      <c r="W1263" s="201"/>
      <c r="X1263" s="179"/>
      <c r="Y1263" s="179"/>
      <c r="AB1263" s="77"/>
      <c r="AJ1263" s="55"/>
    </row>
    <row r="1264" spans="19:36">
      <c r="S1264" s="179"/>
      <c r="T1264" s="179"/>
      <c r="W1264" s="201"/>
      <c r="X1264" s="179"/>
      <c r="Y1264" s="179"/>
      <c r="AB1264" s="77"/>
      <c r="AJ1264" s="55"/>
    </row>
    <row r="1265" spans="19:36">
      <c r="S1265" s="179"/>
      <c r="T1265" s="179"/>
      <c r="W1265" s="201"/>
      <c r="X1265" s="179"/>
      <c r="Y1265" s="179"/>
      <c r="AB1265" s="77"/>
      <c r="AJ1265" s="55"/>
    </row>
    <row r="1266" spans="19:36">
      <c r="S1266" s="179"/>
      <c r="T1266" s="179"/>
      <c r="W1266" s="201"/>
      <c r="X1266" s="179"/>
      <c r="Y1266" s="179"/>
      <c r="AB1266" s="77"/>
      <c r="AJ1266" s="55"/>
    </row>
    <row r="1267" spans="19:36">
      <c r="S1267" s="179"/>
      <c r="T1267" s="179"/>
      <c r="W1267" s="201"/>
      <c r="X1267" s="179"/>
      <c r="Y1267" s="179"/>
      <c r="AB1267" s="77"/>
      <c r="AJ1267" s="55"/>
    </row>
    <row r="1268" spans="19:36">
      <c r="S1268" s="179"/>
      <c r="T1268" s="179"/>
      <c r="W1268" s="201"/>
      <c r="X1268" s="179"/>
      <c r="Y1268" s="179"/>
      <c r="AB1268" s="77"/>
      <c r="AJ1268" s="55"/>
    </row>
    <row r="1269" spans="19:36">
      <c r="S1269" s="179"/>
      <c r="T1269" s="179"/>
      <c r="W1269" s="201"/>
      <c r="X1269" s="179"/>
      <c r="Y1269" s="179"/>
      <c r="AB1269" s="77"/>
      <c r="AJ1269" s="55"/>
    </row>
    <row r="1270" spans="19:36">
      <c r="S1270" s="179"/>
      <c r="T1270" s="179"/>
      <c r="W1270" s="201"/>
      <c r="X1270" s="179"/>
      <c r="Y1270" s="179"/>
      <c r="AB1270" s="77"/>
      <c r="AJ1270" s="55"/>
    </row>
    <row r="1271" spans="19:36">
      <c r="S1271" s="179"/>
      <c r="T1271" s="179"/>
      <c r="W1271" s="201"/>
      <c r="X1271" s="179"/>
      <c r="Y1271" s="179"/>
      <c r="AB1271" s="77"/>
      <c r="AJ1271" s="55"/>
    </row>
    <row r="1272" spans="19:36">
      <c r="S1272" s="179"/>
      <c r="T1272" s="179"/>
      <c r="W1272" s="201"/>
      <c r="X1272" s="179"/>
      <c r="Y1272" s="179"/>
      <c r="AB1272" s="77"/>
      <c r="AJ1272" s="55"/>
    </row>
    <row r="1273" spans="19:36">
      <c r="S1273" s="179"/>
      <c r="T1273" s="179"/>
      <c r="W1273" s="201"/>
      <c r="X1273" s="179"/>
      <c r="Y1273" s="179"/>
      <c r="AB1273" s="77"/>
      <c r="AJ1273" s="55"/>
    </row>
    <row r="1274" spans="19:36">
      <c r="S1274" s="179"/>
      <c r="T1274" s="179"/>
      <c r="W1274" s="201"/>
      <c r="X1274" s="179"/>
      <c r="Y1274" s="179"/>
      <c r="AB1274" s="77"/>
      <c r="AJ1274" s="55"/>
    </row>
    <row r="1275" spans="19:36">
      <c r="S1275" s="179"/>
      <c r="T1275" s="179"/>
      <c r="W1275" s="201"/>
      <c r="X1275" s="179"/>
      <c r="Y1275" s="179"/>
      <c r="AB1275" s="77"/>
      <c r="AJ1275" s="55"/>
    </row>
    <row r="1276" spans="19:36">
      <c r="S1276" s="179"/>
      <c r="T1276" s="179"/>
      <c r="W1276" s="201"/>
      <c r="X1276" s="179"/>
      <c r="Y1276" s="179"/>
      <c r="AB1276" s="77"/>
      <c r="AJ1276" s="55"/>
    </row>
    <row r="1277" spans="19:36">
      <c r="S1277" s="179"/>
      <c r="T1277" s="179"/>
      <c r="W1277" s="201"/>
      <c r="X1277" s="179"/>
      <c r="Y1277" s="179"/>
      <c r="AB1277" s="77"/>
      <c r="AJ1277" s="55"/>
    </row>
    <row r="1278" spans="19:36">
      <c r="S1278" s="179"/>
      <c r="T1278" s="179"/>
      <c r="W1278" s="201"/>
      <c r="X1278" s="179"/>
      <c r="Y1278" s="179"/>
      <c r="AB1278" s="77"/>
      <c r="AJ1278" s="55"/>
    </row>
    <row r="1279" spans="19:36">
      <c r="S1279" s="179"/>
      <c r="T1279" s="179"/>
      <c r="W1279" s="201"/>
      <c r="X1279" s="179"/>
      <c r="Y1279" s="179"/>
      <c r="AB1279" s="77"/>
      <c r="AJ1279" s="55"/>
    </row>
    <row r="1280" spans="19:36">
      <c r="S1280" s="179"/>
      <c r="T1280" s="179"/>
      <c r="W1280" s="201"/>
      <c r="X1280" s="179"/>
      <c r="Y1280" s="179"/>
      <c r="AB1280" s="77"/>
      <c r="AJ1280" s="55"/>
    </row>
    <row r="1281" spans="19:36">
      <c r="S1281" s="179"/>
      <c r="T1281" s="179"/>
      <c r="W1281" s="201"/>
      <c r="X1281" s="179"/>
      <c r="Y1281" s="179"/>
      <c r="AB1281" s="77"/>
      <c r="AJ1281" s="55"/>
    </row>
    <row r="1282" spans="19:36">
      <c r="S1282" s="179"/>
      <c r="T1282" s="179"/>
      <c r="W1282" s="201"/>
      <c r="X1282" s="179"/>
      <c r="Y1282" s="179"/>
      <c r="AB1282" s="77"/>
      <c r="AJ1282" s="55"/>
    </row>
    <row r="1283" spans="19:36">
      <c r="S1283" s="179"/>
      <c r="T1283" s="179"/>
      <c r="W1283" s="201"/>
      <c r="X1283" s="179"/>
      <c r="Y1283" s="179"/>
      <c r="AB1283" s="77"/>
      <c r="AJ1283" s="55"/>
    </row>
    <row r="1284" spans="19:36">
      <c r="S1284" s="179"/>
      <c r="T1284" s="179"/>
      <c r="W1284" s="201"/>
      <c r="X1284" s="179"/>
      <c r="Y1284" s="179"/>
      <c r="AB1284" s="77"/>
      <c r="AJ1284" s="55"/>
    </row>
    <row r="1285" spans="19:36">
      <c r="S1285" s="179"/>
      <c r="T1285" s="179"/>
      <c r="W1285" s="201"/>
      <c r="X1285" s="179"/>
      <c r="Y1285" s="179"/>
      <c r="AB1285" s="77"/>
      <c r="AJ1285" s="55"/>
    </row>
    <row r="1286" spans="19:36">
      <c r="S1286" s="179"/>
      <c r="T1286" s="179"/>
      <c r="W1286" s="201"/>
      <c r="X1286" s="179"/>
      <c r="Y1286" s="179"/>
      <c r="AB1286" s="77"/>
      <c r="AJ1286" s="55"/>
    </row>
    <row r="1287" spans="19:36">
      <c r="S1287" s="179"/>
      <c r="T1287" s="179"/>
      <c r="W1287" s="201"/>
      <c r="X1287" s="179"/>
      <c r="Y1287" s="179"/>
      <c r="AB1287" s="77"/>
      <c r="AJ1287" s="55"/>
    </row>
    <row r="1288" spans="19:36">
      <c r="S1288" s="179"/>
      <c r="T1288" s="179"/>
      <c r="W1288" s="201"/>
      <c r="X1288" s="179"/>
      <c r="Y1288" s="179"/>
      <c r="AB1288" s="77"/>
      <c r="AJ1288" s="55"/>
    </row>
    <row r="1289" spans="19:36">
      <c r="S1289" s="179"/>
      <c r="T1289" s="179"/>
      <c r="W1289" s="201"/>
      <c r="X1289" s="179"/>
      <c r="Y1289" s="179"/>
      <c r="AB1289" s="77"/>
      <c r="AJ1289" s="55"/>
    </row>
    <row r="1290" spans="19:36">
      <c r="S1290" s="179"/>
      <c r="T1290" s="179"/>
      <c r="W1290" s="201"/>
      <c r="X1290" s="179"/>
      <c r="Y1290" s="179"/>
      <c r="AB1290" s="77"/>
      <c r="AJ1290" s="55"/>
    </row>
    <row r="1291" spans="19:36">
      <c r="S1291" s="179"/>
      <c r="T1291" s="179"/>
      <c r="W1291" s="201"/>
      <c r="X1291" s="179"/>
      <c r="Y1291" s="179"/>
      <c r="AB1291" s="77"/>
      <c r="AJ1291" s="55"/>
    </row>
    <row r="1292" spans="19:36">
      <c r="S1292" s="179"/>
      <c r="T1292" s="179"/>
      <c r="W1292" s="201"/>
      <c r="X1292" s="179"/>
      <c r="Y1292" s="179"/>
      <c r="AB1292" s="77"/>
      <c r="AJ1292" s="55"/>
    </row>
    <row r="1293" spans="19:36">
      <c r="S1293" s="179"/>
      <c r="T1293" s="179"/>
      <c r="W1293" s="201"/>
      <c r="X1293" s="179"/>
      <c r="Y1293" s="179"/>
      <c r="AB1293" s="77"/>
      <c r="AJ1293" s="55"/>
    </row>
    <row r="1294" spans="19:36">
      <c r="S1294" s="179"/>
      <c r="T1294" s="179"/>
      <c r="W1294" s="201"/>
      <c r="X1294" s="179"/>
      <c r="Y1294" s="179"/>
      <c r="AB1294" s="77"/>
      <c r="AJ1294" s="55"/>
    </row>
    <row r="1295" spans="19:36">
      <c r="S1295" s="179"/>
      <c r="T1295" s="179"/>
      <c r="W1295" s="201"/>
      <c r="X1295" s="179"/>
      <c r="Y1295" s="179"/>
      <c r="AB1295" s="77"/>
      <c r="AJ1295" s="55"/>
    </row>
    <row r="1296" spans="19:36">
      <c r="S1296" s="179"/>
      <c r="T1296" s="179"/>
      <c r="W1296" s="201"/>
      <c r="X1296" s="179"/>
      <c r="Y1296" s="179"/>
      <c r="AB1296" s="77"/>
      <c r="AJ1296" s="55"/>
    </row>
    <row r="1297" spans="19:36">
      <c r="S1297" s="179"/>
      <c r="T1297" s="179"/>
      <c r="W1297" s="201"/>
      <c r="X1297" s="179"/>
      <c r="Y1297" s="179"/>
      <c r="AB1297" s="77"/>
      <c r="AJ1297" s="55"/>
    </row>
    <row r="1298" spans="19:36">
      <c r="S1298" s="179"/>
      <c r="T1298" s="179"/>
      <c r="W1298" s="201"/>
      <c r="X1298" s="179"/>
      <c r="Y1298" s="179"/>
      <c r="AB1298" s="77"/>
      <c r="AJ1298" s="55"/>
    </row>
    <row r="1299" spans="19:36">
      <c r="S1299" s="179"/>
      <c r="T1299" s="179"/>
      <c r="W1299" s="201"/>
      <c r="X1299" s="179"/>
      <c r="Y1299" s="179"/>
      <c r="AB1299" s="77"/>
      <c r="AJ1299" s="55"/>
    </row>
    <row r="1300" spans="19:36">
      <c r="S1300" s="179"/>
      <c r="T1300" s="179"/>
      <c r="W1300" s="201"/>
      <c r="X1300" s="179"/>
      <c r="Y1300" s="179"/>
      <c r="AB1300" s="77"/>
      <c r="AJ1300" s="55"/>
    </row>
    <row r="1301" spans="19:36">
      <c r="S1301" s="179"/>
      <c r="T1301" s="179"/>
      <c r="W1301" s="201"/>
      <c r="X1301" s="179"/>
      <c r="Y1301" s="179"/>
      <c r="AB1301" s="77"/>
      <c r="AJ1301" s="55"/>
    </row>
    <row r="1302" spans="19:36">
      <c r="S1302" s="179"/>
      <c r="T1302" s="179"/>
      <c r="W1302" s="201"/>
      <c r="X1302" s="179"/>
      <c r="Y1302" s="179"/>
      <c r="AB1302" s="77"/>
      <c r="AJ1302" s="55"/>
    </row>
    <row r="1303" spans="19:36">
      <c r="S1303" s="179"/>
      <c r="T1303" s="179"/>
      <c r="W1303" s="201"/>
      <c r="X1303" s="179"/>
      <c r="Y1303" s="179"/>
      <c r="AB1303" s="77"/>
      <c r="AJ1303" s="55"/>
    </row>
    <row r="1304" spans="19:36">
      <c r="S1304" s="179"/>
      <c r="T1304" s="179"/>
      <c r="W1304" s="201"/>
      <c r="X1304" s="179"/>
      <c r="Y1304" s="179"/>
      <c r="AB1304" s="77"/>
      <c r="AJ1304" s="55"/>
    </row>
    <row r="1305" spans="19:36">
      <c r="S1305" s="179"/>
      <c r="T1305" s="179"/>
      <c r="W1305" s="201"/>
      <c r="X1305" s="179"/>
      <c r="Y1305" s="179"/>
      <c r="AB1305" s="77"/>
      <c r="AJ1305" s="55"/>
    </row>
    <row r="1306" spans="19:36">
      <c r="S1306" s="179"/>
      <c r="T1306" s="179"/>
      <c r="W1306" s="201"/>
      <c r="X1306" s="179"/>
      <c r="Y1306" s="179"/>
      <c r="AB1306" s="77"/>
      <c r="AJ1306" s="55"/>
    </row>
    <row r="1307" spans="19:36">
      <c r="S1307" s="179"/>
      <c r="T1307" s="179"/>
      <c r="W1307" s="201"/>
      <c r="X1307" s="179"/>
      <c r="Y1307" s="179"/>
      <c r="AB1307" s="77"/>
      <c r="AJ1307" s="55"/>
    </row>
    <row r="1308" spans="19:36">
      <c r="S1308" s="179"/>
      <c r="T1308" s="179"/>
      <c r="W1308" s="201"/>
      <c r="X1308" s="179"/>
      <c r="Y1308" s="179"/>
      <c r="AB1308" s="77"/>
      <c r="AJ1308" s="55"/>
    </row>
    <row r="1309" spans="19:36">
      <c r="S1309" s="179"/>
      <c r="T1309" s="179"/>
      <c r="W1309" s="201"/>
      <c r="X1309" s="179"/>
      <c r="Y1309" s="179"/>
      <c r="AB1309" s="77"/>
      <c r="AJ1309" s="55"/>
    </row>
    <row r="1310" spans="19:36">
      <c r="S1310" s="179"/>
      <c r="T1310" s="179"/>
      <c r="W1310" s="201"/>
      <c r="X1310" s="179"/>
      <c r="Y1310" s="179"/>
      <c r="AB1310" s="77"/>
      <c r="AJ1310" s="55"/>
    </row>
    <row r="1311" spans="19:36">
      <c r="S1311" s="179"/>
      <c r="T1311" s="179"/>
      <c r="W1311" s="201"/>
      <c r="X1311" s="179"/>
      <c r="Y1311" s="179"/>
      <c r="AB1311" s="77"/>
      <c r="AJ1311" s="55"/>
    </row>
    <row r="1312" spans="19:36">
      <c r="S1312" s="179"/>
      <c r="T1312" s="179"/>
      <c r="W1312" s="201"/>
      <c r="X1312" s="179"/>
      <c r="Y1312" s="179"/>
      <c r="AB1312" s="77"/>
      <c r="AJ1312" s="55"/>
    </row>
    <row r="1313" spans="19:36">
      <c r="S1313" s="179"/>
      <c r="T1313" s="179"/>
      <c r="W1313" s="201"/>
      <c r="X1313" s="179"/>
      <c r="Y1313" s="179"/>
      <c r="AB1313" s="77"/>
      <c r="AJ1313" s="55"/>
    </row>
    <row r="1314" spans="19:36">
      <c r="S1314" s="179"/>
      <c r="T1314" s="179"/>
      <c r="W1314" s="201"/>
      <c r="X1314" s="179"/>
      <c r="Y1314" s="179"/>
      <c r="AB1314" s="77"/>
      <c r="AJ1314" s="55"/>
    </row>
    <row r="1315" spans="19:36">
      <c r="S1315" s="179"/>
      <c r="T1315" s="179"/>
      <c r="W1315" s="201"/>
      <c r="X1315" s="179"/>
      <c r="Y1315" s="179"/>
      <c r="AB1315" s="77"/>
      <c r="AJ1315" s="55"/>
    </row>
    <row r="1316" spans="19:36">
      <c r="S1316" s="179"/>
      <c r="T1316" s="179"/>
      <c r="W1316" s="201"/>
      <c r="X1316" s="179"/>
      <c r="Y1316" s="179"/>
      <c r="AB1316" s="77"/>
      <c r="AJ1316" s="55"/>
    </row>
    <row r="1317" spans="19:36">
      <c r="S1317" s="179"/>
      <c r="T1317" s="179"/>
      <c r="W1317" s="201"/>
      <c r="X1317" s="179"/>
      <c r="Y1317" s="179"/>
      <c r="AB1317" s="77"/>
      <c r="AJ1317" s="55"/>
    </row>
    <row r="1318" spans="19:36">
      <c r="S1318" s="179"/>
      <c r="T1318" s="179"/>
      <c r="W1318" s="201"/>
      <c r="X1318" s="179"/>
      <c r="Y1318" s="179"/>
      <c r="AB1318" s="77"/>
      <c r="AJ1318" s="55"/>
    </row>
    <row r="1319" spans="19:36">
      <c r="S1319" s="179"/>
      <c r="T1319" s="179"/>
      <c r="W1319" s="201"/>
      <c r="X1319" s="179"/>
      <c r="Y1319" s="179"/>
      <c r="AB1319" s="77"/>
      <c r="AJ1319" s="55"/>
    </row>
    <row r="1320" spans="19:36">
      <c r="S1320" s="179"/>
      <c r="T1320" s="179"/>
      <c r="W1320" s="201"/>
      <c r="X1320" s="179"/>
      <c r="Y1320" s="179"/>
      <c r="AB1320" s="77"/>
      <c r="AJ1320" s="55"/>
    </row>
    <row r="1321" spans="19:36">
      <c r="S1321" s="179"/>
      <c r="T1321" s="179"/>
      <c r="W1321" s="201"/>
      <c r="X1321" s="179"/>
      <c r="Y1321" s="179"/>
      <c r="AB1321" s="77"/>
      <c r="AJ1321" s="55"/>
    </row>
    <row r="1322" spans="19:36">
      <c r="S1322" s="179"/>
      <c r="T1322" s="179"/>
      <c r="W1322" s="201"/>
      <c r="X1322" s="179"/>
      <c r="Y1322" s="179"/>
      <c r="AB1322" s="77"/>
      <c r="AJ1322" s="55"/>
    </row>
    <row r="1323" spans="19:36">
      <c r="S1323" s="179"/>
      <c r="T1323" s="179"/>
      <c r="W1323" s="201"/>
      <c r="X1323" s="179"/>
      <c r="Y1323" s="179"/>
      <c r="AB1323" s="77"/>
      <c r="AJ1323" s="55"/>
    </row>
    <row r="1324" spans="19:36">
      <c r="S1324" s="179"/>
      <c r="T1324" s="179"/>
      <c r="W1324" s="201"/>
      <c r="X1324" s="179"/>
      <c r="Y1324" s="179"/>
      <c r="AB1324" s="77"/>
      <c r="AJ1324" s="55"/>
    </row>
    <row r="1325" spans="19:36">
      <c r="S1325" s="179"/>
      <c r="T1325" s="179"/>
      <c r="W1325" s="201"/>
      <c r="X1325" s="179"/>
      <c r="Y1325" s="179"/>
      <c r="AB1325" s="77"/>
      <c r="AJ1325" s="55"/>
    </row>
    <row r="1326" spans="19:36">
      <c r="S1326" s="179"/>
      <c r="T1326" s="179"/>
      <c r="W1326" s="201"/>
      <c r="X1326" s="179"/>
      <c r="Y1326" s="179"/>
      <c r="AB1326" s="77"/>
      <c r="AJ1326" s="55"/>
    </row>
    <row r="1327" spans="19:36">
      <c r="S1327" s="179"/>
      <c r="T1327" s="179"/>
      <c r="W1327" s="201"/>
      <c r="X1327" s="179"/>
      <c r="Y1327" s="179"/>
      <c r="AB1327" s="77"/>
      <c r="AJ1327" s="55"/>
    </row>
    <row r="1328" spans="19:36">
      <c r="S1328" s="179"/>
      <c r="T1328" s="179"/>
      <c r="W1328" s="201"/>
      <c r="X1328" s="179"/>
      <c r="Y1328" s="179"/>
      <c r="AB1328" s="77"/>
      <c r="AJ1328" s="55"/>
    </row>
    <row r="1329" spans="19:36">
      <c r="S1329" s="179"/>
      <c r="T1329" s="179"/>
      <c r="W1329" s="201"/>
      <c r="X1329" s="179"/>
      <c r="Y1329" s="179"/>
      <c r="AB1329" s="77"/>
      <c r="AJ1329" s="55"/>
    </row>
    <row r="1330" spans="19:36">
      <c r="S1330" s="179"/>
      <c r="T1330" s="179"/>
      <c r="W1330" s="201"/>
      <c r="X1330" s="179"/>
      <c r="Y1330" s="179"/>
      <c r="AB1330" s="77"/>
      <c r="AJ1330" s="55"/>
    </row>
    <row r="1331" spans="19:36">
      <c r="S1331" s="179"/>
      <c r="T1331" s="179"/>
      <c r="W1331" s="201"/>
      <c r="X1331" s="179"/>
      <c r="Y1331" s="179"/>
      <c r="AB1331" s="77"/>
      <c r="AJ1331" s="55"/>
    </row>
    <row r="1332" spans="19:36">
      <c r="S1332" s="179"/>
      <c r="T1332" s="179"/>
      <c r="W1332" s="201"/>
      <c r="X1332" s="179"/>
      <c r="Y1332" s="179"/>
      <c r="AB1332" s="77"/>
      <c r="AJ1332" s="55"/>
    </row>
    <row r="1333" spans="19:36">
      <c r="S1333" s="179"/>
      <c r="T1333" s="179"/>
      <c r="W1333" s="201"/>
      <c r="X1333" s="179"/>
      <c r="Y1333" s="179"/>
      <c r="AB1333" s="77"/>
      <c r="AJ1333" s="55"/>
    </row>
    <row r="1334" spans="19:36">
      <c r="S1334" s="179"/>
      <c r="T1334" s="179"/>
      <c r="W1334" s="201"/>
      <c r="X1334" s="179"/>
      <c r="Y1334" s="179"/>
      <c r="AB1334" s="77"/>
      <c r="AJ1334" s="55"/>
    </row>
    <row r="1335" spans="19:36">
      <c r="S1335" s="179"/>
      <c r="T1335" s="179"/>
      <c r="W1335" s="201"/>
      <c r="X1335" s="179"/>
      <c r="Y1335" s="179"/>
      <c r="AB1335" s="77"/>
      <c r="AJ1335" s="55"/>
    </row>
    <row r="1336" spans="19:36">
      <c r="S1336" s="179"/>
      <c r="T1336" s="179"/>
      <c r="W1336" s="201"/>
      <c r="X1336" s="179"/>
      <c r="Y1336" s="179"/>
      <c r="AB1336" s="77"/>
      <c r="AJ1336" s="55"/>
    </row>
    <row r="1337" spans="19:36">
      <c r="S1337" s="179"/>
      <c r="T1337" s="179"/>
      <c r="W1337" s="201"/>
      <c r="X1337" s="179"/>
      <c r="Y1337" s="179"/>
      <c r="AB1337" s="77"/>
      <c r="AJ1337" s="55"/>
    </row>
    <row r="1338" spans="19:36">
      <c r="S1338" s="179"/>
      <c r="T1338" s="179"/>
      <c r="W1338" s="201"/>
      <c r="X1338" s="179"/>
      <c r="Y1338" s="179"/>
      <c r="AB1338" s="77"/>
      <c r="AJ1338" s="55"/>
    </row>
    <row r="1339" spans="19:36">
      <c r="S1339" s="179"/>
      <c r="T1339" s="179"/>
      <c r="W1339" s="201"/>
      <c r="X1339" s="179"/>
      <c r="Y1339" s="179"/>
      <c r="AB1339" s="77"/>
      <c r="AJ1339" s="55"/>
    </row>
    <row r="1340" spans="19:36">
      <c r="S1340" s="179"/>
      <c r="T1340" s="179"/>
      <c r="W1340" s="201"/>
      <c r="X1340" s="179"/>
      <c r="Y1340" s="179"/>
      <c r="AB1340" s="77"/>
      <c r="AJ1340" s="55"/>
    </row>
    <row r="1341" spans="19:36">
      <c r="S1341" s="179"/>
      <c r="T1341" s="179"/>
      <c r="W1341" s="201"/>
      <c r="X1341" s="179"/>
      <c r="Y1341" s="179"/>
      <c r="AB1341" s="77"/>
      <c r="AJ1341" s="55"/>
    </row>
    <row r="1342" spans="19:36">
      <c r="S1342" s="179"/>
      <c r="T1342" s="179"/>
      <c r="W1342" s="201"/>
      <c r="X1342" s="179"/>
      <c r="Y1342" s="179"/>
      <c r="AB1342" s="77"/>
      <c r="AJ1342" s="55"/>
    </row>
    <row r="1343" spans="19:36">
      <c r="S1343" s="179"/>
      <c r="T1343" s="179"/>
      <c r="W1343" s="201"/>
      <c r="X1343" s="179"/>
      <c r="Y1343" s="179"/>
      <c r="AB1343" s="77"/>
      <c r="AJ1343" s="55"/>
    </row>
    <row r="1344" spans="19:36">
      <c r="S1344" s="179"/>
      <c r="T1344" s="179"/>
      <c r="W1344" s="201"/>
      <c r="X1344" s="179"/>
      <c r="Y1344" s="179"/>
      <c r="AB1344" s="77"/>
      <c r="AJ1344" s="55"/>
    </row>
    <row r="1345" spans="19:36">
      <c r="S1345" s="179"/>
      <c r="T1345" s="179"/>
      <c r="W1345" s="201"/>
      <c r="X1345" s="179"/>
      <c r="Y1345" s="179"/>
      <c r="AB1345" s="77"/>
      <c r="AJ1345" s="55"/>
    </row>
    <row r="1346" spans="19:36">
      <c r="S1346" s="179"/>
      <c r="T1346" s="179"/>
      <c r="W1346" s="201"/>
      <c r="X1346" s="179"/>
      <c r="Y1346" s="179"/>
      <c r="AB1346" s="77"/>
      <c r="AJ1346" s="55"/>
    </row>
    <row r="1347" spans="19:36">
      <c r="S1347" s="179"/>
      <c r="T1347" s="179"/>
      <c r="W1347" s="201"/>
      <c r="X1347" s="179"/>
      <c r="Y1347" s="179"/>
      <c r="AB1347" s="77"/>
      <c r="AJ1347" s="55"/>
    </row>
    <row r="1348" spans="19:36">
      <c r="S1348" s="179"/>
      <c r="T1348" s="179"/>
      <c r="W1348" s="201"/>
      <c r="X1348" s="179"/>
      <c r="Y1348" s="179"/>
      <c r="AB1348" s="77"/>
      <c r="AJ1348" s="55"/>
    </row>
    <row r="1349" spans="19:36">
      <c r="S1349" s="179"/>
      <c r="T1349" s="179"/>
      <c r="W1349" s="201"/>
      <c r="X1349" s="179"/>
      <c r="Y1349" s="179"/>
      <c r="AB1349" s="77"/>
      <c r="AJ1349" s="55"/>
    </row>
    <row r="1350" spans="19:36">
      <c r="S1350" s="179"/>
      <c r="T1350" s="179"/>
      <c r="W1350" s="201"/>
      <c r="X1350" s="179"/>
      <c r="Y1350" s="179"/>
      <c r="AB1350" s="77"/>
      <c r="AJ1350" s="55"/>
    </row>
    <row r="1351" spans="19:36">
      <c r="S1351" s="179"/>
      <c r="T1351" s="179"/>
      <c r="W1351" s="201"/>
      <c r="X1351" s="179"/>
      <c r="Y1351" s="179"/>
      <c r="AB1351" s="77"/>
      <c r="AJ1351" s="55"/>
    </row>
    <row r="1352" spans="19:36">
      <c r="S1352" s="179"/>
      <c r="T1352" s="179"/>
      <c r="W1352" s="201"/>
      <c r="X1352" s="179"/>
      <c r="Y1352" s="179"/>
      <c r="AB1352" s="77"/>
      <c r="AJ1352" s="55"/>
    </row>
    <row r="1353" spans="19:36">
      <c r="S1353" s="179"/>
      <c r="T1353" s="179"/>
      <c r="W1353" s="201"/>
      <c r="X1353" s="179"/>
      <c r="Y1353" s="179"/>
      <c r="AB1353" s="77"/>
      <c r="AJ1353" s="55"/>
    </row>
    <row r="1354" spans="19:36">
      <c r="S1354" s="179"/>
      <c r="T1354" s="179"/>
      <c r="W1354" s="201"/>
      <c r="X1354" s="179"/>
      <c r="Y1354" s="179"/>
      <c r="AB1354" s="77"/>
      <c r="AJ1354" s="55"/>
    </row>
    <row r="1355" spans="19:36">
      <c r="S1355" s="179"/>
      <c r="T1355" s="179"/>
      <c r="W1355" s="201"/>
      <c r="X1355" s="179"/>
      <c r="Y1355" s="179"/>
      <c r="AB1355" s="77"/>
      <c r="AJ1355" s="55"/>
    </row>
    <row r="1356" spans="19:36">
      <c r="S1356" s="179"/>
      <c r="T1356" s="179"/>
      <c r="W1356" s="201"/>
      <c r="X1356" s="179"/>
      <c r="Y1356" s="179"/>
      <c r="AB1356" s="77"/>
      <c r="AJ1356" s="55"/>
    </row>
    <row r="1357" spans="19:36">
      <c r="S1357" s="179"/>
      <c r="T1357" s="179"/>
      <c r="W1357" s="201"/>
      <c r="X1357" s="179"/>
      <c r="Y1357" s="179"/>
      <c r="AB1357" s="77"/>
      <c r="AJ1357" s="55"/>
    </row>
    <row r="1358" spans="19:36">
      <c r="S1358" s="179"/>
      <c r="T1358" s="179"/>
      <c r="W1358" s="201"/>
      <c r="X1358" s="179"/>
      <c r="Y1358" s="179"/>
      <c r="AB1358" s="77"/>
      <c r="AJ1358" s="55"/>
    </row>
    <row r="1359" spans="19:36">
      <c r="S1359" s="179"/>
      <c r="T1359" s="179"/>
      <c r="W1359" s="201"/>
      <c r="X1359" s="179"/>
      <c r="Y1359" s="179"/>
      <c r="AB1359" s="77"/>
      <c r="AJ1359" s="55"/>
    </row>
    <row r="1360" spans="19:36">
      <c r="S1360" s="179"/>
      <c r="T1360" s="179"/>
      <c r="W1360" s="201"/>
      <c r="X1360" s="179"/>
      <c r="Y1360" s="179"/>
      <c r="AB1360" s="77"/>
      <c r="AJ1360" s="55"/>
    </row>
    <row r="1361" spans="19:36">
      <c r="S1361" s="179"/>
      <c r="T1361" s="179"/>
      <c r="W1361" s="201"/>
      <c r="X1361" s="179"/>
      <c r="Y1361" s="179"/>
      <c r="AB1361" s="77"/>
      <c r="AJ1361" s="55"/>
    </row>
    <row r="1362" spans="19:36">
      <c r="S1362" s="179"/>
      <c r="T1362" s="179"/>
      <c r="W1362" s="201"/>
      <c r="X1362" s="179"/>
      <c r="Y1362" s="179"/>
      <c r="AB1362" s="77"/>
      <c r="AJ1362" s="55"/>
    </row>
    <row r="1363" spans="19:36">
      <c r="S1363" s="179"/>
      <c r="T1363" s="179"/>
      <c r="W1363" s="201"/>
      <c r="X1363" s="179"/>
      <c r="Y1363" s="179"/>
      <c r="AB1363" s="77"/>
      <c r="AJ1363" s="55"/>
    </row>
    <row r="1364" spans="19:36">
      <c r="S1364" s="179"/>
      <c r="T1364" s="179"/>
      <c r="W1364" s="201"/>
      <c r="X1364" s="179"/>
      <c r="Y1364" s="179"/>
      <c r="AB1364" s="77"/>
      <c r="AJ1364" s="55"/>
    </row>
    <row r="1365" spans="19:36">
      <c r="S1365" s="179"/>
      <c r="T1365" s="179"/>
      <c r="W1365" s="201"/>
      <c r="X1365" s="179"/>
      <c r="Y1365" s="179"/>
      <c r="AB1365" s="77"/>
      <c r="AJ1365" s="55"/>
    </row>
    <row r="1366" spans="19:36">
      <c r="S1366" s="179"/>
      <c r="T1366" s="179"/>
      <c r="W1366" s="201"/>
      <c r="X1366" s="179"/>
      <c r="Y1366" s="179"/>
      <c r="AB1366" s="77"/>
      <c r="AJ1366" s="55"/>
    </row>
    <row r="1367" spans="19:36">
      <c r="S1367" s="179"/>
      <c r="T1367" s="179"/>
      <c r="W1367" s="201"/>
      <c r="X1367" s="179"/>
      <c r="Y1367" s="179"/>
      <c r="AB1367" s="77"/>
      <c r="AJ1367" s="55"/>
    </row>
    <row r="1368" spans="19:36">
      <c r="S1368" s="179"/>
      <c r="T1368" s="179"/>
      <c r="W1368" s="201"/>
      <c r="X1368" s="179"/>
      <c r="Y1368" s="179"/>
      <c r="AB1368" s="77"/>
      <c r="AJ1368" s="55"/>
    </row>
    <row r="1369" spans="19:36">
      <c r="S1369" s="179"/>
      <c r="T1369" s="179"/>
      <c r="W1369" s="201"/>
      <c r="X1369" s="179"/>
      <c r="Y1369" s="179"/>
      <c r="AB1369" s="77"/>
      <c r="AJ1369" s="55"/>
    </row>
    <row r="1370" spans="19:36">
      <c r="S1370" s="179"/>
      <c r="T1370" s="179"/>
      <c r="W1370" s="201"/>
      <c r="X1370" s="179"/>
      <c r="Y1370" s="179"/>
      <c r="AB1370" s="77"/>
      <c r="AJ1370" s="55"/>
    </row>
    <row r="1371" spans="19:36">
      <c r="S1371" s="179"/>
      <c r="T1371" s="179"/>
      <c r="W1371" s="201"/>
      <c r="X1371" s="179"/>
      <c r="Y1371" s="179"/>
      <c r="AB1371" s="77"/>
      <c r="AJ1371" s="55"/>
    </row>
    <row r="1372" spans="19:36">
      <c r="S1372" s="179"/>
      <c r="T1372" s="179"/>
      <c r="W1372" s="201"/>
      <c r="X1372" s="179"/>
      <c r="Y1372" s="179"/>
      <c r="AB1372" s="77"/>
      <c r="AJ1372" s="55"/>
    </row>
    <row r="1373" spans="19:36">
      <c r="S1373" s="179"/>
      <c r="T1373" s="179"/>
      <c r="W1373" s="201"/>
      <c r="X1373" s="179"/>
      <c r="Y1373" s="179"/>
      <c r="AB1373" s="77"/>
      <c r="AJ1373" s="55"/>
    </row>
    <row r="1374" spans="19:36">
      <c r="S1374" s="179"/>
      <c r="T1374" s="179"/>
      <c r="W1374" s="201"/>
      <c r="X1374" s="179"/>
      <c r="Y1374" s="179"/>
      <c r="AB1374" s="77"/>
      <c r="AJ1374" s="55"/>
    </row>
    <row r="1375" spans="19:36">
      <c r="S1375" s="179"/>
      <c r="T1375" s="179"/>
      <c r="W1375" s="201"/>
      <c r="X1375" s="179"/>
      <c r="Y1375" s="179"/>
      <c r="AB1375" s="77"/>
      <c r="AJ1375" s="55"/>
    </row>
    <row r="1376" spans="19:36">
      <c r="S1376" s="179"/>
      <c r="T1376" s="179"/>
      <c r="W1376" s="201"/>
      <c r="X1376" s="179"/>
      <c r="Y1376" s="179"/>
      <c r="AB1376" s="77"/>
      <c r="AJ1376" s="55"/>
    </row>
    <row r="1377" spans="19:36">
      <c r="S1377" s="179"/>
      <c r="T1377" s="179"/>
      <c r="W1377" s="201"/>
      <c r="X1377" s="179"/>
      <c r="Y1377" s="179"/>
      <c r="AB1377" s="77"/>
      <c r="AJ1377" s="55"/>
    </row>
    <row r="1378" spans="19:36">
      <c r="S1378" s="179"/>
      <c r="T1378" s="179"/>
      <c r="W1378" s="201"/>
      <c r="X1378" s="179"/>
      <c r="Y1378" s="179"/>
      <c r="AB1378" s="77"/>
      <c r="AJ1378" s="55"/>
    </row>
    <row r="1379" spans="19:36">
      <c r="S1379" s="179"/>
      <c r="T1379" s="179"/>
      <c r="W1379" s="201"/>
      <c r="X1379" s="179"/>
      <c r="Y1379" s="179"/>
      <c r="AB1379" s="77"/>
      <c r="AJ1379" s="55"/>
    </row>
    <row r="1380" spans="19:36">
      <c r="S1380" s="179"/>
      <c r="T1380" s="179"/>
      <c r="W1380" s="201"/>
      <c r="X1380" s="179"/>
      <c r="Y1380" s="179"/>
      <c r="AB1380" s="77"/>
      <c r="AJ1380" s="55"/>
    </row>
    <row r="1381" spans="19:36">
      <c r="S1381" s="179"/>
      <c r="T1381" s="179"/>
      <c r="W1381" s="201"/>
      <c r="X1381" s="179"/>
      <c r="Y1381" s="179"/>
      <c r="AB1381" s="77"/>
      <c r="AJ1381" s="55"/>
    </row>
    <row r="1382" spans="19:36">
      <c r="S1382" s="179"/>
      <c r="T1382" s="179"/>
      <c r="W1382" s="201"/>
      <c r="X1382" s="179"/>
      <c r="Y1382" s="179"/>
      <c r="AB1382" s="77"/>
      <c r="AJ1382" s="55"/>
    </row>
    <row r="1383" spans="19:36">
      <c r="S1383" s="179"/>
      <c r="T1383" s="179"/>
      <c r="W1383" s="201"/>
      <c r="X1383" s="179"/>
      <c r="Y1383" s="179"/>
      <c r="AB1383" s="77"/>
      <c r="AJ1383" s="55"/>
    </row>
    <row r="1384" spans="19:36">
      <c r="S1384" s="179"/>
      <c r="T1384" s="179"/>
      <c r="W1384" s="201"/>
      <c r="X1384" s="179"/>
      <c r="Y1384" s="179"/>
      <c r="AB1384" s="77"/>
      <c r="AJ1384" s="55"/>
    </row>
    <row r="1385" spans="19:36">
      <c r="S1385" s="179"/>
      <c r="T1385" s="179"/>
      <c r="W1385" s="201"/>
      <c r="X1385" s="179"/>
      <c r="Y1385" s="179"/>
      <c r="AB1385" s="77"/>
      <c r="AJ1385" s="55"/>
    </row>
    <row r="1386" spans="19:36">
      <c r="S1386" s="179"/>
      <c r="T1386" s="179"/>
      <c r="W1386" s="201"/>
      <c r="X1386" s="179"/>
      <c r="Y1386" s="179"/>
      <c r="AB1386" s="77"/>
      <c r="AJ1386" s="55"/>
    </row>
    <row r="1387" spans="19:36">
      <c r="S1387" s="179"/>
      <c r="T1387" s="179"/>
      <c r="W1387" s="201"/>
      <c r="X1387" s="179"/>
      <c r="Y1387" s="179"/>
      <c r="AB1387" s="77"/>
      <c r="AJ1387" s="55"/>
    </row>
    <row r="1388" spans="19:36">
      <c r="S1388" s="179"/>
      <c r="T1388" s="179"/>
      <c r="W1388" s="201"/>
      <c r="X1388" s="179"/>
      <c r="Y1388" s="179"/>
      <c r="AB1388" s="77"/>
      <c r="AJ1388" s="55"/>
    </row>
    <row r="1389" spans="19:36">
      <c r="S1389" s="179"/>
      <c r="T1389" s="179"/>
      <c r="W1389" s="201"/>
      <c r="X1389" s="179"/>
      <c r="Y1389" s="179"/>
      <c r="AB1389" s="77"/>
      <c r="AJ1389" s="55"/>
    </row>
    <row r="1390" spans="19:36">
      <c r="S1390" s="179"/>
      <c r="T1390" s="179"/>
      <c r="W1390" s="201"/>
      <c r="X1390" s="179"/>
      <c r="Y1390" s="179"/>
      <c r="AB1390" s="77"/>
      <c r="AJ1390" s="55"/>
    </row>
    <row r="1391" spans="19:36">
      <c r="S1391" s="179"/>
      <c r="T1391" s="179"/>
      <c r="W1391" s="201"/>
      <c r="X1391" s="179"/>
      <c r="Y1391" s="179"/>
      <c r="AB1391" s="77"/>
      <c r="AJ1391" s="55"/>
    </row>
    <row r="1392" spans="19:36">
      <c r="S1392" s="179"/>
      <c r="T1392" s="179"/>
      <c r="W1392" s="201"/>
      <c r="X1392" s="179"/>
      <c r="Y1392" s="179"/>
      <c r="AB1392" s="77"/>
      <c r="AJ1392" s="55"/>
    </row>
    <row r="1393" spans="19:36">
      <c r="S1393" s="179"/>
      <c r="T1393" s="179"/>
      <c r="W1393" s="201"/>
      <c r="X1393" s="179"/>
      <c r="Y1393" s="179"/>
      <c r="AB1393" s="77"/>
      <c r="AJ1393" s="55"/>
    </row>
    <row r="1394" spans="19:36">
      <c r="S1394" s="179"/>
      <c r="T1394" s="179"/>
      <c r="W1394" s="201"/>
      <c r="X1394" s="179"/>
      <c r="Y1394" s="179"/>
      <c r="AB1394" s="77"/>
      <c r="AJ1394" s="55"/>
    </row>
    <row r="1395" spans="19:36">
      <c r="S1395" s="179"/>
      <c r="T1395" s="179"/>
      <c r="W1395" s="201"/>
      <c r="X1395" s="179"/>
      <c r="Y1395" s="179"/>
      <c r="AB1395" s="77"/>
      <c r="AJ1395" s="55"/>
    </row>
    <row r="1396" spans="19:36">
      <c r="S1396" s="179"/>
      <c r="T1396" s="179"/>
      <c r="W1396" s="201"/>
      <c r="X1396" s="179"/>
      <c r="Y1396" s="179"/>
      <c r="AB1396" s="77"/>
      <c r="AJ1396" s="55"/>
    </row>
    <row r="1397" spans="19:36">
      <c r="S1397" s="179"/>
      <c r="T1397" s="179"/>
      <c r="W1397" s="201"/>
      <c r="X1397" s="179"/>
      <c r="Y1397" s="179"/>
      <c r="AB1397" s="77"/>
      <c r="AJ1397" s="55"/>
    </row>
    <row r="1398" spans="19:36">
      <c r="S1398" s="179"/>
      <c r="T1398" s="179"/>
      <c r="W1398" s="201"/>
      <c r="X1398" s="179"/>
      <c r="Y1398" s="179"/>
      <c r="AB1398" s="77"/>
      <c r="AJ1398" s="55"/>
    </row>
    <row r="1399" spans="19:36">
      <c r="S1399" s="179"/>
      <c r="T1399" s="179"/>
      <c r="W1399" s="201"/>
      <c r="X1399" s="179"/>
      <c r="Y1399" s="179"/>
      <c r="AB1399" s="77"/>
      <c r="AJ1399" s="55"/>
    </row>
    <row r="1400" spans="19:36">
      <c r="S1400" s="179"/>
      <c r="T1400" s="179"/>
      <c r="W1400" s="201"/>
      <c r="X1400" s="179"/>
      <c r="Y1400" s="179"/>
      <c r="AB1400" s="77"/>
      <c r="AJ1400" s="55"/>
    </row>
    <row r="1401" spans="19:36">
      <c r="S1401" s="179"/>
      <c r="T1401" s="179"/>
      <c r="W1401" s="201"/>
      <c r="X1401" s="179"/>
      <c r="Y1401" s="179"/>
      <c r="AB1401" s="77"/>
      <c r="AJ1401" s="55"/>
    </row>
    <row r="1402" spans="19:36">
      <c r="S1402" s="179"/>
      <c r="T1402" s="179"/>
      <c r="W1402" s="201"/>
      <c r="X1402" s="179"/>
      <c r="Y1402" s="179"/>
      <c r="AB1402" s="77"/>
      <c r="AJ1402" s="55"/>
    </row>
    <row r="1403" spans="19:36">
      <c r="S1403" s="179"/>
      <c r="T1403" s="179"/>
      <c r="W1403" s="201"/>
      <c r="X1403" s="179"/>
      <c r="Y1403" s="179"/>
      <c r="AB1403" s="77"/>
      <c r="AJ1403" s="55"/>
    </row>
    <row r="1404" spans="19:36">
      <c r="S1404" s="179"/>
      <c r="T1404" s="179"/>
      <c r="W1404" s="201"/>
      <c r="X1404" s="179"/>
      <c r="Y1404" s="179"/>
      <c r="AB1404" s="77"/>
      <c r="AJ1404" s="55"/>
    </row>
    <row r="1405" spans="19:36">
      <c r="S1405" s="179"/>
      <c r="T1405" s="179"/>
      <c r="W1405" s="201"/>
      <c r="X1405" s="179"/>
      <c r="Y1405" s="179"/>
      <c r="AB1405" s="77"/>
      <c r="AJ1405" s="55"/>
    </row>
    <row r="1406" spans="19:36">
      <c r="S1406" s="179"/>
      <c r="T1406" s="179"/>
      <c r="W1406" s="201"/>
      <c r="X1406" s="179"/>
      <c r="Y1406" s="179"/>
      <c r="AB1406" s="77"/>
      <c r="AJ1406" s="55"/>
    </row>
    <row r="1407" spans="19:36">
      <c r="S1407" s="179"/>
      <c r="T1407" s="179"/>
      <c r="W1407" s="201"/>
      <c r="X1407" s="179"/>
      <c r="Y1407" s="179"/>
      <c r="AB1407" s="77"/>
      <c r="AJ1407" s="55"/>
    </row>
    <row r="1408" spans="19:36">
      <c r="S1408" s="179"/>
      <c r="T1408" s="179"/>
      <c r="W1408" s="201"/>
      <c r="X1408" s="179"/>
      <c r="Y1408" s="179"/>
      <c r="AB1408" s="77"/>
      <c r="AJ1408" s="55"/>
    </row>
    <row r="1409" spans="19:36">
      <c r="S1409" s="179"/>
      <c r="T1409" s="179"/>
      <c r="W1409" s="201"/>
      <c r="X1409" s="179"/>
      <c r="Y1409" s="179"/>
      <c r="AB1409" s="77"/>
      <c r="AJ1409" s="55"/>
    </row>
    <row r="1410" spans="19:36">
      <c r="S1410" s="179"/>
      <c r="T1410" s="179"/>
      <c r="W1410" s="201"/>
      <c r="X1410" s="179"/>
      <c r="Y1410" s="179"/>
      <c r="AB1410" s="77"/>
      <c r="AJ1410" s="55"/>
    </row>
    <row r="1411" spans="19:36">
      <c r="S1411" s="179"/>
      <c r="T1411" s="179"/>
      <c r="W1411" s="201"/>
      <c r="X1411" s="179"/>
      <c r="Y1411" s="179"/>
      <c r="AB1411" s="77"/>
      <c r="AJ1411" s="55"/>
    </row>
    <row r="1412" spans="19:36">
      <c r="S1412" s="179"/>
      <c r="T1412" s="179"/>
      <c r="W1412" s="201"/>
      <c r="X1412" s="179"/>
      <c r="Y1412" s="179"/>
      <c r="AB1412" s="77"/>
      <c r="AJ1412" s="55"/>
    </row>
    <row r="1413" spans="19:36">
      <c r="S1413" s="179"/>
      <c r="T1413" s="179"/>
      <c r="W1413" s="201"/>
      <c r="X1413" s="179"/>
      <c r="Y1413" s="179"/>
      <c r="AB1413" s="77"/>
      <c r="AJ1413" s="55"/>
    </row>
    <row r="1414" spans="19:36">
      <c r="S1414" s="179"/>
      <c r="T1414" s="179"/>
      <c r="W1414" s="201"/>
      <c r="X1414" s="179"/>
      <c r="Y1414" s="179"/>
      <c r="AB1414" s="77"/>
      <c r="AJ1414" s="55"/>
    </row>
    <row r="1415" spans="19:36">
      <c r="S1415" s="179"/>
      <c r="T1415" s="179"/>
      <c r="W1415" s="201"/>
      <c r="X1415" s="179"/>
      <c r="Y1415" s="179"/>
      <c r="AB1415" s="77"/>
      <c r="AJ1415" s="55"/>
    </row>
    <row r="1416" spans="19:36">
      <c r="S1416" s="179"/>
      <c r="T1416" s="179"/>
      <c r="W1416" s="201"/>
      <c r="X1416" s="179"/>
      <c r="Y1416" s="179"/>
      <c r="AB1416" s="77"/>
      <c r="AJ1416" s="55"/>
    </row>
    <row r="1417" spans="19:36">
      <c r="S1417" s="179"/>
      <c r="T1417" s="179"/>
      <c r="W1417" s="201"/>
      <c r="X1417" s="179"/>
      <c r="Y1417" s="179"/>
      <c r="AB1417" s="77"/>
      <c r="AJ1417" s="55"/>
    </row>
    <row r="1418" spans="19:36">
      <c r="S1418" s="179"/>
      <c r="T1418" s="179"/>
      <c r="W1418" s="201"/>
      <c r="X1418" s="179"/>
      <c r="Y1418" s="179"/>
      <c r="AB1418" s="77"/>
      <c r="AJ1418" s="55"/>
    </row>
    <row r="1419" spans="19:36">
      <c r="S1419" s="179"/>
      <c r="T1419" s="179"/>
      <c r="W1419" s="201"/>
      <c r="X1419" s="179"/>
      <c r="Y1419" s="179"/>
      <c r="AB1419" s="77"/>
      <c r="AJ1419" s="55"/>
    </row>
    <row r="1420" spans="19:36">
      <c r="S1420" s="179"/>
      <c r="T1420" s="179"/>
      <c r="W1420" s="201"/>
      <c r="X1420" s="179"/>
      <c r="Y1420" s="179"/>
      <c r="AB1420" s="77"/>
      <c r="AJ1420" s="55"/>
    </row>
    <row r="1421" spans="19:36">
      <c r="S1421" s="179"/>
      <c r="T1421" s="179"/>
      <c r="W1421" s="201"/>
      <c r="X1421" s="179"/>
      <c r="Y1421" s="179"/>
      <c r="AB1421" s="77"/>
      <c r="AJ1421" s="55"/>
    </row>
    <row r="1422" spans="19:36">
      <c r="S1422" s="179"/>
      <c r="T1422" s="179"/>
      <c r="W1422" s="201"/>
      <c r="X1422" s="179"/>
      <c r="Y1422" s="179"/>
      <c r="AB1422" s="77"/>
      <c r="AJ1422" s="55"/>
    </row>
    <row r="1423" spans="19:36">
      <c r="S1423" s="179"/>
      <c r="T1423" s="179"/>
      <c r="W1423" s="201"/>
      <c r="X1423" s="179"/>
      <c r="Y1423" s="179"/>
      <c r="AB1423" s="77"/>
      <c r="AJ1423" s="55"/>
    </row>
    <row r="1424" spans="19:36">
      <c r="S1424" s="179"/>
      <c r="T1424" s="179"/>
      <c r="W1424" s="201"/>
      <c r="X1424" s="179"/>
      <c r="Y1424" s="179"/>
      <c r="AB1424" s="77"/>
      <c r="AJ1424" s="55"/>
    </row>
    <row r="1425" spans="19:36">
      <c r="S1425" s="179"/>
      <c r="T1425" s="179"/>
      <c r="W1425" s="201"/>
      <c r="X1425" s="179"/>
      <c r="Y1425" s="179"/>
      <c r="AB1425" s="77"/>
      <c r="AJ1425" s="55"/>
    </row>
    <row r="1426" spans="19:36">
      <c r="S1426" s="179"/>
      <c r="T1426" s="179"/>
      <c r="W1426" s="201"/>
      <c r="X1426" s="179"/>
      <c r="Y1426" s="179"/>
      <c r="AB1426" s="77"/>
      <c r="AJ1426" s="55"/>
    </row>
    <row r="1427" spans="19:36">
      <c r="S1427" s="179"/>
      <c r="T1427" s="179"/>
      <c r="W1427" s="201"/>
      <c r="X1427" s="179"/>
      <c r="Y1427" s="179"/>
      <c r="AB1427" s="77"/>
      <c r="AJ1427" s="55"/>
    </row>
    <row r="1428" spans="19:36">
      <c r="S1428" s="179"/>
      <c r="T1428" s="179"/>
      <c r="W1428" s="201"/>
      <c r="X1428" s="179"/>
      <c r="Y1428" s="179"/>
      <c r="AB1428" s="77"/>
      <c r="AJ1428" s="55"/>
    </row>
    <row r="1429" spans="19:36">
      <c r="S1429" s="179"/>
      <c r="T1429" s="179"/>
      <c r="W1429" s="201"/>
      <c r="X1429" s="179"/>
      <c r="Y1429" s="179"/>
      <c r="AB1429" s="77"/>
      <c r="AJ1429" s="55"/>
    </row>
    <row r="1430" spans="19:36">
      <c r="S1430" s="179"/>
      <c r="T1430" s="179"/>
      <c r="W1430" s="201"/>
      <c r="X1430" s="179"/>
      <c r="Y1430" s="179"/>
      <c r="AB1430" s="77"/>
      <c r="AJ1430" s="55"/>
    </row>
    <row r="1431" spans="19:36">
      <c r="S1431" s="179"/>
      <c r="T1431" s="179"/>
      <c r="W1431" s="201"/>
      <c r="X1431" s="179"/>
      <c r="Y1431" s="179"/>
      <c r="AB1431" s="77"/>
      <c r="AJ1431" s="55"/>
    </row>
    <row r="1432" spans="19:36">
      <c r="S1432" s="179"/>
      <c r="T1432" s="179"/>
      <c r="W1432" s="201"/>
      <c r="X1432" s="179"/>
      <c r="Y1432" s="179"/>
      <c r="AB1432" s="77"/>
      <c r="AJ1432" s="55"/>
    </row>
    <row r="1433" spans="19:36">
      <c r="S1433" s="179"/>
      <c r="T1433" s="179"/>
      <c r="W1433" s="201"/>
      <c r="X1433" s="179"/>
      <c r="Y1433" s="179"/>
      <c r="AB1433" s="77"/>
      <c r="AJ1433" s="55"/>
    </row>
    <row r="1434" spans="19:36">
      <c r="S1434" s="179"/>
      <c r="T1434" s="179"/>
      <c r="W1434" s="201"/>
      <c r="X1434" s="179"/>
      <c r="Y1434" s="179"/>
      <c r="AB1434" s="77"/>
      <c r="AJ1434" s="55"/>
    </row>
    <row r="1435" spans="19:36">
      <c r="S1435" s="179"/>
      <c r="T1435" s="179"/>
      <c r="W1435" s="201"/>
      <c r="X1435" s="179"/>
      <c r="Y1435" s="179"/>
      <c r="AB1435" s="77"/>
      <c r="AJ1435" s="55"/>
    </row>
    <row r="1436" spans="19:36">
      <c r="S1436" s="179"/>
      <c r="T1436" s="179"/>
      <c r="W1436" s="201"/>
      <c r="X1436" s="179"/>
      <c r="Y1436" s="179"/>
      <c r="AB1436" s="77"/>
      <c r="AJ1436" s="55"/>
    </row>
    <row r="1437" spans="19:36">
      <c r="S1437" s="179"/>
      <c r="T1437" s="179"/>
      <c r="W1437" s="201"/>
      <c r="X1437" s="179"/>
      <c r="Y1437" s="179"/>
      <c r="AB1437" s="77"/>
      <c r="AJ1437" s="55"/>
    </row>
    <row r="1438" spans="19:36">
      <c r="S1438" s="179"/>
      <c r="T1438" s="179"/>
      <c r="W1438" s="201"/>
      <c r="X1438" s="179"/>
      <c r="Y1438" s="179"/>
      <c r="AB1438" s="77"/>
      <c r="AJ1438" s="55"/>
    </row>
    <row r="1439" spans="19:36">
      <c r="S1439" s="179"/>
      <c r="T1439" s="179"/>
      <c r="W1439" s="201"/>
      <c r="X1439" s="179"/>
      <c r="Y1439" s="179"/>
      <c r="AB1439" s="77"/>
      <c r="AJ1439" s="55"/>
    </row>
    <row r="1440" spans="19:36">
      <c r="S1440" s="179"/>
      <c r="T1440" s="179"/>
      <c r="W1440" s="201"/>
      <c r="X1440" s="179"/>
      <c r="Y1440" s="179"/>
      <c r="AB1440" s="77"/>
      <c r="AJ1440" s="55"/>
    </row>
    <row r="1441" spans="19:36">
      <c r="S1441" s="179"/>
      <c r="T1441" s="179"/>
      <c r="W1441" s="201"/>
      <c r="X1441" s="179"/>
      <c r="Y1441" s="179"/>
      <c r="AB1441" s="77"/>
      <c r="AJ1441" s="55"/>
    </row>
    <row r="1442" spans="19:36">
      <c r="S1442" s="179"/>
      <c r="T1442" s="179"/>
      <c r="W1442" s="201"/>
      <c r="X1442" s="179"/>
      <c r="Y1442" s="179"/>
      <c r="AB1442" s="77"/>
      <c r="AJ1442" s="55"/>
    </row>
    <row r="1443" spans="19:36">
      <c r="S1443" s="179"/>
      <c r="T1443" s="179"/>
      <c r="W1443" s="201"/>
      <c r="X1443" s="179"/>
      <c r="Y1443" s="179"/>
      <c r="AB1443" s="77"/>
      <c r="AJ1443" s="55"/>
    </row>
    <row r="1444" spans="19:36">
      <c r="S1444" s="179"/>
      <c r="T1444" s="179"/>
      <c r="W1444" s="201"/>
      <c r="X1444" s="179"/>
      <c r="Y1444" s="179"/>
      <c r="AB1444" s="77"/>
      <c r="AJ1444" s="55"/>
    </row>
    <row r="1445" spans="19:36">
      <c r="S1445" s="179"/>
      <c r="T1445" s="179"/>
      <c r="W1445" s="201"/>
      <c r="X1445" s="179"/>
      <c r="Y1445" s="179"/>
      <c r="AB1445" s="77"/>
      <c r="AJ1445" s="55"/>
    </row>
    <row r="1446" spans="19:36">
      <c r="S1446" s="179"/>
      <c r="T1446" s="179"/>
      <c r="W1446" s="201"/>
      <c r="X1446" s="179"/>
      <c r="Y1446" s="179"/>
      <c r="AB1446" s="77"/>
      <c r="AJ1446" s="55"/>
    </row>
    <row r="1447" spans="19:36">
      <c r="S1447" s="179"/>
      <c r="T1447" s="179"/>
      <c r="W1447" s="201"/>
      <c r="X1447" s="179"/>
      <c r="Y1447" s="179"/>
      <c r="AB1447" s="77"/>
      <c r="AJ1447" s="55"/>
    </row>
    <row r="1448" spans="19:36">
      <c r="S1448" s="179"/>
      <c r="T1448" s="179"/>
      <c r="W1448" s="201"/>
      <c r="X1448" s="179"/>
      <c r="Y1448" s="179"/>
      <c r="AB1448" s="77"/>
      <c r="AJ1448" s="55"/>
    </row>
    <row r="1449" spans="19:36">
      <c r="S1449" s="179"/>
      <c r="T1449" s="179"/>
      <c r="W1449" s="201"/>
      <c r="X1449" s="179"/>
      <c r="Y1449" s="179"/>
      <c r="AB1449" s="77"/>
      <c r="AJ1449" s="55"/>
    </row>
    <row r="1450" spans="19:36">
      <c r="S1450" s="179"/>
      <c r="T1450" s="179"/>
      <c r="W1450" s="201"/>
      <c r="X1450" s="179"/>
      <c r="Y1450" s="179"/>
      <c r="AB1450" s="77"/>
      <c r="AJ1450" s="55"/>
    </row>
    <row r="1451" spans="19:36">
      <c r="S1451" s="179"/>
      <c r="T1451" s="179"/>
      <c r="W1451" s="201"/>
      <c r="X1451" s="179"/>
      <c r="Y1451" s="179"/>
      <c r="AB1451" s="77"/>
      <c r="AJ1451" s="55"/>
    </row>
    <row r="1452" spans="19:36">
      <c r="S1452" s="179"/>
      <c r="T1452" s="179"/>
      <c r="W1452" s="201"/>
      <c r="X1452" s="179"/>
      <c r="Y1452" s="179"/>
      <c r="AB1452" s="77"/>
      <c r="AJ1452" s="55"/>
    </row>
    <row r="1453" spans="19:36">
      <c r="S1453" s="179"/>
      <c r="T1453" s="179"/>
      <c r="W1453" s="201"/>
      <c r="X1453" s="179"/>
      <c r="Y1453" s="179"/>
      <c r="AB1453" s="77"/>
      <c r="AJ1453" s="55"/>
    </row>
    <row r="1454" spans="19:36">
      <c r="S1454" s="179"/>
      <c r="T1454" s="179"/>
      <c r="W1454" s="201"/>
      <c r="X1454" s="179"/>
      <c r="Y1454" s="179"/>
      <c r="AB1454" s="77"/>
      <c r="AJ1454" s="55"/>
    </row>
    <row r="1455" spans="19:36">
      <c r="S1455" s="179"/>
      <c r="T1455" s="179"/>
      <c r="W1455" s="201"/>
      <c r="X1455" s="179"/>
      <c r="Y1455" s="179"/>
      <c r="AB1455" s="77"/>
      <c r="AJ1455" s="55"/>
    </row>
    <row r="1456" spans="19:36">
      <c r="S1456" s="179"/>
      <c r="T1456" s="179"/>
      <c r="W1456" s="201"/>
      <c r="X1456" s="179"/>
      <c r="Y1456" s="179"/>
      <c r="AB1456" s="77"/>
      <c r="AJ1456" s="55"/>
    </row>
    <row r="1457" spans="19:36">
      <c r="S1457" s="179"/>
      <c r="T1457" s="179"/>
      <c r="W1457" s="201"/>
      <c r="X1457" s="179"/>
      <c r="Y1457" s="179"/>
      <c r="AB1457" s="77"/>
      <c r="AJ1457" s="55"/>
    </row>
    <row r="1458" spans="19:36">
      <c r="S1458" s="179"/>
      <c r="T1458" s="179"/>
      <c r="W1458" s="201"/>
      <c r="X1458" s="179"/>
      <c r="Y1458" s="179"/>
      <c r="AB1458" s="77"/>
      <c r="AJ1458" s="55"/>
    </row>
    <row r="1459" spans="19:36">
      <c r="S1459" s="179"/>
      <c r="T1459" s="179"/>
      <c r="W1459" s="201"/>
      <c r="X1459" s="179"/>
      <c r="Y1459" s="179"/>
      <c r="AB1459" s="77"/>
      <c r="AJ1459" s="55"/>
    </row>
    <row r="1460" spans="19:36">
      <c r="S1460" s="179"/>
      <c r="T1460" s="179"/>
      <c r="W1460" s="201"/>
      <c r="X1460" s="179"/>
      <c r="Y1460" s="179"/>
      <c r="AB1460" s="77"/>
      <c r="AJ1460" s="55"/>
    </row>
    <row r="1461" spans="19:36">
      <c r="S1461" s="179"/>
      <c r="T1461" s="179"/>
      <c r="W1461" s="201"/>
      <c r="X1461" s="179"/>
      <c r="Y1461" s="179"/>
      <c r="AB1461" s="77"/>
      <c r="AJ1461" s="55"/>
    </row>
    <row r="1462" spans="19:36">
      <c r="S1462" s="179"/>
      <c r="T1462" s="179"/>
      <c r="W1462" s="201"/>
      <c r="X1462" s="179"/>
      <c r="Y1462" s="179"/>
      <c r="AB1462" s="77"/>
      <c r="AJ1462" s="55"/>
    </row>
    <row r="1463" spans="19:36">
      <c r="S1463" s="179"/>
      <c r="T1463" s="179"/>
      <c r="W1463" s="201"/>
      <c r="X1463" s="179"/>
      <c r="Y1463" s="179"/>
      <c r="AB1463" s="77"/>
      <c r="AJ1463" s="55"/>
    </row>
    <row r="1464" spans="19:36">
      <c r="S1464" s="179"/>
      <c r="T1464" s="179"/>
      <c r="W1464" s="201"/>
      <c r="X1464" s="179"/>
      <c r="Y1464" s="179"/>
      <c r="AB1464" s="77"/>
      <c r="AJ1464" s="55"/>
    </row>
    <row r="1465" spans="19:36">
      <c r="S1465" s="179"/>
      <c r="T1465" s="179"/>
      <c r="W1465" s="201"/>
      <c r="X1465" s="179"/>
      <c r="Y1465" s="179"/>
      <c r="AB1465" s="77"/>
      <c r="AJ1465" s="55"/>
    </row>
    <row r="1466" spans="19:36">
      <c r="S1466" s="179"/>
      <c r="T1466" s="179"/>
      <c r="W1466" s="201"/>
      <c r="X1466" s="179"/>
      <c r="Y1466" s="179"/>
      <c r="AB1466" s="77"/>
      <c r="AJ1466" s="55"/>
    </row>
    <row r="1467" spans="19:36">
      <c r="S1467" s="179"/>
      <c r="T1467" s="179"/>
      <c r="W1467" s="201"/>
      <c r="X1467" s="179"/>
      <c r="Y1467" s="179"/>
      <c r="AB1467" s="77"/>
      <c r="AJ1467" s="55"/>
    </row>
    <row r="1468" spans="19:36">
      <c r="S1468" s="179"/>
      <c r="T1468" s="179"/>
      <c r="W1468" s="201"/>
      <c r="X1468" s="179"/>
      <c r="Y1468" s="179"/>
      <c r="AB1468" s="77"/>
      <c r="AJ1468" s="55"/>
    </row>
    <row r="1469" spans="19:36">
      <c r="S1469" s="179"/>
      <c r="T1469" s="179"/>
      <c r="W1469" s="201"/>
      <c r="X1469" s="179"/>
      <c r="Y1469" s="179"/>
      <c r="AB1469" s="77"/>
      <c r="AJ1469" s="55"/>
    </row>
    <row r="1470" spans="19:36">
      <c r="S1470" s="179"/>
      <c r="T1470" s="179"/>
      <c r="W1470" s="201"/>
      <c r="X1470" s="179"/>
      <c r="Y1470" s="179"/>
      <c r="AB1470" s="77"/>
      <c r="AJ1470" s="55"/>
    </row>
    <row r="1471" spans="19:36">
      <c r="S1471" s="179"/>
      <c r="T1471" s="179"/>
      <c r="W1471" s="201"/>
      <c r="X1471" s="179"/>
      <c r="Y1471" s="179"/>
      <c r="AB1471" s="77"/>
      <c r="AJ1471" s="55"/>
    </row>
    <row r="1472" spans="19:36">
      <c r="S1472" s="179"/>
      <c r="T1472" s="179"/>
      <c r="W1472" s="201"/>
      <c r="X1472" s="179"/>
      <c r="Y1472" s="179"/>
      <c r="AB1472" s="77"/>
      <c r="AJ1472" s="55"/>
    </row>
    <row r="1473" spans="19:36">
      <c r="S1473" s="179"/>
      <c r="T1473" s="179"/>
      <c r="W1473" s="201"/>
      <c r="X1473" s="179"/>
      <c r="Y1473" s="179"/>
      <c r="AB1473" s="77"/>
      <c r="AJ1473" s="55"/>
    </row>
    <row r="1474" spans="19:36">
      <c r="S1474" s="179"/>
      <c r="T1474" s="179"/>
      <c r="W1474" s="201"/>
      <c r="X1474" s="179"/>
      <c r="Y1474" s="179"/>
      <c r="AB1474" s="77"/>
      <c r="AJ1474" s="55"/>
    </row>
    <row r="1475" spans="19:36">
      <c r="S1475" s="179"/>
      <c r="T1475" s="179"/>
      <c r="W1475" s="201"/>
      <c r="X1475" s="179"/>
      <c r="Y1475" s="179"/>
      <c r="AB1475" s="77"/>
      <c r="AJ1475" s="55"/>
    </row>
    <row r="1476" spans="19:36">
      <c r="S1476" s="179"/>
      <c r="T1476" s="179"/>
      <c r="W1476" s="201"/>
      <c r="X1476" s="179"/>
      <c r="Y1476" s="179"/>
      <c r="AB1476" s="77"/>
      <c r="AJ1476" s="55"/>
    </row>
    <row r="1477" spans="19:36">
      <c r="S1477" s="179"/>
      <c r="T1477" s="179"/>
      <c r="W1477" s="201"/>
      <c r="X1477" s="179"/>
      <c r="Y1477" s="179"/>
      <c r="AB1477" s="77"/>
      <c r="AJ1477" s="55"/>
    </row>
    <row r="1478" spans="19:36">
      <c r="S1478" s="179"/>
      <c r="T1478" s="179"/>
      <c r="W1478" s="201"/>
      <c r="X1478" s="179"/>
      <c r="Y1478" s="179"/>
      <c r="AB1478" s="77"/>
      <c r="AJ1478" s="55"/>
    </row>
    <row r="1479" spans="19:36">
      <c r="S1479" s="179"/>
      <c r="T1479" s="179"/>
      <c r="W1479" s="201"/>
      <c r="X1479" s="179"/>
      <c r="Y1479" s="179"/>
      <c r="AB1479" s="77"/>
      <c r="AJ1479" s="55"/>
    </row>
    <row r="1480" spans="19:36">
      <c r="S1480" s="179"/>
      <c r="T1480" s="179"/>
      <c r="W1480" s="201"/>
      <c r="X1480" s="179"/>
      <c r="Y1480" s="179"/>
      <c r="AB1480" s="77"/>
      <c r="AJ1480" s="55"/>
    </row>
    <row r="1481" spans="19:36">
      <c r="S1481" s="179"/>
      <c r="T1481" s="179"/>
      <c r="W1481" s="201"/>
      <c r="X1481" s="179"/>
      <c r="Y1481" s="179"/>
      <c r="AB1481" s="77"/>
      <c r="AJ1481" s="55"/>
    </row>
    <row r="1482" spans="19:36">
      <c r="S1482" s="179"/>
      <c r="T1482" s="179"/>
      <c r="W1482" s="201"/>
      <c r="X1482" s="179"/>
      <c r="Y1482" s="179"/>
      <c r="AB1482" s="77"/>
      <c r="AJ1482" s="55"/>
    </row>
    <row r="1483" spans="19:36">
      <c r="S1483" s="179"/>
      <c r="T1483" s="179"/>
      <c r="W1483" s="201"/>
      <c r="X1483" s="179"/>
      <c r="Y1483" s="179"/>
      <c r="AB1483" s="77"/>
      <c r="AJ1483" s="55"/>
    </row>
    <row r="1484" spans="19:36">
      <c r="S1484" s="179"/>
      <c r="T1484" s="179"/>
      <c r="W1484" s="201"/>
      <c r="X1484" s="179"/>
      <c r="Y1484" s="179"/>
      <c r="AB1484" s="77"/>
      <c r="AJ1484" s="55"/>
    </row>
    <row r="1485" spans="19:36">
      <c r="S1485" s="179"/>
      <c r="T1485" s="179"/>
      <c r="W1485" s="201"/>
      <c r="X1485" s="179"/>
      <c r="Y1485" s="179"/>
      <c r="AB1485" s="77"/>
      <c r="AJ1485" s="55"/>
    </row>
    <row r="1486" spans="19:36">
      <c r="S1486" s="179"/>
      <c r="T1486" s="179"/>
      <c r="W1486" s="201"/>
      <c r="X1486" s="179"/>
      <c r="Y1486" s="179"/>
      <c r="AB1486" s="77"/>
      <c r="AJ1486" s="55"/>
    </row>
    <row r="1487" spans="19:36">
      <c r="S1487" s="179"/>
      <c r="T1487" s="179"/>
      <c r="W1487" s="201"/>
      <c r="X1487" s="179"/>
      <c r="Y1487" s="179"/>
      <c r="AB1487" s="77"/>
      <c r="AJ1487" s="55"/>
    </row>
    <row r="1488" spans="19:36">
      <c r="S1488" s="179"/>
      <c r="T1488" s="179"/>
      <c r="W1488" s="201"/>
      <c r="X1488" s="179"/>
      <c r="Y1488" s="179"/>
      <c r="AB1488" s="77"/>
      <c r="AJ1488" s="55"/>
    </row>
    <row r="1489" spans="19:36">
      <c r="S1489" s="179"/>
      <c r="T1489" s="179"/>
      <c r="W1489" s="201"/>
      <c r="X1489" s="179"/>
      <c r="Y1489" s="179"/>
      <c r="AB1489" s="77"/>
      <c r="AJ1489" s="55"/>
    </row>
    <row r="1490" spans="19:36">
      <c r="S1490" s="179"/>
      <c r="T1490" s="179"/>
      <c r="W1490" s="201"/>
      <c r="X1490" s="179"/>
      <c r="Y1490" s="179"/>
      <c r="AB1490" s="77"/>
      <c r="AJ1490" s="55"/>
    </row>
    <row r="1491" spans="19:36">
      <c r="S1491" s="179"/>
      <c r="T1491" s="179"/>
      <c r="W1491" s="201"/>
      <c r="X1491" s="179"/>
      <c r="Y1491" s="179"/>
      <c r="AB1491" s="77"/>
      <c r="AJ1491" s="55"/>
    </row>
    <row r="1492" spans="19:36">
      <c r="S1492" s="179"/>
      <c r="T1492" s="179"/>
      <c r="W1492" s="201"/>
      <c r="X1492" s="179"/>
      <c r="Y1492" s="179"/>
      <c r="AB1492" s="77"/>
      <c r="AJ1492" s="55"/>
    </row>
    <row r="1493" spans="19:36">
      <c r="S1493" s="179"/>
      <c r="T1493" s="179"/>
      <c r="W1493" s="201"/>
      <c r="X1493" s="179"/>
      <c r="Y1493" s="179"/>
      <c r="AB1493" s="77"/>
      <c r="AJ1493" s="55"/>
    </row>
    <row r="1494" spans="19:36">
      <c r="S1494" s="179"/>
      <c r="T1494" s="179"/>
      <c r="W1494" s="201"/>
      <c r="X1494" s="179"/>
      <c r="Y1494" s="179"/>
      <c r="AB1494" s="77"/>
      <c r="AJ1494" s="55"/>
    </row>
    <row r="1495" spans="19:36">
      <c r="S1495" s="179"/>
      <c r="T1495" s="179"/>
      <c r="W1495" s="201"/>
      <c r="X1495" s="179"/>
      <c r="Y1495" s="179"/>
      <c r="AB1495" s="77"/>
      <c r="AJ1495" s="55"/>
    </row>
    <row r="1496" spans="19:36">
      <c r="S1496" s="179"/>
      <c r="T1496" s="179"/>
      <c r="W1496" s="201"/>
      <c r="X1496" s="179"/>
      <c r="Y1496" s="179"/>
      <c r="AB1496" s="77"/>
      <c r="AJ1496" s="55"/>
    </row>
    <row r="1497" spans="19:36">
      <c r="S1497" s="179"/>
      <c r="T1497" s="179"/>
      <c r="W1497" s="201"/>
      <c r="X1497" s="179"/>
      <c r="Y1497" s="179"/>
      <c r="AB1497" s="77"/>
      <c r="AJ1497" s="55"/>
    </row>
    <row r="1498" spans="19:36">
      <c r="S1498" s="179"/>
      <c r="T1498" s="179"/>
      <c r="W1498" s="201"/>
      <c r="X1498" s="179"/>
      <c r="Y1498" s="179"/>
      <c r="AB1498" s="77"/>
      <c r="AJ1498" s="55"/>
    </row>
    <row r="1499" spans="19:36">
      <c r="S1499" s="179"/>
      <c r="T1499" s="179"/>
      <c r="W1499" s="201"/>
      <c r="X1499" s="179"/>
      <c r="Y1499" s="179"/>
      <c r="AB1499" s="77"/>
      <c r="AJ1499" s="55"/>
    </row>
    <row r="1500" spans="19:36">
      <c r="S1500" s="179"/>
      <c r="T1500" s="179"/>
      <c r="W1500" s="201"/>
      <c r="X1500" s="179"/>
      <c r="Y1500" s="179"/>
      <c r="AB1500" s="77"/>
      <c r="AJ1500" s="55"/>
    </row>
    <row r="1501" spans="19:36">
      <c r="S1501" s="179"/>
      <c r="T1501" s="179"/>
      <c r="W1501" s="201"/>
      <c r="X1501" s="179"/>
      <c r="Y1501" s="179"/>
      <c r="AB1501" s="77"/>
      <c r="AJ1501" s="55"/>
    </row>
    <row r="1502" spans="19:36">
      <c r="S1502" s="179"/>
      <c r="T1502" s="179"/>
      <c r="W1502" s="201"/>
      <c r="X1502" s="179"/>
      <c r="Y1502" s="179"/>
      <c r="AB1502" s="77"/>
      <c r="AJ1502" s="55"/>
    </row>
    <row r="1503" spans="19:36">
      <c r="S1503" s="179"/>
      <c r="T1503" s="179"/>
      <c r="W1503" s="201"/>
      <c r="X1503" s="179"/>
      <c r="Y1503" s="179"/>
      <c r="AB1503" s="77"/>
      <c r="AJ1503" s="55"/>
    </row>
    <row r="1504" spans="19:36">
      <c r="S1504" s="179"/>
      <c r="T1504" s="179"/>
      <c r="W1504" s="201"/>
      <c r="X1504" s="179"/>
      <c r="Y1504" s="179"/>
      <c r="AB1504" s="77"/>
      <c r="AJ1504" s="55"/>
    </row>
    <row r="1505" spans="19:36">
      <c r="S1505" s="179"/>
      <c r="T1505" s="179"/>
      <c r="W1505" s="201"/>
      <c r="X1505" s="179"/>
      <c r="Y1505" s="179"/>
      <c r="AB1505" s="77"/>
      <c r="AJ1505" s="55"/>
    </row>
    <row r="1506" spans="19:36">
      <c r="S1506" s="179"/>
      <c r="T1506" s="179"/>
      <c r="W1506" s="201"/>
      <c r="X1506" s="179"/>
      <c r="Y1506" s="179"/>
      <c r="AB1506" s="77"/>
      <c r="AJ1506" s="55"/>
    </row>
    <row r="1507" spans="19:36">
      <c r="S1507" s="179"/>
      <c r="T1507" s="179"/>
      <c r="W1507" s="201"/>
      <c r="X1507" s="179"/>
      <c r="Y1507" s="179"/>
      <c r="AB1507" s="77"/>
      <c r="AJ1507" s="55"/>
    </row>
    <row r="1508" spans="19:36">
      <c r="S1508" s="179"/>
      <c r="T1508" s="179"/>
      <c r="W1508" s="201"/>
      <c r="X1508" s="179"/>
      <c r="Y1508" s="179"/>
      <c r="AB1508" s="77"/>
      <c r="AJ1508" s="55"/>
    </row>
    <row r="1509" spans="19:36">
      <c r="S1509" s="179"/>
      <c r="T1509" s="179"/>
      <c r="W1509" s="201"/>
      <c r="X1509" s="179"/>
      <c r="Y1509" s="179"/>
      <c r="AB1509" s="77"/>
      <c r="AJ1509" s="55"/>
    </row>
    <row r="1510" spans="19:36">
      <c r="S1510" s="179"/>
      <c r="T1510" s="179"/>
      <c r="W1510" s="201"/>
      <c r="X1510" s="179"/>
      <c r="Y1510" s="179"/>
      <c r="AB1510" s="77"/>
      <c r="AJ1510" s="55"/>
    </row>
    <row r="1511" spans="19:36">
      <c r="S1511" s="179"/>
      <c r="T1511" s="179"/>
      <c r="W1511" s="201"/>
      <c r="X1511" s="179"/>
      <c r="Y1511" s="179"/>
      <c r="AB1511" s="77"/>
      <c r="AJ1511" s="55"/>
    </row>
    <row r="1512" spans="19:36">
      <c r="S1512" s="179"/>
      <c r="T1512" s="179"/>
      <c r="W1512" s="201"/>
      <c r="X1512" s="179"/>
      <c r="Y1512" s="179"/>
      <c r="AB1512" s="77"/>
      <c r="AJ1512" s="55"/>
    </row>
    <row r="1513" spans="19:36">
      <c r="S1513" s="179"/>
      <c r="T1513" s="179"/>
      <c r="W1513" s="201"/>
      <c r="X1513" s="179"/>
      <c r="Y1513" s="179"/>
      <c r="AB1513" s="77"/>
      <c r="AJ1513" s="55"/>
    </row>
    <row r="1514" spans="19:36">
      <c r="S1514" s="179"/>
      <c r="T1514" s="179"/>
      <c r="W1514" s="201"/>
      <c r="X1514" s="179"/>
      <c r="Y1514" s="179"/>
      <c r="AB1514" s="77"/>
      <c r="AJ1514" s="55"/>
    </row>
    <row r="1515" spans="19:36">
      <c r="S1515" s="179"/>
      <c r="T1515" s="179"/>
      <c r="W1515" s="201"/>
      <c r="X1515" s="179"/>
      <c r="Y1515" s="179"/>
      <c r="AB1515" s="77"/>
      <c r="AJ1515" s="55"/>
    </row>
    <row r="1516" spans="19:36">
      <c r="S1516" s="179"/>
      <c r="T1516" s="179"/>
      <c r="W1516" s="201"/>
      <c r="X1516" s="179"/>
      <c r="Y1516" s="179"/>
      <c r="AB1516" s="77"/>
      <c r="AJ1516" s="55"/>
    </row>
    <row r="1517" spans="19:36">
      <c r="S1517" s="179"/>
      <c r="T1517" s="179"/>
      <c r="W1517" s="201"/>
      <c r="X1517" s="179"/>
      <c r="Y1517" s="179"/>
      <c r="AB1517" s="77"/>
      <c r="AJ1517" s="55"/>
    </row>
    <row r="1518" spans="19:36">
      <c r="S1518" s="179"/>
      <c r="T1518" s="179"/>
      <c r="W1518" s="201"/>
      <c r="X1518" s="179"/>
      <c r="Y1518" s="179"/>
      <c r="AB1518" s="77"/>
      <c r="AJ1518" s="55"/>
    </row>
    <row r="1519" spans="19:36">
      <c r="S1519" s="179"/>
      <c r="T1519" s="179"/>
      <c r="W1519" s="201"/>
      <c r="X1519" s="179"/>
      <c r="Y1519" s="179"/>
      <c r="AB1519" s="77"/>
      <c r="AJ1519" s="55"/>
    </row>
    <row r="1520" spans="19:36">
      <c r="S1520" s="179"/>
      <c r="T1520" s="179"/>
      <c r="W1520" s="201"/>
      <c r="X1520" s="179"/>
      <c r="Y1520" s="179"/>
      <c r="AB1520" s="77"/>
      <c r="AJ1520" s="55"/>
    </row>
    <row r="1521" spans="19:36">
      <c r="S1521" s="179"/>
      <c r="T1521" s="179"/>
      <c r="W1521" s="201"/>
      <c r="X1521" s="179"/>
      <c r="Y1521" s="179"/>
      <c r="AB1521" s="77"/>
      <c r="AJ1521" s="55"/>
    </row>
    <row r="1522" spans="19:36">
      <c r="S1522" s="179"/>
      <c r="T1522" s="179"/>
      <c r="W1522" s="201"/>
      <c r="X1522" s="179"/>
      <c r="Y1522" s="179"/>
      <c r="AB1522" s="77"/>
      <c r="AJ1522" s="55"/>
    </row>
    <row r="1523" spans="19:36">
      <c r="S1523" s="179"/>
      <c r="T1523" s="179"/>
      <c r="W1523" s="201"/>
      <c r="X1523" s="179"/>
      <c r="Y1523" s="179"/>
      <c r="AB1523" s="77"/>
      <c r="AJ1523" s="55"/>
    </row>
    <row r="1524" spans="19:36">
      <c r="S1524" s="179"/>
      <c r="T1524" s="179"/>
      <c r="W1524" s="201"/>
      <c r="X1524" s="179"/>
      <c r="Y1524" s="179"/>
      <c r="AB1524" s="77"/>
      <c r="AJ1524" s="55"/>
    </row>
    <row r="1525" spans="19:36">
      <c r="S1525" s="179"/>
      <c r="T1525" s="179"/>
      <c r="W1525" s="201"/>
      <c r="X1525" s="179"/>
      <c r="Y1525" s="179"/>
      <c r="AB1525" s="77"/>
      <c r="AJ1525" s="55"/>
    </row>
    <row r="1526" spans="19:36">
      <c r="S1526" s="179"/>
      <c r="T1526" s="179"/>
      <c r="W1526" s="201"/>
      <c r="X1526" s="179"/>
      <c r="Y1526" s="179"/>
      <c r="AB1526" s="77"/>
      <c r="AJ1526" s="55"/>
    </row>
    <row r="1527" spans="19:36">
      <c r="S1527" s="179"/>
      <c r="T1527" s="179"/>
      <c r="W1527" s="201"/>
      <c r="X1527" s="179"/>
      <c r="Y1527" s="179"/>
      <c r="AB1527" s="77"/>
      <c r="AJ1527" s="55"/>
    </row>
    <row r="1528" spans="19:36">
      <c r="S1528" s="179"/>
      <c r="T1528" s="179"/>
      <c r="W1528" s="201"/>
      <c r="X1528" s="179"/>
      <c r="Y1528" s="179"/>
      <c r="AB1528" s="77"/>
      <c r="AJ1528" s="55"/>
    </row>
    <row r="1529" spans="19:36">
      <c r="S1529" s="179"/>
      <c r="T1529" s="179"/>
      <c r="W1529" s="201"/>
      <c r="X1529" s="179"/>
      <c r="Y1529" s="179"/>
      <c r="AB1529" s="77"/>
      <c r="AJ1529" s="55"/>
    </row>
    <row r="1530" spans="19:36">
      <c r="S1530" s="179"/>
      <c r="T1530" s="179"/>
      <c r="W1530" s="201"/>
      <c r="X1530" s="179"/>
      <c r="Y1530" s="179"/>
      <c r="AB1530" s="77"/>
      <c r="AJ1530" s="55"/>
    </row>
    <row r="1531" spans="19:36">
      <c r="S1531" s="179"/>
      <c r="T1531" s="179"/>
      <c r="W1531" s="201"/>
      <c r="X1531" s="179"/>
      <c r="Y1531" s="179"/>
      <c r="AB1531" s="77"/>
      <c r="AJ1531" s="55"/>
    </row>
    <row r="1532" spans="19:36">
      <c r="S1532" s="179"/>
      <c r="T1532" s="179"/>
      <c r="W1532" s="201"/>
      <c r="X1532" s="179"/>
      <c r="Y1532" s="179"/>
      <c r="AB1532" s="77"/>
      <c r="AJ1532" s="55"/>
    </row>
    <row r="1533" spans="19:36">
      <c r="S1533" s="179"/>
      <c r="T1533" s="179"/>
      <c r="W1533" s="201"/>
      <c r="X1533" s="179"/>
      <c r="Y1533" s="179"/>
      <c r="AB1533" s="77"/>
      <c r="AJ1533" s="55"/>
    </row>
    <row r="1534" spans="19:36">
      <c r="S1534" s="179"/>
      <c r="T1534" s="179"/>
      <c r="W1534" s="201"/>
      <c r="X1534" s="179"/>
      <c r="Y1534" s="179"/>
      <c r="AB1534" s="77"/>
      <c r="AJ1534" s="55"/>
    </row>
    <row r="1535" spans="19:36">
      <c r="S1535" s="179"/>
      <c r="T1535" s="179"/>
      <c r="W1535" s="201"/>
      <c r="X1535" s="179"/>
      <c r="Y1535" s="179"/>
      <c r="AB1535" s="77"/>
      <c r="AJ1535" s="55"/>
    </row>
    <row r="1536" spans="19:36">
      <c r="S1536" s="179"/>
      <c r="T1536" s="179"/>
      <c r="W1536" s="201"/>
      <c r="X1536" s="179"/>
      <c r="Y1536" s="179"/>
      <c r="AB1536" s="77"/>
      <c r="AJ1536" s="55"/>
    </row>
    <row r="1537" spans="19:36">
      <c r="S1537" s="179"/>
      <c r="T1537" s="179"/>
      <c r="W1537" s="201"/>
      <c r="X1537" s="179"/>
      <c r="Y1537" s="179"/>
      <c r="AB1537" s="77"/>
      <c r="AJ1537" s="55"/>
    </row>
    <row r="1538" spans="19:36">
      <c r="S1538" s="179"/>
      <c r="T1538" s="179"/>
      <c r="W1538" s="201"/>
      <c r="X1538" s="179"/>
      <c r="Y1538" s="179"/>
      <c r="AB1538" s="77"/>
      <c r="AJ1538" s="55"/>
    </row>
    <row r="1539" spans="19:36">
      <c r="S1539" s="179"/>
      <c r="T1539" s="179"/>
      <c r="W1539" s="201"/>
      <c r="X1539" s="179"/>
      <c r="Y1539" s="179"/>
      <c r="AB1539" s="77"/>
      <c r="AJ1539" s="55"/>
    </row>
    <row r="1540" spans="19:36">
      <c r="S1540" s="179"/>
      <c r="T1540" s="179"/>
      <c r="W1540" s="201"/>
      <c r="X1540" s="179"/>
      <c r="Y1540" s="179"/>
      <c r="AB1540" s="77"/>
      <c r="AJ1540" s="55"/>
    </row>
    <row r="1541" spans="19:36">
      <c r="S1541" s="179"/>
      <c r="T1541" s="179"/>
      <c r="W1541" s="201"/>
      <c r="X1541" s="179"/>
      <c r="Y1541" s="179"/>
      <c r="AB1541" s="77"/>
      <c r="AJ1541" s="55"/>
    </row>
    <row r="1542" spans="19:36">
      <c r="S1542" s="179"/>
      <c r="T1542" s="179"/>
      <c r="W1542" s="201"/>
      <c r="X1542" s="179"/>
      <c r="Y1542" s="179"/>
      <c r="AB1542" s="77"/>
      <c r="AJ1542" s="55"/>
    </row>
    <row r="1543" spans="19:36">
      <c r="S1543" s="179"/>
      <c r="T1543" s="179"/>
      <c r="W1543" s="201"/>
      <c r="X1543" s="179"/>
      <c r="Y1543" s="179"/>
      <c r="AB1543" s="77"/>
      <c r="AJ1543" s="55"/>
    </row>
    <row r="1544" spans="19:36">
      <c r="S1544" s="179"/>
      <c r="T1544" s="179"/>
      <c r="W1544" s="201"/>
      <c r="X1544" s="179"/>
      <c r="Y1544" s="179"/>
      <c r="AB1544" s="77"/>
      <c r="AJ1544" s="55"/>
    </row>
    <row r="1545" spans="19:36">
      <c r="S1545" s="179"/>
      <c r="T1545" s="179"/>
      <c r="W1545" s="201"/>
      <c r="X1545" s="179"/>
      <c r="Y1545" s="179"/>
      <c r="AB1545" s="77"/>
      <c r="AJ1545" s="55"/>
    </row>
    <row r="1546" spans="19:36">
      <c r="S1546" s="179"/>
      <c r="T1546" s="179"/>
      <c r="W1546" s="201"/>
      <c r="X1546" s="179"/>
      <c r="Y1546" s="179"/>
      <c r="AB1546" s="77"/>
      <c r="AJ1546" s="55"/>
    </row>
    <row r="1547" spans="19:36">
      <c r="S1547" s="179"/>
      <c r="T1547" s="179"/>
      <c r="W1547" s="201"/>
      <c r="X1547" s="179"/>
      <c r="Y1547" s="179"/>
      <c r="AB1547" s="77"/>
      <c r="AJ1547" s="55"/>
    </row>
    <row r="1548" spans="19:36">
      <c r="S1548" s="179"/>
      <c r="T1548" s="179"/>
      <c r="W1548" s="201"/>
      <c r="X1548" s="179"/>
      <c r="Y1548" s="179"/>
      <c r="AB1548" s="77"/>
      <c r="AJ1548" s="55"/>
    </row>
    <row r="1549" spans="19:36">
      <c r="S1549" s="179"/>
      <c r="T1549" s="179"/>
      <c r="W1549" s="201"/>
      <c r="X1549" s="179"/>
      <c r="Y1549" s="179"/>
      <c r="AB1549" s="77"/>
      <c r="AJ1549" s="55"/>
    </row>
    <row r="1550" spans="19:36">
      <c r="S1550" s="179"/>
      <c r="T1550" s="179"/>
      <c r="W1550" s="201"/>
      <c r="X1550" s="179"/>
      <c r="Y1550" s="179"/>
      <c r="AB1550" s="77"/>
      <c r="AJ1550" s="55"/>
    </row>
    <row r="1551" spans="19:36">
      <c r="S1551" s="179"/>
      <c r="T1551" s="179"/>
      <c r="W1551" s="201"/>
      <c r="X1551" s="179"/>
      <c r="Y1551" s="179"/>
      <c r="AB1551" s="77"/>
      <c r="AJ1551" s="55"/>
    </row>
    <row r="1552" spans="19:36">
      <c r="S1552" s="179"/>
      <c r="T1552" s="179"/>
      <c r="W1552" s="201"/>
      <c r="X1552" s="179"/>
      <c r="Y1552" s="179"/>
      <c r="AB1552" s="77"/>
      <c r="AJ1552" s="55"/>
    </row>
    <row r="1553" spans="19:36">
      <c r="S1553" s="179"/>
      <c r="T1553" s="179"/>
      <c r="W1553" s="201"/>
      <c r="X1553" s="179"/>
      <c r="Y1553" s="179"/>
      <c r="AB1553" s="77"/>
      <c r="AJ1553" s="55"/>
    </row>
    <row r="1554" spans="19:36">
      <c r="S1554" s="179"/>
      <c r="T1554" s="179"/>
      <c r="W1554" s="201"/>
      <c r="X1554" s="179"/>
      <c r="Y1554" s="179"/>
      <c r="AB1554" s="77"/>
      <c r="AJ1554" s="55"/>
    </row>
    <row r="1555" spans="19:36">
      <c r="S1555" s="179"/>
      <c r="T1555" s="179"/>
      <c r="W1555" s="201"/>
      <c r="X1555" s="179"/>
      <c r="Y1555" s="179"/>
      <c r="AB1555" s="77"/>
      <c r="AJ1555" s="55"/>
    </row>
    <row r="1556" spans="19:36">
      <c r="S1556" s="179"/>
      <c r="T1556" s="179"/>
      <c r="W1556" s="201"/>
      <c r="X1556" s="179"/>
      <c r="Y1556" s="179"/>
      <c r="AB1556" s="77"/>
      <c r="AJ1556" s="55"/>
    </row>
    <row r="1557" spans="19:36">
      <c r="S1557" s="179"/>
      <c r="T1557" s="179"/>
      <c r="W1557" s="201"/>
      <c r="X1557" s="179"/>
      <c r="Y1557" s="179"/>
      <c r="AB1557" s="77"/>
      <c r="AJ1557" s="55"/>
    </row>
    <row r="1558" spans="19:36">
      <c r="S1558" s="179"/>
      <c r="T1558" s="179"/>
      <c r="W1558" s="201"/>
      <c r="X1558" s="179"/>
      <c r="Y1558" s="179"/>
      <c r="AB1558" s="77"/>
      <c r="AJ1558" s="55"/>
    </row>
    <row r="1559" spans="19:36">
      <c r="S1559" s="179"/>
      <c r="T1559" s="179"/>
      <c r="W1559" s="201"/>
      <c r="X1559" s="179"/>
      <c r="Y1559" s="179"/>
      <c r="AB1559" s="77"/>
      <c r="AJ1559" s="55"/>
    </row>
    <row r="1560" spans="19:36">
      <c r="S1560" s="179"/>
      <c r="T1560" s="179"/>
      <c r="W1560" s="201"/>
      <c r="X1560" s="179"/>
      <c r="Y1560" s="179"/>
      <c r="AB1560" s="77"/>
      <c r="AJ1560" s="55"/>
    </row>
    <row r="1561" spans="19:36">
      <c r="S1561" s="179"/>
      <c r="T1561" s="179"/>
      <c r="W1561" s="201"/>
      <c r="X1561" s="179"/>
      <c r="Y1561" s="179"/>
      <c r="AB1561" s="77"/>
      <c r="AJ1561" s="55"/>
    </row>
    <row r="1562" spans="19:36">
      <c r="S1562" s="179"/>
      <c r="T1562" s="179"/>
      <c r="W1562" s="201"/>
      <c r="X1562" s="179"/>
      <c r="Y1562" s="179"/>
      <c r="AB1562" s="77"/>
      <c r="AJ1562" s="55"/>
    </row>
    <row r="1563" spans="19:36">
      <c r="S1563" s="179"/>
      <c r="T1563" s="179"/>
      <c r="W1563" s="201"/>
      <c r="X1563" s="179"/>
      <c r="Y1563" s="179"/>
      <c r="AB1563" s="77"/>
      <c r="AJ1563" s="55"/>
    </row>
    <row r="1564" spans="19:36">
      <c r="S1564" s="179"/>
      <c r="T1564" s="179"/>
      <c r="W1564" s="201"/>
      <c r="X1564" s="179"/>
      <c r="Y1564" s="179"/>
      <c r="AB1564" s="77"/>
      <c r="AJ1564" s="55"/>
    </row>
    <row r="1565" spans="19:36">
      <c r="S1565" s="179"/>
      <c r="T1565" s="179"/>
      <c r="W1565" s="201"/>
      <c r="X1565" s="179"/>
      <c r="Y1565" s="179"/>
      <c r="AB1565" s="77"/>
      <c r="AJ1565" s="55"/>
    </row>
    <row r="1566" spans="19:36">
      <c r="S1566" s="179"/>
      <c r="T1566" s="179"/>
      <c r="W1566" s="201"/>
      <c r="X1566" s="179"/>
      <c r="Y1566" s="179"/>
      <c r="AB1566" s="77"/>
      <c r="AJ1566" s="55"/>
    </row>
    <row r="1567" spans="19:36">
      <c r="S1567" s="179"/>
      <c r="T1567" s="179"/>
      <c r="W1567" s="201"/>
      <c r="X1567" s="179"/>
      <c r="Y1567" s="179"/>
      <c r="AB1567" s="77"/>
      <c r="AJ1567" s="55"/>
    </row>
    <row r="1568" spans="19:36">
      <c r="S1568" s="179"/>
      <c r="T1568" s="179"/>
      <c r="W1568" s="201"/>
      <c r="X1568" s="179"/>
      <c r="Y1568" s="179"/>
      <c r="AB1568" s="77"/>
      <c r="AJ1568" s="55"/>
    </row>
    <row r="1569" spans="19:36">
      <c r="S1569" s="179"/>
      <c r="T1569" s="179"/>
      <c r="W1569" s="201"/>
      <c r="X1569" s="179"/>
      <c r="Y1569" s="179"/>
      <c r="AB1569" s="77"/>
      <c r="AJ1569" s="55"/>
    </row>
    <row r="1570" spans="19:36">
      <c r="S1570" s="179"/>
      <c r="T1570" s="179"/>
      <c r="W1570" s="201"/>
      <c r="X1570" s="179"/>
      <c r="Y1570" s="179"/>
      <c r="AB1570" s="77"/>
      <c r="AJ1570" s="55"/>
    </row>
    <row r="1571" spans="19:36">
      <c r="S1571" s="179"/>
      <c r="T1571" s="179"/>
      <c r="W1571" s="201"/>
      <c r="X1571" s="179"/>
      <c r="Y1571" s="179"/>
      <c r="AB1571" s="77"/>
      <c r="AJ1571" s="55"/>
    </row>
    <row r="1572" spans="19:36">
      <c r="S1572" s="179"/>
      <c r="T1572" s="179"/>
      <c r="W1572" s="201"/>
      <c r="X1572" s="179"/>
      <c r="Y1572" s="179"/>
      <c r="AB1572" s="77"/>
      <c r="AJ1572" s="55"/>
    </row>
    <row r="1573" spans="19:36">
      <c r="S1573" s="179"/>
      <c r="T1573" s="179"/>
      <c r="W1573" s="201"/>
      <c r="X1573" s="179"/>
      <c r="Y1573" s="179"/>
      <c r="AB1573" s="77"/>
      <c r="AJ1573" s="55"/>
    </row>
    <row r="1574" spans="19:36">
      <c r="S1574" s="179"/>
      <c r="T1574" s="179"/>
      <c r="W1574" s="201"/>
      <c r="X1574" s="179"/>
      <c r="Y1574" s="179"/>
      <c r="AB1574" s="77"/>
      <c r="AJ1574" s="55"/>
    </row>
    <row r="1575" spans="19:36">
      <c r="S1575" s="179"/>
      <c r="T1575" s="179"/>
      <c r="W1575" s="201"/>
      <c r="X1575" s="179"/>
      <c r="Y1575" s="179"/>
      <c r="AB1575" s="77"/>
      <c r="AJ1575" s="55"/>
    </row>
    <row r="1576" spans="19:36">
      <c r="S1576" s="179"/>
      <c r="T1576" s="179"/>
      <c r="W1576" s="201"/>
      <c r="X1576" s="179"/>
      <c r="Y1576" s="179"/>
      <c r="AB1576" s="77"/>
      <c r="AJ1576" s="55"/>
    </row>
    <row r="1577" spans="19:36">
      <c r="S1577" s="179"/>
      <c r="T1577" s="179"/>
      <c r="W1577" s="201"/>
      <c r="X1577" s="179"/>
      <c r="Y1577" s="179"/>
      <c r="AB1577" s="77"/>
      <c r="AJ1577" s="55"/>
    </row>
    <row r="1578" spans="19:36">
      <c r="S1578" s="179"/>
      <c r="T1578" s="179"/>
      <c r="W1578" s="201"/>
      <c r="X1578" s="179"/>
      <c r="Y1578" s="179"/>
      <c r="AB1578" s="77"/>
      <c r="AJ1578" s="55"/>
    </row>
    <row r="1579" spans="19:36">
      <c r="S1579" s="179"/>
      <c r="T1579" s="179"/>
      <c r="W1579" s="201"/>
      <c r="X1579" s="179"/>
      <c r="Y1579" s="179"/>
      <c r="AB1579" s="77"/>
      <c r="AJ1579" s="55"/>
    </row>
    <row r="1580" spans="19:36">
      <c r="S1580" s="179"/>
      <c r="T1580" s="179"/>
      <c r="W1580" s="201"/>
      <c r="X1580" s="179"/>
      <c r="Y1580" s="179"/>
      <c r="AB1580" s="77"/>
      <c r="AJ1580" s="55"/>
    </row>
    <row r="1581" spans="19:36">
      <c r="S1581" s="179"/>
      <c r="T1581" s="179"/>
      <c r="W1581" s="201"/>
      <c r="X1581" s="179"/>
      <c r="Y1581" s="179"/>
      <c r="AB1581" s="77"/>
      <c r="AJ1581" s="55"/>
    </row>
    <row r="1582" spans="19:36">
      <c r="S1582" s="179"/>
      <c r="T1582" s="179"/>
      <c r="W1582" s="201"/>
      <c r="X1582" s="179"/>
      <c r="Y1582" s="179"/>
      <c r="AB1582" s="77"/>
      <c r="AJ1582" s="55"/>
    </row>
    <row r="1583" spans="19:36">
      <c r="S1583" s="179"/>
      <c r="T1583" s="179"/>
      <c r="W1583" s="201"/>
      <c r="X1583" s="179"/>
      <c r="Y1583" s="179"/>
      <c r="AB1583" s="77"/>
      <c r="AJ1583" s="55"/>
    </row>
    <row r="1584" spans="19:36">
      <c r="S1584" s="179"/>
      <c r="T1584" s="179"/>
      <c r="W1584" s="201"/>
      <c r="X1584" s="179"/>
      <c r="Y1584" s="179"/>
      <c r="AB1584" s="77"/>
      <c r="AJ1584" s="55"/>
    </row>
    <row r="1585" spans="19:36">
      <c r="S1585" s="179"/>
      <c r="T1585" s="179"/>
      <c r="W1585" s="201"/>
      <c r="X1585" s="179"/>
      <c r="Y1585" s="179"/>
      <c r="AB1585" s="77"/>
      <c r="AJ1585" s="55"/>
    </row>
    <row r="1586" spans="19:36">
      <c r="S1586" s="179"/>
      <c r="T1586" s="179"/>
      <c r="W1586" s="201"/>
      <c r="X1586" s="179"/>
      <c r="Y1586" s="179"/>
      <c r="AB1586" s="77"/>
      <c r="AJ1586" s="55"/>
    </row>
    <row r="1587" spans="19:36">
      <c r="S1587" s="179"/>
      <c r="T1587" s="179"/>
      <c r="W1587" s="201"/>
      <c r="X1587" s="179"/>
      <c r="Y1587" s="179"/>
      <c r="AB1587" s="77"/>
      <c r="AJ1587" s="55"/>
    </row>
    <row r="1588" spans="19:36">
      <c r="S1588" s="179"/>
      <c r="T1588" s="179"/>
      <c r="W1588" s="201"/>
      <c r="X1588" s="179"/>
      <c r="Y1588" s="179"/>
      <c r="AB1588" s="77"/>
      <c r="AJ1588" s="55"/>
    </row>
    <row r="1589" spans="19:36">
      <c r="S1589" s="179"/>
      <c r="T1589" s="179"/>
      <c r="W1589" s="201"/>
      <c r="X1589" s="179"/>
      <c r="Y1589" s="179"/>
      <c r="AB1589" s="77"/>
      <c r="AJ1589" s="55"/>
    </row>
    <row r="1590" spans="19:36">
      <c r="S1590" s="179"/>
      <c r="T1590" s="179"/>
      <c r="W1590" s="201"/>
      <c r="X1590" s="179"/>
      <c r="Y1590" s="179"/>
      <c r="AB1590" s="77"/>
      <c r="AJ1590" s="55"/>
    </row>
    <row r="1591" spans="19:36">
      <c r="S1591" s="179"/>
      <c r="T1591" s="179"/>
      <c r="W1591" s="201"/>
      <c r="X1591" s="179"/>
      <c r="Y1591" s="179"/>
      <c r="AB1591" s="77"/>
      <c r="AJ1591" s="55"/>
    </row>
    <row r="1592" spans="19:36">
      <c r="S1592" s="179"/>
      <c r="T1592" s="179"/>
      <c r="W1592" s="201"/>
      <c r="X1592" s="179"/>
      <c r="Y1592" s="179"/>
      <c r="AB1592" s="77"/>
      <c r="AJ1592" s="55"/>
    </row>
    <row r="1593" spans="19:36">
      <c r="S1593" s="179"/>
      <c r="T1593" s="179"/>
      <c r="W1593" s="201"/>
      <c r="X1593" s="179"/>
      <c r="Y1593" s="179"/>
      <c r="AB1593" s="77"/>
      <c r="AJ1593" s="55"/>
    </row>
    <row r="1594" spans="19:36">
      <c r="S1594" s="179"/>
      <c r="T1594" s="179"/>
      <c r="W1594" s="201"/>
      <c r="X1594" s="179"/>
      <c r="Y1594" s="179"/>
      <c r="AB1594" s="77"/>
      <c r="AJ1594" s="55"/>
    </row>
    <row r="1595" spans="19:36">
      <c r="S1595" s="179"/>
      <c r="T1595" s="179"/>
      <c r="W1595" s="201"/>
      <c r="X1595" s="179"/>
      <c r="Y1595" s="179"/>
      <c r="AB1595" s="77"/>
      <c r="AJ1595" s="55"/>
    </row>
    <row r="1596" spans="19:36">
      <c r="S1596" s="179"/>
      <c r="T1596" s="179"/>
      <c r="W1596" s="201"/>
      <c r="X1596" s="179"/>
      <c r="Y1596" s="179"/>
      <c r="AB1596" s="77"/>
      <c r="AJ1596" s="55"/>
    </row>
    <row r="1597" spans="19:36">
      <c r="S1597" s="179"/>
      <c r="T1597" s="179"/>
      <c r="W1597" s="201"/>
      <c r="X1597" s="179"/>
      <c r="Y1597" s="179"/>
      <c r="AB1597" s="77"/>
      <c r="AJ1597" s="55"/>
    </row>
    <row r="1598" spans="19:36">
      <c r="S1598" s="179"/>
      <c r="T1598" s="179"/>
      <c r="W1598" s="201"/>
      <c r="X1598" s="179"/>
      <c r="Y1598" s="179"/>
      <c r="AB1598" s="77"/>
      <c r="AJ1598" s="55"/>
    </row>
    <row r="1599" spans="19:36">
      <c r="S1599" s="179"/>
      <c r="T1599" s="179"/>
      <c r="W1599" s="201"/>
      <c r="X1599" s="179"/>
      <c r="Y1599" s="179"/>
      <c r="AB1599" s="77"/>
      <c r="AJ1599" s="55"/>
    </row>
    <row r="1600" spans="19:36">
      <c r="S1600" s="179"/>
      <c r="T1600" s="179"/>
      <c r="W1600" s="201"/>
      <c r="X1600" s="179"/>
      <c r="Y1600" s="179"/>
      <c r="AB1600" s="77"/>
      <c r="AJ1600" s="55"/>
    </row>
    <row r="1601" spans="19:36">
      <c r="S1601" s="179"/>
      <c r="T1601" s="179"/>
      <c r="W1601" s="201"/>
      <c r="X1601" s="179"/>
      <c r="Y1601" s="179"/>
      <c r="AB1601" s="77"/>
      <c r="AJ1601" s="55"/>
    </row>
    <row r="1602" spans="19:36">
      <c r="S1602" s="179"/>
      <c r="T1602" s="179"/>
      <c r="W1602" s="201"/>
      <c r="X1602" s="179"/>
      <c r="Y1602" s="179"/>
      <c r="AB1602" s="77"/>
      <c r="AJ1602" s="55"/>
    </row>
    <row r="1603" spans="19:36">
      <c r="S1603" s="179"/>
      <c r="T1603" s="179"/>
      <c r="W1603" s="201"/>
      <c r="X1603" s="179"/>
      <c r="Y1603" s="179"/>
      <c r="AB1603" s="77"/>
      <c r="AJ1603" s="55"/>
    </row>
    <row r="1604" spans="19:36">
      <c r="S1604" s="179"/>
      <c r="T1604" s="179"/>
      <c r="W1604" s="201"/>
      <c r="X1604" s="179"/>
      <c r="Y1604" s="179"/>
      <c r="AB1604" s="77"/>
      <c r="AJ1604" s="55"/>
    </row>
    <row r="1605" spans="19:36">
      <c r="S1605" s="179"/>
      <c r="T1605" s="179"/>
      <c r="W1605" s="201"/>
      <c r="X1605" s="179"/>
      <c r="Y1605" s="179"/>
      <c r="AB1605" s="77"/>
      <c r="AJ1605" s="55"/>
    </row>
    <row r="1606" spans="19:36">
      <c r="S1606" s="179"/>
      <c r="T1606" s="179"/>
      <c r="W1606" s="201"/>
      <c r="X1606" s="179"/>
      <c r="Y1606" s="179"/>
      <c r="AB1606" s="77"/>
      <c r="AJ1606" s="55"/>
    </row>
    <row r="1607" spans="19:36">
      <c r="S1607" s="179"/>
      <c r="T1607" s="179"/>
      <c r="W1607" s="201"/>
      <c r="X1607" s="179"/>
      <c r="Y1607" s="179"/>
      <c r="AB1607" s="77"/>
      <c r="AJ1607" s="55"/>
    </row>
    <row r="1608" spans="19:36">
      <c r="S1608" s="179"/>
      <c r="T1608" s="179"/>
      <c r="W1608" s="201"/>
      <c r="X1608" s="179"/>
      <c r="Y1608" s="179"/>
      <c r="AB1608" s="77"/>
      <c r="AJ1608" s="55"/>
    </row>
    <row r="1609" spans="19:36">
      <c r="S1609" s="179"/>
      <c r="T1609" s="179"/>
      <c r="W1609" s="201"/>
      <c r="X1609" s="179"/>
      <c r="Y1609" s="179"/>
      <c r="AB1609" s="77"/>
      <c r="AJ1609" s="55"/>
    </row>
    <row r="1610" spans="19:36">
      <c r="S1610" s="179"/>
      <c r="T1610" s="179"/>
      <c r="W1610" s="201"/>
      <c r="X1610" s="179"/>
      <c r="Y1610" s="179"/>
      <c r="AB1610" s="77"/>
      <c r="AJ1610" s="55"/>
    </row>
    <row r="1611" spans="19:36">
      <c r="S1611" s="179"/>
      <c r="T1611" s="179"/>
      <c r="W1611" s="201"/>
      <c r="X1611" s="179"/>
      <c r="Y1611" s="179"/>
      <c r="AB1611" s="77"/>
      <c r="AJ1611" s="55"/>
    </row>
    <row r="1612" spans="19:36">
      <c r="S1612" s="179"/>
      <c r="T1612" s="179"/>
      <c r="W1612" s="201"/>
      <c r="X1612" s="179"/>
      <c r="Y1612" s="179"/>
      <c r="AB1612" s="77"/>
      <c r="AJ1612" s="55"/>
    </row>
    <row r="1613" spans="19:36">
      <c r="S1613" s="179"/>
      <c r="T1613" s="179"/>
      <c r="W1613" s="201"/>
      <c r="X1613" s="179"/>
      <c r="Y1613" s="179"/>
      <c r="AB1613" s="77"/>
      <c r="AJ1613" s="55"/>
    </row>
    <row r="1614" spans="19:36">
      <c r="S1614" s="179"/>
      <c r="T1614" s="179"/>
      <c r="W1614" s="201"/>
      <c r="X1614" s="179"/>
      <c r="Y1614" s="179"/>
      <c r="AB1614" s="77"/>
      <c r="AJ1614" s="55"/>
    </row>
    <row r="1615" spans="19:36">
      <c r="S1615" s="179"/>
      <c r="T1615" s="179"/>
      <c r="W1615" s="201"/>
      <c r="X1615" s="179"/>
      <c r="Y1615" s="179"/>
      <c r="AB1615" s="77"/>
      <c r="AJ1615" s="55"/>
    </row>
    <row r="1616" spans="19:36">
      <c r="S1616" s="179"/>
      <c r="T1616" s="179"/>
      <c r="W1616" s="201"/>
      <c r="X1616" s="179"/>
      <c r="Y1616" s="179"/>
      <c r="AB1616" s="77"/>
      <c r="AJ1616" s="55"/>
    </row>
    <row r="1617" spans="19:36">
      <c r="S1617" s="179"/>
      <c r="T1617" s="179"/>
      <c r="W1617" s="201"/>
      <c r="X1617" s="179"/>
      <c r="Y1617" s="179"/>
      <c r="AB1617" s="77"/>
      <c r="AJ1617" s="55"/>
    </row>
    <row r="1618" spans="19:36">
      <c r="S1618" s="179"/>
      <c r="T1618" s="179"/>
      <c r="W1618" s="201"/>
      <c r="X1618" s="179"/>
      <c r="Y1618" s="179"/>
      <c r="AB1618" s="77"/>
      <c r="AJ1618" s="55"/>
    </row>
    <row r="1619" spans="19:36">
      <c r="S1619" s="179"/>
      <c r="T1619" s="179"/>
      <c r="W1619" s="201"/>
      <c r="X1619" s="179"/>
      <c r="Y1619" s="179"/>
      <c r="AB1619" s="77"/>
      <c r="AJ1619" s="55"/>
    </row>
    <row r="1620" spans="19:36">
      <c r="S1620" s="179"/>
      <c r="T1620" s="179"/>
      <c r="W1620" s="201"/>
      <c r="X1620" s="179"/>
      <c r="Y1620" s="179"/>
      <c r="AB1620" s="77"/>
      <c r="AJ1620" s="55"/>
    </row>
    <row r="1621" spans="19:36">
      <c r="S1621" s="179"/>
      <c r="T1621" s="179"/>
      <c r="W1621" s="201"/>
      <c r="X1621" s="179"/>
      <c r="Y1621" s="179"/>
      <c r="AB1621" s="77"/>
      <c r="AJ1621" s="55"/>
    </row>
    <row r="1622" spans="19:36">
      <c r="S1622" s="179"/>
      <c r="T1622" s="179"/>
      <c r="W1622" s="201"/>
      <c r="X1622" s="179"/>
      <c r="Y1622" s="179"/>
      <c r="AB1622" s="77"/>
      <c r="AJ1622" s="55"/>
    </row>
    <row r="1623" spans="19:36">
      <c r="S1623" s="179"/>
      <c r="T1623" s="179"/>
      <c r="W1623" s="201"/>
      <c r="X1623" s="179"/>
      <c r="Y1623" s="179"/>
      <c r="AB1623" s="77"/>
      <c r="AJ1623" s="55"/>
    </row>
    <row r="1624" spans="19:36">
      <c r="S1624" s="179"/>
      <c r="T1624" s="179"/>
      <c r="W1624" s="201"/>
      <c r="X1624" s="179"/>
      <c r="Y1624" s="179"/>
      <c r="AB1624" s="77"/>
      <c r="AJ1624" s="55"/>
    </row>
    <row r="1625" spans="19:36">
      <c r="S1625" s="179"/>
      <c r="T1625" s="179"/>
      <c r="W1625" s="201"/>
      <c r="X1625" s="179"/>
      <c r="Y1625" s="179"/>
      <c r="AB1625" s="77"/>
      <c r="AJ1625" s="55"/>
    </row>
    <row r="1626" spans="19:36">
      <c r="S1626" s="179"/>
      <c r="T1626" s="179"/>
      <c r="W1626" s="201"/>
      <c r="X1626" s="179"/>
      <c r="Y1626" s="179"/>
      <c r="AB1626" s="77"/>
      <c r="AJ1626" s="55"/>
    </row>
    <row r="1627" spans="19:36">
      <c r="S1627" s="179"/>
      <c r="T1627" s="179"/>
      <c r="W1627" s="201"/>
      <c r="X1627" s="179"/>
      <c r="Y1627" s="179"/>
      <c r="AB1627" s="77"/>
      <c r="AJ1627" s="55"/>
    </row>
    <row r="1628" spans="19:36">
      <c r="S1628" s="179"/>
      <c r="T1628" s="179"/>
      <c r="W1628" s="201"/>
      <c r="X1628" s="179"/>
      <c r="Y1628" s="179"/>
      <c r="AB1628" s="77"/>
      <c r="AJ1628" s="55"/>
    </row>
    <row r="1629" spans="19:36">
      <c r="S1629" s="179"/>
      <c r="T1629" s="179"/>
      <c r="W1629" s="201"/>
      <c r="X1629" s="179"/>
      <c r="Y1629" s="179"/>
      <c r="AB1629" s="77"/>
      <c r="AJ1629" s="55"/>
    </row>
    <row r="1630" spans="19:36">
      <c r="S1630" s="179"/>
      <c r="T1630" s="179"/>
      <c r="W1630" s="201"/>
      <c r="X1630" s="179"/>
      <c r="Y1630" s="179"/>
      <c r="AB1630" s="77"/>
      <c r="AJ1630" s="55"/>
    </row>
    <row r="1631" spans="19:36">
      <c r="S1631" s="179"/>
      <c r="T1631" s="179"/>
      <c r="W1631" s="201"/>
      <c r="X1631" s="179"/>
      <c r="Y1631" s="179"/>
      <c r="AB1631" s="77"/>
      <c r="AJ1631" s="55"/>
    </row>
    <row r="1632" spans="19:36">
      <c r="S1632" s="179"/>
      <c r="T1632" s="179"/>
      <c r="W1632" s="201"/>
      <c r="X1632" s="179"/>
      <c r="Y1632" s="179"/>
      <c r="AB1632" s="77"/>
      <c r="AJ1632" s="55"/>
    </row>
    <row r="1633" spans="19:36">
      <c r="S1633" s="179"/>
      <c r="T1633" s="179"/>
      <c r="W1633" s="201"/>
      <c r="X1633" s="179"/>
      <c r="Y1633" s="179"/>
      <c r="AB1633" s="77"/>
      <c r="AJ1633" s="55"/>
    </row>
    <row r="1634" spans="19:36">
      <c r="S1634" s="179"/>
      <c r="T1634" s="179"/>
      <c r="W1634" s="201"/>
      <c r="X1634" s="179"/>
      <c r="Y1634" s="179"/>
      <c r="AB1634" s="77"/>
      <c r="AJ1634" s="55"/>
    </row>
    <row r="1635" spans="19:36">
      <c r="S1635" s="179"/>
      <c r="T1635" s="179"/>
      <c r="W1635" s="201"/>
      <c r="X1635" s="179"/>
      <c r="Y1635" s="179"/>
      <c r="AB1635" s="77"/>
      <c r="AJ1635" s="55"/>
    </row>
    <row r="1636" spans="19:36">
      <c r="S1636" s="179"/>
      <c r="T1636" s="179"/>
      <c r="W1636" s="201"/>
      <c r="X1636" s="179"/>
      <c r="Y1636" s="179"/>
      <c r="AB1636" s="77"/>
      <c r="AJ1636" s="55"/>
    </row>
    <row r="1637" spans="19:36">
      <c r="S1637" s="179"/>
      <c r="T1637" s="179"/>
      <c r="W1637" s="201"/>
      <c r="X1637" s="179"/>
      <c r="Y1637" s="179"/>
      <c r="AB1637" s="77"/>
      <c r="AJ1637" s="55"/>
    </row>
    <row r="1638" spans="19:36">
      <c r="S1638" s="179"/>
      <c r="T1638" s="179"/>
      <c r="W1638" s="201"/>
      <c r="X1638" s="179"/>
      <c r="Y1638" s="179"/>
      <c r="AB1638" s="77"/>
      <c r="AJ1638" s="55"/>
    </row>
    <row r="1639" spans="19:36">
      <c r="S1639" s="179"/>
      <c r="T1639" s="179"/>
      <c r="W1639" s="201"/>
      <c r="X1639" s="179"/>
      <c r="Y1639" s="179"/>
      <c r="AB1639" s="77"/>
      <c r="AJ1639" s="55"/>
    </row>
    <row r="1640" spans="19:36">
      <c r="S1640" s="179"/>
      <c r="T1640" s="179"/>
      <c r="W1640" s="201"/>
      <c r="X1640" s="179"/>
      <c r="Y1640" s="179"/>
      <c r="AB1640" s="77"/>
      <c r="AJ1640" s="55"/>
    </row>
    <row r="1641" spans="19:36">
      <c r="S1641" s="179"/>
      <c r="T1641" s="179"/>
      <c r="W1641" s="201"/>
      <c r="X1641" s="179"/>
      <c r="Y1641" s="179"/>
      <c r="AB1641" s="77"/>
      <c r="AJ1641" s="55"/>
    </row>
    <row r="1642" spans="19:36">
      <c r="S1642" s="179"/>
      <c r="T1642" s="179"/>
      <c r="W1642" s="201"/>
      <c r="X1642" s="179"/>
      <c r="Y1642" s="179"/>
      <c r="AB1642" s="77"/>
      <c r="AJ1642" s="55"/>
    </row>
    <row r="1643" spans="19:36">
      <c r="S1643" s="179"/>
      <c r="T1643" s="179"/>
      <c r="W1643" s="201"/>
      <c r="X1643" s="179"/>
      <c r="Y1643" s="179"/>
      <c r="AB1643" s="77"/>
      <c r="AJ1643" s="55"/>
    </row>
    <row r="1644" spans="19:36">
      <c r="S1644" s="179"/>
      <c r="T1644" s="179"/>
      <c r="W1644" s="201"/>
      <c r="X1644" s="179"/>
      <c r="Y1644" s="179"/>
      <c r="AB1644" s="77"/>
      <c r="AJ1644" s="55"/>
    </row>
    <row r="1645" spans="19:36">
      <c r="S1645" s="179"/>
      <c r="T1645" s="179"/>
      <c r="W1645" s="201"/>
      <c r="X1645" s="179"/>
      <c r="Y1645" s="179"/>
      <c r="AB1645" s="77"/>
      <c r="AJ1645" s="55"/>
    </row>
    <row r="1646" spans="19:36">
      <c r="S1646" s="179"/>
      <c r="T1646" s="179"/>
      <c r="W1646" s="201"/>
      <c r="X1646" s="179"/>
      <c r="Y1646" s="179"/>
      <c r="AB1646" s="77"/>
      <c r="AJ1646" s="55"/>
    </row>
    <row r="1647" spans="19:36">
      <c r="S1647" s="179"/>
      <c r="T1647" s="179"/>
      <c r="W1647" s="201"/>
      <c r="X1647" s="179"/>
      <c r="Y1647" s="179"/>
      <c r="AB1647" s="77"/>
      <c r="AJ1647" s="55"/>
    </row>
    <row r="1648" spans="19:36">
      <c r="S1648" s="179"/>
      <c r="T1648" s="179"/>
      <c r="W1648" s="201"/>
      <c r="X1648" s="179"/>
      <c r="Y1648" s="179"/>
      <c r="AB1648" s="77"/>
      <c r="AJ1648" s="55"/>
    </row>
    <row r="1649" spans="19:36">
      <c r="S1649" s="179"/>
      <c r="T1649" s="179"/>
      <c r="W1649" s="201"/>
      <c r="X1649" s="179"/>
      <c r="Y1649" s="179"/>
      <c r="AB1649" s="77"/>
      <c r="AJ1649" s="55"/>
    </row>
    <row r="1650" spans="19:36">
      <c r="S1650" s="179"/>
      <c r="T1650" s="179"/>
      <c r="W1650" s="201"/>
      <c r="X1650" s="179"/>
      <c r="Y1650" s="179"/>
      <c r="AB1650" s="77"/>
      <c r="AJ1650" s="55"/>
    </row>
    <row r="1651" spans="19:36">
      <c r="S1651" s="179"/>
      <c r="T1651" s="179"/>
      <c r="W1651" s="201"/>
      <c r="X1651" s="179"/>
      <c r="Y1651" s="179"/>
      <c r="AB1651" s="77"/>
      <c r="AJ1651" s="55"/>
    </row>
    <row r="1652" spans="19:36">
      <c r="S1652" s="179"/>
      <c r="T1652" s="179"/>
      <c r="W1652" s="201"/>
      <c r="X1652" s="179"/>
      <c r="Y1652" s="179"/>
      <c r="AB1652" s="77"/>
      <c r="AJ1652" s="55"/>
    </row>
    <row r="1653" spans="19:36">
      <c r="S1653" s="179"/>
      <c r="T1653" s="179"/>
      <c r="W1653" s="201"/>
      <c r="X1653" s="179"/>
      <c r="Y1653" s="179"/>
      <c r="AB1653" s="77"/>
      <c r="AJ1653" s="55"/>
    </row>
    <row r="1654" spans="19:36">
      <c r="S1654" s="179"/>
      <c r="T1654" s="179"/>
      <c r="W1654" s="201"/>
      <c r="X1654" s="179"/>
      <c r="Y1654" s="179"/>
      <c r="AB1654" s="77"/>
      <c r="AJ1654" s="55"/>
    </row>
    <row r="1655" spans="19:36">
      <c r="S1655" s="179"/>
      <c r="T1655" s="179"/>
      <c r="W1655" s="201"/>
      <c r="X1655" s="179"/>
      <c r="Y1655" s="179"/>
      <c r="AB1655" s="77"/>
      <c r="AJ1655" s="55"/>
    </row>
    <row r="1656" spans="19:36">
      <c r="S1656" s="179"/>
      <c r="T1656" s="179"/>
      <c r="W1656" s="201"/>
      <c r="X1656" s="179"/>
      <c r="Y1656" s="179"/>
      <c r="AB1656" s="77"/>
      <c r="AJ1656" s="55"/>
    </row>
    <row r="1657" spans="19:36">
      <c r="S1657" s="179"/>
      <c r="T1657" s="179"/>
      <c r="W1657" s="201"/>
      <c r="X1657" s="179"/>
      <c r="Y1657" s="179"/>
      <c r="AB1657" s="77"/>
      <c r="AJ1657" s="55"/>
    </row>
    <row r="1658" spans="19:36">
      <c r="S1658" s="179"/>
      <c r="T1658" s="179"/>
      <c r="W1658" s="201"/>
      <c r="X1658" s="179"/>
      <c r="Y1658" s="179"/>
      <c r="AB1658" s="77"/>
      <c r="AJ1658" s="55"/>
    </row>
    <row r="1659" spans="19:36">
      <c r="S1659" s="179"/>
      <c r="T1659" s="179"/>
      <c r="W1659" s="201"/>
      <c r="X1659" s="179"/>
      <c r="Y1659" s="179"/>
      <c r="AB1659" s="77"/>
      <c r="AJ1659" s="55"/>
    </row>
    <row r="1660" spans="19:36">
      <c r="S1660" s="179"/>
      <c r="T1660" s="179"/>
      <c r="W1660" s="201"/>
      <c r="X1660" s="179"/>
      <c r="Y1660" s="179"/>
      <c r="AB1660" s="77"/>
      <c r="AJ1660" s="55"/>
    </row>
    <row r="1661" spans="19:36">
      <c r="S1661" s="179"/>
      <c r="T1661" s="179"/>
      <c r="W1661" s="201"/>
      <c r="X1661" s="179"/>
      <c r="Y1661" s="179"/>
      <c r="AB1661" s="77"/>
      <c r="AJ1661" s="55"/>
    </row>
    <row r="1662" spans="19:36">
      <c r="S1662" s="179"/>
      <c r="T1662" s="179"/>
      <c r="W1662" s="201"/>
      <c r="X1662" s="179"/>
      <c r="Y1662" s="179"/>
      <c r="AB1662" s="77"/>
      <c r="AJ1662" s="55"/>
    </row>
    <row r="1663" spans="19:36">
      <c r="S1663" s="179"/>
      <c r="T1663" s="179"/>
      <c r="W1663" s="201"/>
      <c r="X1663" s="179"/>
      <c r="Y1663" s="179"/>
      <c r="AB1663" s="77"/>
      <c r="AJ1663" s="55"/>
    </row>
    <row r="1664" spans="19:36">
      <c r="S1664" s="179"/>
      <c r="T1664" s="179"/>
      <c r="W1664" s="201"/>
      <c r="X1664" s="179"/>
      <c r="Y1664" s="179"/>
      <c r="AB1664" s="77"/>
      <c r="AJ1664" s="55"/>
    </row>
    <row r="1665" spans="19:36">
      <c r="S1665" s="179"/>
      <c r="T1665" s="179"/>
      <c r="W1665" s="201"/>
      <c r="X1665" s="179"/>
      <c r="Y1665" s="179"/>
      <c r="AB1665" s="77"/>
      <c r="AJ1665" s="55"/>
    </row>
    <row r="1666" spans="19:36">
      <c r="S1666" s="179"/>
      <c r="T1666" s="179"/>
      <c r="W1666" s="201"/>
      <c r="X1666" s="179"/>
      <c r="Y1666" s="179"/>
      <c r="AB1666" s="77"/>
      <c r="AJ1666" s="55"/>
    </row>
    <row r="1667" spans="19:36">
      <c r="S1667" s="179"/>
      <c r="T1667" s="179"/>
      <c r="W1667" s="201"/>
      <c r="X1667" s="179"/>
      <c r="Y1667" s="179"/>
      <c r="AB1667" s="77"/>
      <c r="AJ1667" s="55"/>
    </row>
    <row r="1668" spans="19:36">
      <c r="S1668" s="179"/>
      <c r="T1668" s="179"/>
      <c r="W1668" s="201"/>
      <c r="X1668" s="179"/>
      <c r="Y1668" s="179"/>
      <c r="AB1668" s="77"/>
      <c r="AJ1668" s="55"/>
    </row>
    <row r="1669" spans="19:36">
      <c r="S1669" s="179"/>
      <c r="T1669" s="179"/>
      <c r="W1669" s="201"/>
      <c r="X1669" s="179"/>
      <c r="Y1669" s="179"/>
      <c r="AB1669" s="77"/>
      <c r="AJ1669" s="55"/>
    </row>
    <row r="1670" spans="19:36">
      <c r="S1670" s="179"/>
      <c r="T1670" s="179"/>
      <c r="W1670" s="201"/>
      <c r="X1670" s="179"/>
      <c r="Y1670" s="179"/>
      <c r="AB1670" s="77"/>
      <c r="AJ1670" s="55"/>
    </row>
    <row r="1671" spans="19:36">
      <c r="S1671" s="179"/>
      <c r="T1671" s="179"/>
      <c r="W1671" s="201"/>
      <c r="X1671" s="179"/>
      <c r="Y1671" s="179"/>
      <c r="AB1671" s="77"/>
      <c r="AJ1671" s="55"/>
    </row>
    <row r="1672" spans="19:36">
      <c r="S1672" s="179"/>
      <c r="T1672" s="179"/>
      <c r="W1672" s="201"/>
      <c r="X1672" s="179"/>
      <c r="Y1672" s="179"/>
      <c r="AB1672" s="77"/>
      <c r="AJ1672" s="55"/>
    </row>
    <row r="1673" spans="19:36">
      <c r="S1673" s="179"/>
      <c r="T1673" s="179"/>
      <c r="W1673" s="201"/>
      <c r="X1673" s="179"/>
      <c r="Y1673" s="179"/>
      <c r="AB1673" s="77"/>
      <c r="AJ1673" s="55"/>
    </row>
    <row r="1674" spans="19:36">
      <c r="S1674" s="179"/>
      <c r="T1674" s="179"/>
      <c r="W1674" s="201"/>
      <c r="X1674" s="179"/>
      <c r="Y1674" s="179"/>
      <c r="AB1674" s="77"/>
      <c r="AJ1674" s="55"/>
    </row>
    <row r="1675" spans="19:36">
      <c r="S1675" s="179"/>
      <c r="T1675" s="179"/>
      <c r="W1675" s="201"/>
      <c r="X1675" s="179"/>
      <c r="Y1675" s="179"/>
      <c r="AB1675" s="77"/>
      <c r="AJ1675" s="55"/>
    </row>
    <row r="1676" spans="19:36">
      <c r="S1676" s="179"/>
      <c r="T1676" s="179"/>
      <c r="W1676" s="201"/>
      <c r="X1676" s="179"/>
      <c r="Y1676" s="179"/>
      <c r="AB1676" s="77"/>
      <c r="AJ1676" s="55"/>
    </row>
    <row r="1677" spans="19:36">
      <c r="S1677" s="179"/>
      <c r="T1677" s="179"/>
      <c r="W1677" s="201"/>
      <c r="X1677" s="179"/>
      <c r="Y1677" s="179"/>
      <c r="AB1677" s="77"/>
      <c r="AJ1677" s="55"/>
    </row>
    <row r="1678" spans="19:36">
      <c r="S1678" s="179"/>
      <c r="T1678" s="179"/>
      <c r="W1678" s="201"/>
      <c r="X1678" s="179"/>
      <c r="Y1678" s="179"/>
      <c r="AB1678" s="77"/>
      <c r="AJ1678" s="55"/>
    </row>
    <row r="1679" spans="19:36">
      <c r="S1679" s="179"/>
      <c r="T1679" s="179"/>
      <c r="W1679" s="201"/>
      <c r="X1679" s="179"/>
      <c r="Y1679" s="179"/>
      <c r="AB1679" s="77"/>
      <c r="AJ1679" s="55"/>
    </row>
    <row r="1680" spans="19:36">
      <c r="S1680" s="179"/>
      <c r="T1680" s="179"/>
      <c r="W1680" s="201"/>
      <c r="X1680" s="179"/>
      <c r="Y1680" s="179"/>
      <c r="AB1680" s="77"/>
      <c r="AJ1680" s="55"/>
    </row>
    <row r="1681" spans="19:36">
      <c r="S1681" s="179"/>
      <c r="T1681" s="179"/>
      <c r="W1681" s="201"/>
      <c r="X1681" s="179"/>
      <c r="Y1681" s="179"/>
      <c r="AB1681" s="77"/>
      <c r="AJ1681" s="55"/>
    </row>
    <row r="1682" spans="19:36">
      <c r="S1682" s="179"/>
      <c r="T1682" s="179"/>
      <c r="W1682" s="201"/>
      <c r="X1682" s="179"/>
      <c r="Y1682" s="179"/>
      <c r="AB1682" s="77"/>
      <c r="AJ1682" s="55"/>
    </row>
    <row r="1683" spans="19:36">
      <c r="S1683" s="179"/>
      <c r="T1683" s="179"/>
      <c r="W1683" s="201"/>
      <c r="X1683" s="179"/>
      <c r="Y1683" s="179"/>
      <c r="AB1683" s="77"/>
      <c r="AJ1683" s="55"/>
    </row>
    <row r="1684" spans="19:36">
      <c r="S1684" s="179"/>
      <c r="T1684" s="179"/>
      <c r="W1684" s="201"/>
      <c r="X1684" s="179"/>
      <c r="Y1684" s="179"/>
      <c r="AB1684" s="77"/>
      <c r="AJ1684" s="55"/>
    </row>
    <row r="1685" spans="19:36">
      <c r="S1685" s="179"/>
      <c r="T1685" s="179"/>
      <c r="W1685" s="201"/>
      <c r="X1685" s="179"/>
      <c r="Y1685" s="179"/>
      <c r="AB1685" s="77"/>
      <c r="AJ1685" s="55"/>
    </row>
    <row r="1686" spans="19:36">
      <c r="S1686" s="179"/>
      <c r="T1686" s="179"/>
      <c r="W1686" s="201"/>
      <c r="X1686" s="179"/>
      <c r="Y1686" s="179"/>
      <c r="AB1686" s="77"/>
      <c r="AJ1686" s="55"/>
    </row>
    <row r="1687" spans="19:36">
      <c r="S1687" s="179"/>
      <c r="T1687" s="179"/>
      <c r="W1687" s="201"/>
      <c r="X1687" s="179"/>
      <c r="Y1687" s="179"/>
      <c r="AB1687" s="77"/>
      <c r="AJ1687" s="55"/>
    </row>
    <row r="1688" spans="19:36">
      <c r="S1688" s="179"/>
      <c r="T1688" s="179"/>
      <c r="W1688" s="201"/>
      <c r="X1688" s="179"/>
      <c r="Y1688" s="179"/>
      <c r="AB1688" s="77"/>
      <c r="AJ1688" s="55"/>
    </row>
    <row r="1689" spans="19:36">
      <c r="S1689" s="179"/>
      <c r="T1689" s="179"/>
      <c r="W1689" s="201"/>
      <c r="X1689" s="179"/>
      <c r="Y1689" s="179"/>
      <c r="AB1689" s="77"/>
      <c r="AJ1689" s="55"/>
    </row>
    <row r="1690" spans="19:36">
      <c r="S1690" s="179"/>
      <c r="T1690" s="179"/>
      <c r="W1690" s="201"/>
      <c r="X1690" s="179"/>
      <c r="Y1690" s="179"/>
      <c r="AB1690" s="77"/>
      <c r="AJ1690" s="55"/>
    </row>
    <row r="1691" spans="19:36">
      <c r="S1691" s="179"/>
      <c r="T1691" s="179"/>
      <c r="W1691" s="201"/>
      <c r="X1691" s="179"/>
      <c r="Y1691" s="179"/>
      <c r="AB1691" s="77"/>
      <c r="AJ1691" s="55"/>
    </row>
    <row r="1692" spans="19:36">
      <c r="S1692" s="179"/>
      <c r="T1692" s="179"/>
      <c r="W1692" s="201"/>
      <c r="X1692" s="179"/>
      <c r="Y1692" s="179"/>
      <c r="AB1692" s="77"/>
      <c r="AJ1692" s="55"/>
    </row>
    <row r="1693" spans="19:36">
      <c r="S1693" s="179"/>
      <c r="T1693" s="179"/>
      <c r="W1693" s="201"/>
      <c r="X1693" s="179"/>
      <c r="Y1693" s="179"/>
      <c r="AB1693" s="77"/>
      <c r="AJ1693" s="55"/>
    </row>
    <row r="1694" spans="19:36">
      <c r="S1694" s="179"/>
      <c r="T1694" s="179"/>
      <c r="W1694" s="201"/>
      <c r="X1694" s="179"/>
      <c r="Y1694" s="179"/>
      <c r="AB1694" s="77"/>
      <c r="AJ1694" s="55"/>
    </row>
    <row r="1695" spans="19:36">
      <c r="S1695" s="179"/>
      <c r="T1695" s="179"/>
      <c r="W1695" s="201"/>
      <c r="X1695" s="179"/>
      <c r="Y1695" s="179"/>
      <c r="AB1695" s="77"/>
      <c r="AJ1695" s="55"/>
    </row>
    <row r="1696" spans="19:36">
      <c r="S1696" s="179"/>
      <c r="T1696" s="179"/>
      <c r="X1696" s="179"/>
      <c r="Y1696" s="179"/>
      <c r="AB1696" s="77"/>
      <c r="AJ1696" s="55"/>
    </row>
    <row r="1697" spans="19:36">
      <c r="S1697" s="179"/>
      <c r="T1697" s="179"/>
      <c r="X1697" s="179"/>
      <c r="Y1697" s="179"/>
      <c r="AB1697" s="77"/>
      <c r="AJ1697" s="55"/>
    </row>
    <row r="1698" spans="19:36">
      <c r="S1698" s="179"/>
      <c r="T1698" s="179"/>
      <c r="X1698" s="179"/>
      <c r="Y1698" s="179"/>
      <c r="AB1698" s="77"/>
      <c r="AJ1698" s="55"/>
    </row>
    <row r="1699" spans="19:36">
      <c r="S1699" s="179"/>
      <c r="T1699" s="179"/>
      <c r="X1699" s="179"/>
      <c r="Y1699" s="179"/>
      <c r="AB1699" s="77"/>
      <c r="AJ1699" s="55"/>
    </row>
    <row r="1700" spans="19:36">
      <c r="S1700" s="179"/>
      <c r="T1700" s="179"/>
      <c r="X1700" s="179"/>
      <c r="Y1700" s="179"/>
      <c r="AB1700" s="77"/>
      <c r="AJ1700" s="55"/>
    </row>
    <row r="1701" spans="19:36">
      <c r="S1701" s="179"/>
      <c r="T1701" s="179"/>
      <c r="X1701" s="179"/>
      <c r="Y1701" s="179"/>
      <c r="AB1701" s="77"/>
      <c r="AJ1701" s="55"/>
    </row>
    <row r="1702" spans="19:36">
      <c r="S1702" s="179"/>
      <c r="T1702" s="179"/>
      <c r="X1702" s="179"/>
      <c r="Y1702" s="179"/>
      <c r="AB1702" s="77"/>
      <c r="AJ1702" s="55"/>
    </row>
    <row r="1703" spans="19:36">
      <c r="S1703" s="179"/>
      <c r="T1703" s="179"/>
      <c r="X1703" s="179"/>
      <c r="Y1703" s="179"/>
      <c r="AB1703" s="77"/>
      <c r="AJ1703" s="55"/>
    </row>
    <row r="1704" spans="19:36">
      <c r="S1704" s="179"/>
      <c r="T1704" s="179"/>
      <c r="X1704" s="179"/>
      <c r="Y1704" s="179"/>
      <c r="AB1704" s="77"/>
      <c r="AJ1704" s="55"/>
    </row>
    <row r="1705" spans="19:36">
      <c r="S1705" s="179"/>
      <c r="T1705" s="179"/>
      <c r="X1705" s="179"/>
      <c r="Y1705" s="179"/>
      <c r="AB1705" s="77"/>
      <c r="AJ1705" s="55"/>
    </row>
    <row r="1706" spans="19:36">
      <c r="S1706" s="179"/>
      <c r="T1706" s="179"/>
      <c r="X1706" s="179"/>
      <c r="Y1706" s="179"/>
      <c r="AB1706" s="77"/>
      <c r="AJ1706" s="55"/>
    </row>
    <row r="1707" spans="19:36">
      <c r="S1707" s="179"/>
      <c r="T1707" s="179"/>
      <c r="X1707" s="179"/>
      <c r="Y1707" s="179"/>
      <c r="AB1707" s="77"/>
      <c r="AJ1707" s="55"/>
    </row>
    <row r="1708" spans="19:36">
      <c r="S1708" s="179"/>
      <c r="T1708" s="179"/>
      <c r="X1708" s="179"/>
      <c r="Y1708" s="179"/>
      <c r="AB1708" s="77"/>
      <c r="AJ1708" s="55"/>
    </row>
    <row r="1709" spans="19:36">
      <c r="S1709" s="179"/>
      <c r="T1709" s="179"/>
      <c r="X1709" s="179"/>
      <c r="Y1709" s="179"/>
      <c r="AB1709" s="77"/>
      <c r="AJ1709" s="55"/>
    </row>
    <row r="1710" spans="19:36">
      <c r="S1710" s="179"/>
      <c r="T1710" s="179"/>
      <c r="X1710" s="179"/>
      <c r="Y1710" s="179"/>
      <c r="AB1710" s="77"/>
      <c r="AJ1710" s="55"/>
    </row>
    <row r="1711" spans="19:36">
      <c r="S1711" s="179"/>
      <c r="T1711" s="179"/>
      <c r="X1711" s="179"/>
      <c r="Y1711" s="179"/>
      <c r="AB1711" s="77"/>
      <c r="AJ1711" s="55"/>
    </row>
    <row r="1712" spans="19:36">
      <c r="S1712" s="179"/>
      <c r="T1712" s="179"/>
      <c r="X1712" s="179"/>
      <c r="Y1712" s="179"/>
      <c r="AB1712" s="77"/>
      <c r="AJ1712" s="55"/>
    </row>
    <row r="1713" spans="19:36">
      <c r="S1713" s="179"/>
      <c r="T1713" s="179"/>
      <c r="X1713" s="179"/>
      <c r="Y1713" s="179"/>
      <c r="AB1713" s="77"/>
      <c r="AJ1713" s="55"/>
    </row>
    <row r="1714" spans="19:36">
      <c r="S1714" s="179"/>
      <c r="T1714" s="179"/>
      <c r="X1714" s="179"/>
      <c r="Y1714" s="179"/>
      <c r="AB1714" s="77"/>
      <c r="AJ1714" s="55"/>
    </row>
    <row r="1715" spans="19:36">
      <c r="S1715" s="179"/>
      <c r="T1715" s="179"/>
      <c r="X1715" s="179"/>
      <c r="Y1715" s="179"/>
      <c r="AB1715" s="77"/>
      <c r="AJ1715" s="55"/>
    </row>
    <row r="1716" spans="19:36">
      <c r="S1716" s="179"/>
      <c r="T1716" s="179"/>
      <c r="X1716" s="179"/>
      <c r="Y1716" s="179"/>
      <c r="AB1716" s="77"/>
      <c r="AJ1716" s="55"/>
    </row>
    <row r="1717" spans="19:36">
      <c r="S1717" s="179"/>
      <c r="T1717" s="179"/>
      <c r="X1717" s="179"/>
      <c r="Y1717" s="179"/>
      <c r="AB1717" s="77"/>
      <c r="AJ1717" s="55"/>
    </row>
    <row r="1718" spans="19:36">
      <c r="S1718" s="179"/>
      <c r="T1718" s="179"/>
      <c r="X1718" s="179"/>
      <c r="Y1718" s="179"/>
      <c r="AB1718" s="77"/>
      <c r="AJ1718" s="55"/>
    </row>
    <row r="1719" spans="19:36">
      <c r="S1719" s="179"/>
      <c r="T1719" s="179"/>
      <c r="X1719" s="179"/>
      <c r="Y1719" s="179"/>
      <c r="AB1719" s="77"/>
      <c r="AJ1719" s="55"/>
    </row>
    <row r="1720" spans="19:36">
      <c r="S1720" s="179"/>
      <c r="T1720" s="179"/>
      <c r="X1720" s="179"/>
      <c r="Y1720" s="179"/>
      <c r="AB1720" s="77"/>
      <c r="AJ1720" s="55"/>
    </row>
    <row r="1721" spans="19:36">
      <c r="S1721" s="179"/>
      <c r="T1721" s="179"/>
      <c r="X1721" s="179"/>
      <c r="Y1721" s="179"/>
      <c r="AB1721" s="77"/>
      <c r="AJ1721" s="55"/>
    </row>
    <row r="1722" spans="19:36">
      <c r="S1722" s="179"/>
      <c r="T1722" s="179"/>
      <c r="X1722" s="179"/>
      <c r="Y1722" s="179"/>
      <c r="AB1722" s="77"/>
      <c r="AJ1722" s="55"/>
    </row>
    <row r="1723" spans="19:36">
      <c r="S1723" s="179"/>
      <c r="T1723" s="179"/>
      <c r="X1723" s="179"/>
      <c r="Y1723" s="179"/>
      <c r="AB1723" s="77"/>
      <c r="AJ1723" s="55"/>
    </row>
    <row r="1724" spans="19:36">
      <c r="S1724" s="179"/>
      <c r="T1724" s="179"/>
      <c r="X1724" s="179"/>
      <c r="Y1724" s="179"/>
      <c r="AB1724" s="77"/>
      <c r="AJ1724" s="55"/>
    </row>
    <row r="1725" spans="19:36">
      <c r="S1725" s="179"/>
      <c r="T1725" s="179"/>
      <c r="X1725" s="179"/>
      <c r="Y1725" s="179"/>
      <c r="AB1725" s="77"/>
      <c r="AJ1725" s="55"/>
    </row>
    <row r="1726" spans="19:36">
      <c r="S1726" s="179"/>
      <c r="T1726" s="179"/>
      <c r="X1726" s="179"/>
      <c r="Y1726" s="179"/>
      <c r="AB1726" s="77"/>
      <c r="AJ1726" s="55"/>
    </row>
    <row r="1727" spans="19:36">
      <c r="S1727" s="179"/>
      <c r="T1727" s="179"/>
      <c r="X1727" s="179"/>
      <c r="Y1727" s="179"/>
      <c r="AB1727" s="77"/>
      <c r="AJ1727" s="55"/>
    </row>
    <row r="1728" spans="19:36">
      <c r="S1728" s="179"/>
      <c r="T1728" s="179"/>
      <c r="X1728" s="179"/>
      <c r="Y1728" s="179"/>
      <c r="AB1728" s="77"/>
      <c r="AJ1728" s="55"/>
    </row>
    <row r="1729" spans="19:36">
      <c r="S1729" s="179"/>
      <c r="T1729" s="179"/>
      <c r="X1729" s="179"/>
      <c r="Y1729" s="179"/>
      <c r="AB1729" s="77"/>
      <c r="AJ1729" s="55"/>
    </row>
    <row r="1730" spans="19:36">
      <c r="S1730" s="179"/>
      <c r="T1730" s="179"/>
      <c r="X1730" s="179"/>
      <c r="Y1730" s="179"/>
      <c r="AB1730" s="77"/>
      <c r="AJ1730" s="55"/>
    </row>
    <row r="1731" spans="19:36">
      <c r="S1731" s="179"/>
      <c r="T1731" s="179"/>
      <c r="X1731" s="179"/>
      <c r="Y1731" s="179"/>
      <c r="AB1731" s="77"/>
      <c r="AJ1731" s="55"/>
    </row>
    <row r="1732" spans="19:36">
      <c r="S1732" s="179"/>
      <c r="T1732" s="179"/>
      <c r="X1732" s="179"/>
      <c r="Y1732" s="179"/>
      <c r="AB1732" s="77"/>
      <c r="AJ1732" s="55"/>
    </row>
    <row r="1733" spans="19:36">
      <c r="S1733" s="179"/>
      <c r="T1733" s="179"/>
      <c r="X1733" s="179"/>
      <c r="Y1733" s="179"/>
      <c r="AB1733" s="77"/>
      <c r="AJ1733" s="55"/>
    </row>
    <row r="1734" spans="19:36">
      <c r="S1734" s="179"/>
      <c r="T1734" s="179"/>
      <c r="X1734" s="179"/>
      <c r="Y1734" s="179"/>
      <c r="AB1734" s="77"/>
      <c r="AJ1734" s="55"/>
    </row>
    <row r="1735" spans="19:36">
      <c r="S1735" s="179"/>
      <c r="T1735" s="179"/>
      <c r="X1735" s="179"/>
      <c r="Y1735" s="179"/>
      <c r="AB1735" s="77"/>
      <c r="AJ1735" s="55"/>
    </row>
    <row r="1736" spans="19:36">
      <c r="S1736" s="179"/>
      <c r="T1736" s="179"/>
      <c r="X1736" s="179"/>
      <c r="Y1736" s="179"/>
      <c r="AB1736" s="77"/>
      <c r="AJ1736" s="55"/>
    </row>
    <row r="1737" spans="19:36">
      <c r="S1737" s="179"/>
      <c r="T1737" s="179"/>
      <c r="X1737" s="179"/>
      <c r="Y1737" s="179"/>
      <c r="AB1737" s="77"/>
      <c r="AJ1737" s="55"/>
    </row>
    <row r="1738" spans="19:36">
      <c r="S1738" s="179"/>
      <c r="T1738" s="179"/>
      <c r="X1738" s="179"/>
      <c r="Y1738" s="179"/>
      <c r="AB1738" s="77"/>
      <c r="AJ1738" s="55"/>
    </row>
    <row r="1739" spans="19:36">
      <c r="S1739" s="179"/>
      <c r="T1739" s="179"/>
      <c r="X1739" s="179"/>
      <c r="Y1739" s="179"/>
      <c r="AB1739" s="77"/>
      <c r="AJ1739" s="55"/>
    </row>
    <row r="1740" spans="19:36">
      <c r="S1740" s="179"/>
      <c r="T1740" s="179"/>
      <c r="X1740" s="179"/>
      <c r="Y1740" s="179"/>
      <c r="AB1740" s="77"/>
      <c r="AJ1740" s="55"/>
    </row>
    <row r="1741" spans="19:36">
      <c r="S1741" s="179"/>
      <c r="T1741" s="179"/>
      <c r="X1741" s="179"/>
      <c r="Y1741" s="179"/>
      <c r="AB1741" s="77"/>
      <c r="AJ1741" s="55"/>
    </row>
    <row r="1742" spans="19:36">
      <c r="S1742" s="179"/>
      <c r="T1742" s="179"/>
      <c r="X1742" s="179"/>
      <c r="Y1742" s="179"/>
      <c r="AB1742" s="77"/>
      <c r="AJ1742" s="55"/>
    </row>
    <row r="1743" spans="19:36">
      <c r="S1743" s="179"/>
      <c r="T1743" s="179"/>
      <c r="X1743" s="179"/>
      <c r="Y1743" s="179"/>
      <c r="AB1743" s="77"/>
      <c r="AJ1743" s="55"/>
    </row>
    <row r="1744" spans="19:36">
      <c r="S1744" s="179"/>
      <c r="T1744" s="179"/>
      <c r="X1744" s="179"/>
      <c r="Y1744" s="179"/>
      <c r="AB1744" s="77"/>
      <c r="AJ1744" s="55"/>
    </row>
    <row r="1745" spans="19:36">
      <c r="S1745" s="179"/>
      <c r="T1745" s="179"/>
      <c r="X1745" s="179"/>
      <c r="Y1745" s="179"/>
      <c r="AB1745" s="77"/>
      <c r="AJ1745" s="55"/>
    </row>
    <row r="1746" spans="19:36">
      <c r="S1746" s="179"/>
      <c r="T1746" s="179"/>
      <c r="X1746" s="179"/>
      <c r="Y1746" s="179"/>
      <c r="AB1746" s="77"/>
      <c r="AJ1746" s="55"/>
    </row>
    <row r="1747" spans="19:36">
      <c r="S1747" s="179"/>
      <c r="T1747" s="179"/>
      <c r="X1747" s="179"/>
      <c r="Y1747" s="179"/>
      <c r="AB1747" s="77"/>
      <c r="AJ1747" s="55"/>
    </row>
    <row r="1748" spans="19:36">
      <c r="S1748" s="179"/>
      <c r="T1748" s="179"/>
      <c r="X1748" s="179"/>
      <c r="Y1748" s="179"/>
      <c r="AB1748" s="77"/>
      <c r="AJ1748" s="55"/>
    </row>
    <row r="1749" spans="19:36">
      <c r="S1749" s="179"/>
      <c r="T1749" s="179"/>
      <c r="X1749" s="179"/>
      <c r="Y1749" s="179"/>
      <c r="AB1749" s="77"/>
      <c r="AJ1749" s="55"/>
    </row>
    <row r="1750" spans="19:36">
      <c r="S1750" s="179"/>
      <c r="T1750" s="179"/>
      <c r="X1750" s="179"/>
      <c r="Y1750" s="179"/>
      <c r="AB1750" s="77"/>
      <c r="AJ1750" s="55"/>
    </row>
    <row r="1751" spans="19:36">
      <c r="S1751" s="179"/>
      <c r="T1751" s="179"/>
      <c r="X1751" s="179"/>
      <c r="Y1751" s="179"/>
      <c r="AB1751" s="77"/>
      <c r="AJ1751" s="55"/>
    </row>
    <row r="1752" spans="19:36">
      <c r="S1752" s="179"/>
      <c r="T1752" s="179"/>
      <c r="X1752" s="179"/>
      <c r="Y1752" s="179"/>
      <c r="AB1752" s="77"/>
      <c r="AJ1752" s="55"/>
    </row>
    <row r="1753" spans="19:36">
      <c r="S1753" s="179"/>
      <c r="T1753" s="179"/>
      <c r="X1753" s="179"/>
      <c r="Y1753" s="179"/>
      <c r="AB1753" s="77"/>
      <c r="AJ1753" s="55"/>
    </row>
    <row r="1754" spans="19:36">
      <c r="S1754" s="179"/>
      <c r="T1754" s="179"/>
      <c r="X1754" s="179"/>
      <c r="Y1754" s="179"/>
      <c r="AB1754" s="77"/>
      <c r="AJ1754" s="55"/>
    </row>
    <row r="1755" spans="19:36">
      <c r="S1755" s="179"/>
      <c r="T1755" s="179"/>
      <c r="X1755" s="179"/>
      <c r="Y1755" s="179"/>
      <c r="AB1755" s="77"/>
      <c r="AJ1755" s="55"/>
    </row>
    <row r="1756" spans="19:36">
      <c r="S1756" s="179"/>
      <c r="T1756" s="179"/>
      <c r="X1756" s="179"/>
      <c r="Y1756" s="179"/>
      <c r="AB1756" s="77"/>
      <c r="AJ1756" s="55"/>
    </row>
    <row r="1757" spans="19:36">
      <c r="S1757" s="179"/>
      <c r="T1757" s="179"/>
      <c r="X1757" s="179"/>
      <c r="Y1757" s="179"/>
      <c r="AB1757" s="77"/>
      <c r="AJ1757" s="55"/>
    </row>
    <row r="1758" spans="19:36">
      <c r="S1758" s="179"/>
      <c r="T1758" s="179"/>
      <c r="X1758" s="179"/>
      <c r="Y1758" s="179"/>
      <c r="AB1758" s="77"/>
      <c r="AJ1758" s="55"/>
    </row>
    <row r="1759" spans="19:36">
      <c r="S1759" s="179"/>
      <c r="T1759" s="179"/>
      <c r="X1759" s="179"/>
      <c r="Y1759" s="179"/>
      <c r="AB1759" s="77"/>
      <c r="AJ1759" s="55"/>
    </row>
    <row r="1760" spans="19:36">
      <c r="S1760" s="179"/>
      <c r="T1760" s="179"/>
      <c r="X1760" s="179"/>
      <c r="Y1760" s="179"/>
      <c r="AB1760" s="77"/>
      <c r="AJ1760" s="55"/>
    </row>
    <row r="1761" spans="19:36">
      <c r="S1761" s="179"/>
      <c r="T1761" s="179"/>
      <c r="X1761" s="179"/>
      <c r="Y1761" s="179"/>
      <c r="AB1761" s="77"/>
      <c r="AJ1761" s="55"/>
    </row>
    <row r="1762" spans="19:36">
      <c r="S1762" s="179"/>
      <c r="T1762" s="179"/>
      <c r="X1762" s="179"/>
      <c r="Y1762" s="179"/>
      <c r="AB1762" s="77"/>
      <c r="AJ1762" s="55"/>
    </row>
    <row r="1763" spans="19:36">
      <c r="S1763" s="179"/>
      <c r="T1763" s="179"/>
      <c r="X1763" s="179"/>
      <c r="Y1763" s="179"/>
      <c r="AB1763" s="77"/>
      <c r="AJ1763" s="55"/>
    </row>
    <row r="1764" spans="19:36">
      <c r="S1764" s="179"/>
      <c r="T1764" s="179"/>
      <c r="X1764" s="179"/>
      <c r="Y1764" s="179"/>
      <c r="AB1764" s="77"/>
      <c r="AJ1764" s="55"/>
    </row>
    <row r="1765" spans="19:36">
      <c r="S1765" s="179"/>
      <c r="T1765" s="179"/>
      <c r="X1765" s="179"/>
      <c r="Y1765" s="179"/>
      <c r="AB1765" s="77"/>
      <c r="AJ1765" s="55"/>
    </row>
    <row r="1766" spans="19:36">
      <c r="S1766" s="179"/>
      <c r="T1766" s="179"/>
      <c r="X1766" s="179"/>
      <c r="Y1766" s="179"/>
      <c r="AB1766" s="77"/>
      <c r="AJ1766" s="55"/>
    </row>
    <row r="1767" spans="19:36">
      <c r="S1767" s="179"/>
      <c r="T1767" s="179"/>
      <c r="X1767" s="179"/>
      <c r="Y1767" s="179"/>
      <c r="AB1767" s="77"/>
      <c r="AJ1767" s="55"/>
    </row>
    <row r="1768" spans="19:36">
      <c r="S1768" s="179"/>
      <c r="T1768" s="179"/>
      <c r="X1768" s="179"/>
      <c r="Y1768" s="179"/>
      <c r="AB1768" s="77"/>
      <c r="AJ1768" s="55"/>
    </row>
    <row r="1769" spans="19:36">
      <c r="S1769" s="179"/>
      <c r="T1769" s="179"/>
      <c r="X1769" s="179"/>
      <c r="Y1769" s="179"/>
      <c r="AB1769" s="77"/>
      <c r="AJ1769" s="55"/>
    </row>
    <row r="1770" spans="19:36">
      <c r="S1770" s="179"/>
      <c r="T1770" s="179"/>
      <c r="X1770" s="179"/>
      <c r="Y1770" s="179"/>
      <c r="AB1770" s="77"/>
      <c r="AJ1770" s="55"/>
    </row>
    <row r="1771" spans="19:36">
      <c r="S1771" s="179"/>
      <c r="T1771" s="179"/>
      <c r="X1771" s="179"/>
      <c r="Y1771" s="179"/>
      <c r="AB1771" s="77"/>
      <c r="AJ1771" s="55"/>
    </row>
    <row r="1772" spans="19:36">
      <c r="S1772" s="179"/>
      <c r="T1772" s="179"/>
      <c r="X1772" s="179"/>
      <c r="Y1772" s="179"/>
      <c r="AB1772" s="77"/>
      <c r="AJ1772" s="55"/>
    </row>
    <row r="1773" spans="19:36">
      <c r="S1773" s="179"/>
      <c r="T1773" s="179"/>
      <c r="X1773" s="179"/>
      <c r="Y1773" s="179"/>
      <c r="AB1773" s="77"/>
      <c r="AJ1773" s="55"/>
    </row>
    <row r="1774" spans="19:36">
      <c r="S1774" s="179"/>
      <c r="T1774" s="179"/>
      <c r="X1774" s="179"/>
      <c r="Y1774" s="179"/>
      <c r="AB1774" s="77"/>
      <c r="AJ1774" s="55"/>
    </row>
    <row r="1775" spans="19:36">
      <c r="S1775" s="179"/>
      <c r="T1775" s="179"/>
      <c r="X1775" s="179"/>
      <c r="Y1775" s="179"/>
      <c r="AB1775" s="77"/>
      <c r="AJ1775" s="55"/>
    </row>
    <row r="1776" spans="19:36">
      <c r="S1776" s="179"/>
      <c r="T1776" s="179"/>
      <c r="X1776" s="179"/>
      <c r="Y1776" s="179"/>
      <c r="AB1776" s="77"/>
      <c r="AJ1776" s="55"/>
    </row>
    <row r="1777" spans="19:36">
      <c r="S1777" s="179"/>
      <c r="T1777" s="179"/>
      <c r="X1777" s="179"/>
      <c r="Y1777" s="179"/>
      <c r="AB1777" s="77"/>
      <c r="AJ1777" s="55"/>
    </row>
    <row r="1778" spans="19:36">
      <c r="S1778" s="179"/>
      <c r="T1778" s="179"/>
      <c r="X1778" s="179"/>
      <c r="Y1778" s="179"/>
      <c r="AB1778" s="77"/>
      <c r="AJ1778" s="55"/>
    </row>
    <row r="1779" spans="19:36">
      <c r="S1779" s="179"/>
      <c r="T1779" s="179"/>
      <c r="X1779" s="179"/>
      <c r="Y1779" s="179"/>
      <c r="AB1779" s="77"/>
      <c r="AJ1779" s="55"/>
    </row>
    <row r="1780" spans="19:36">
      <c r="S1780" s="179"/>
      <c r="T1780" s="179"/>
      <c r="X1780" s="179"/>
      <c r="Y1780" s="179"/>
      <c r="AB1780" s="77"/>
      <c r="AJ1780" s="55"/>
    </row>
    <row r="1781" spans="19:36">
      <c r="S1781" s="179"/>
      <c r="T1781" s="179"/>
      <c r="X1781" s="179"/>
      <c r="Y1781" s="179"/>
      <c r="AB1781" s="77"/>
      <c r="AJ1781" s="55"/>
    </row>
    <row r="1782" spans="19:36">
      <c r="S1782" s="179"/>
      <c r="T1782" s="179"/>
      <c r="X1782" s="179"/>
      <c r="Y1782" s="179"/>
      <c r="AB1782" s="77"/>
      <c r="AJ1782" s="55"/>
    </row>
    <row r="1783" spans="19:36">
      <c r="S1783" s="179"/>
      <c r="T1783" s="179"/>
      <c r="X1783" s="179"/>
      <c r="Y1783" s="179"/>
      <c r="AB1783" s="77"/>
      <c r="AJ1783" s="55"/>
    </row>
    <row r="1784" spans="19:36">
      <c r="S1784" s="179"/>
      <c r="T1784" s="179"/>
      <c r="X1784" s="179"/>
      <c r="Y1784" s="179"/>
      <c r="AB1784" s="77"/>
      <c r="AJ1784" s="55"/>
    </row>
    <row r="1785" spans="19:36">
      <c r="S1785" s="179"/>
      <c r="T1785" s="179"/>
      <c r="X1785" s="179"/>
      <c r="Y1785" s="179"/>
      <c r="AB1785" s="77"/>
      <c r="AJ1785" s="55"/>
    </row>
    <row r="1786" spans="19:36">
      <c r="S1786" s="179"/>
      <c r="T1786" s="179"/>
      <c r="X1786" s="179"/>
      <c r="Y1786" s="179"/>
      <c r="AB1786" s="77"/>
      <c r="AJ1786" s="55"/>
    </row>
    <row r="1787" spans="19:36">
      <c r="S1787" s="179"/>
      <c r="T1787" s="179"/>
      <c r="X1787" s="179"/>
      <c r="Y1787" s="179"/>
      <c r="AB1787" s="77"/>
      <c r="AJ1787" s="55"/>
    </row>
    <row r="1788" spans="19:36">
      <c r="S1788" s="179"/>
      <c r="T1788" s="179"/>
      <c r="X1788" s="179"/>
      <c r="Y1788" s="179"/>
      <c r="AB1788" s="77"/>
      <c r="AJ1788" s="55"/>
    </row>
    <row r="1789" spans="19:36">
      <c r="S1789" s="179"/>
      <c r="T1789" s="179"/>
      <c r="X1789" s="179"/>
      <c r="Y1789" s="179"/>
      <c r="AB1789" s="77"/>
      <c r="AJ1789" s="55"/>
    </row>
    <row r="1790" spans="19:36">
      <c r="S1790" s="179"/>
      <c r="T1790" s="179"/>
      <c r="X1790" s="179"/>
      <c r="Y1790" s="179"/>
      <c r="AB1790" s="77"/>
      <c r="AJ1790" s="55"/>
    </row>
    <row r="1791" spans="19:36">
      <c r="S1791" s="179"/>
      <c r="T1791" s="179"/>
      <c r="X1791" s="179"/>
      <c r="Y1791" s="179"/>
      <c r="AB1791" s="77"/>
      <c r="AJ1791" s="55"/>
    </row>
    <row r="1792" spans="19:36">
      <c r="S1792" s="179"/>
      <c r="T1792" s="179"/>
      <c r="X1792" s="179"/>
      <c r="Y1792" s="179"/>
      <c r="AB1792" s="77"/>
      <c r="AJ1792" s="55"/>
    </row>
    <row r="1793" spans="19:36">
      <c r="S1793" s="179"/>
      <c r="T1793" s="179"/>
      <c r="X1793" s="179"/>
      <c r="Y1793" s="179"/>
      <c r="AB1793" s="77"/>
      <c r="AJ1793" s="55"/>
    </row>
    <row r="1794" spans="19:36">
      <c r="S1794" s="179"/>
      <c r="T1794" s="179"/>
      <c r="X1794" s="179"/>
      <c r="Y1794" s="179"/>
      <c r="AB1794" s="77"/>
      <c r="AJ1794" s="55"/>
    </row>
    <row r="1795" spans="19:36">
      <c r="S1795" s="179"/>
      <c r="T1795" s="179"/>
      <c r="X1795" s="179"/>
      <c r="Y1795" s="179"/>
      <c r="AB1795" s="77"/>
      <c r="AJ1795" s="55"/>
    </row>
    <row r="1796" spans="19:36">
      <c r="S1796" s="179"/>
      <c r="T1796" s="179"/>
      <c r="X1796" s="179"/>
      <c r="Y1796" s="179"/>
      <c r="AB1796" s="77"/>
      <c r="AJ1796" s="55"/>
    </row>
    <row r="1797" spans="19:36">
      <c r="S1797" s="179"/>
      <c r="T1797" s="179"/>
      <c r="X1797" s="179"/>
      <c r="Y1797" s="179"/>
      <c r="AB1797" s="77"/>
      <c r="AJ1797" s="55"/>
    </row>
    <row r="1798" spans="19:36">
      <c r="S1798" s="179"/>
      <c r="T1798" s="179"/>
      <c r="X1798" s="179"/>
      <c r="Y1798" s="179"/>
      <c r="AB1798" s="77"/>
      <c r="AJ1798" s="55"/>
    </row>
    <row r="1799" spans="19:36">
      <c r="S1799" s="179"/>
      <c r="T1799" s="179"/>
      <c r="X1799" s="179"/>
      <c r="Y1799" s="179"/>
      <c r="AB1799" s="77"/>
      <c r="AJ1799" s="55"/>
    </row>
    <row r="1800" spans="19:36">
      <c r="S1800" s="179"/>
      <c r="T1800" s="179"/>
      <c r="X1800" s="179"/>
      <c r="Y1800" s="179"/>
      <c r="AB1800" s="77"/>
      <c r="AJ1800" s="55"/>
    </row>
    <row r="1801" spans="19:36">
      <c r="S1801" s="179"/>
      <c r="T1801" s="179"/>
      <c r="X1801" s="179"/>
      <c r="Y1801" s="179"/>
      <c r="AB1801" s="77"/>
      <c r="AJ1801" s="55"/>
    </row>
    <row r="1802" spans="19:36">
      <c r="S1802" s="179"/>
      <c r="T1802" s="179"/>
      <c r="X1802" s="179"/>
      <c r="Y1802" s="179"/>
      <c r="AB1802" s="77"/>
      <c r="AJ1802" s="55"/>
    </row>
    <row r="1803" spans="19:36">
      <c r="S1803" s="179"/>
      <c r="T1803" s="179"/>
      <c r="X1803" s="179"/>
      <c r="Y1803" s="179"/>
      <c r="AB1803" s="77"/>
      <c r="AJ1803" s="55"/>
    </row>
    <row r="1804" spans="19:36">
      <c r="S1804" s="179"/>
      <c r="T1804" s="179"/>
      <c r="X1804" s="179"/>
      <c r="Y1804" s="179"/>
      <c r="AB1804" s="77"/>
      <c r="AJ1804" s="55"/>
    </row>
    <row r="1805" spans="19:36">
      <c r="S1805" s="179"/>
      <c r="T1805" s="179"/>
      <c r="X1805" s="179"/>
      <c r="Y1805" s="179"/>
      <c r="AB1805" s="77"/>
      <c r="AJ1805" s="55"/>
    </row>
    <row r="1806" spans="19:36">
      <c r="S1806" s="179"/>
      <c r="T1806" s="179"/>
      <c r="X1806" s="179"/>
      <c r="Y1806" s="179"/>
      <c r="AB1806" s="77"/>
      <c r="AJ1806" s="55"/>
    </row>
    <row r="1807" spans="19:36">
      <c r="S1807" s="179"/>
      <c r="T1807" s="179"/>
      <c r="X1807" s="179"/>
      <c r="Y1807" s="179"/>
      <c r="AB1807" s="77"/>
      <c r="AJ1807" s="55"/>
    </row>
    <row r="1808" spans="19:36">
      <c r="S1808" s="179"/>
      <c r="T1808" s="179"/>
      <c r="X1808" s="179"/>
      <c r="Y1808" s="179"/>
      <c r="AB1808" s="77"/>
      <c r="AJ1808" s="55"/>
    </row>
    <row r="1809" spans="19:36">
      <c r="S1809" s="179"/>
      <c r="T1809" s="179"/>
      <c r="X1809" s="179"/>
      <c r="Y1809" s="179"/>
      <c r="AB1809" s="77"/>
      <c r="AJ1809" s="55"/>
    </row>
    <row r="1810" spans="19:36">
      <c r="S1810" s="179"/>
      <c r="T1810" s="179"/>
      <c r="X1810" s="179"/>
      <c r="Y1810" s="179"/>
      <c r="AB1810" s="77"/>
      <c r="AJ1810" s="55"/>
    </row>
    <row r="1811" spans="19:36">
      <c r="S1811" s="179"/>
      <c r="T1811" s="179"/>
      <c r="X1811" s="179"/>
      <c r="Y1811" s="179"/>
      <c r="AB1811" s="77"/>
      <c r="AJ1811" s="55"/>
    </row>
    <row r="1812" spans="19:36">
      <c r="S1812" s="179"/>
      <c r="T1812" s="179"/>
      <c r="X1812" s="179"/>
      <c r="Y1812" s="179"/>
      <c r="AB1812" s="77"/>
      <c r="AJ1812" s="55"/>
    </row>
    <row r="1813" spans="19:36">
      <c r="S1813" s="179"/>
      <c r="T1813" s="179"/>
      <c r="X1813" s="179"/>
      <c r="Y1813" s="179"/>
      <c r="AB1813" s="77"/>
      <c r="AJ1813" s="55"/>
    </row>
    <row r="1814" spans="19:36">
      <c r="S1814" s="179"/>
      <c r="T1814" s="179"/>
      <c r="X1814" s="179"/>
      <c r="Y1814" s="179"/>
      <c r="AB1814" s="77"/>
      <c r="AJ1814" s="55"/>
    </row>
    <row r="1815" spans="19:36">
      <c r="S1815" s="179"/>
      <c r="T1815" s="179"/>
      <c r="X1815" s="179"/>
      <c r="Y1815" s="179"/>
      <c r="AB1815" s="77"/>
      <c r="AJ1815" s="55"/>
    </row>
    <row r="1816" spans="19:36">
      <c r="S1816" s="179"/>
      <c r="T1816" s="179"/>
      <c r="X1816" s="179"/>
      <c r="Y1816" s="179"/>
      <c r="AB1816" s="77"/>
      <c r="AJ1816" s="55"/>
    </row>
    <row r="1817" spans="19:36">
      <c r="S1817" s="179"/>
      <c r="T1817" s="179"/>
      <c r="X1817" s="179"/>
      <c r="Y1817" s="179"/>
      <c r="AB1817" s="77"/>
      <c r="AJ1817" s="55"/>
    </row>
    <row r="1818" spans="19:36">
      <c r="S1818" s="179"/>
      <c r="T1818" s="179"/>
      <c r="X1818" s="179"/>
      <c r="Y1818" s="179"/>
      <c r="AB1818" s="77"/>
      <c r="AJ1818" s="55"/>
    </row>
    <row r="1819" spans="19:36">
      <c r="S1819" s="179"/>
      <c r="T1819" s="179"/>
      <c r="X1819" s="179"/>
      <c r="Y1819" s="179"/>
      <c r="AB1819" s="77"/>
      <c r="AJ1819" s="55"/>
    </row>
    <row r="1820" spans="19:36">
      <c r="S1820" s="179"/>
      <c r="T1820" s="179"/>
      <c r="X1820" s="179"/>
      <c r="Y1820" s="179"/>
      <c r="AB1820" s="77"/>
      <c r="AJ1820" s="55"/>
    </row>
    <row r="1821" spans="19:36">
      <c r="S1821" s="179"/>
      <c r="T1821" s="179"/>
      <c r="X1821" s="179"/>
      <c r="Y1821" s="179"/>
      <c r="AB1821" s="77"/>
      <c r="AJ1821" s="55"/>
    </row>
    <row r="1822" spans="19:36">
      <c r="S1822" s="179"/>
      <c r="T1822" s="179"/>
      <c r="X1822" s="179"/>
      <c r="Y1822" s="179"/>
      <c r="AB1822" s="77"/>
      <c r="AJ1822" s="55"/>
    </row>
    <row r="1823" spans="19:36">
      <c r="S1823" s="179"/>
      <c r="T1823" s="179"/>
      <c r="X1823" s="179"/>
      <c r="Y1823" s="179"/>
      <c r="AB1823" s="77"/>
      <c r="AJ1823" s="55"/>
    </row>
    <row r="1824" spans="19:36">
      <c r="S1824" s="179"/>
      <c r="T1824" s="179"/>
      <c r="X1824" s="179"/>
      <c r="Y1824" s="179"/>
      <c r="AB1824" s="77"/>
      <c r="AJ1824" s="55"/>
    </row>
    <row r="1825" spans="19:36">
      <c r="S1825" s="179"/>
      <c r="T1825" s="179"/>
      <c r="X1825" s="179"/>
      <c r="Y1825" s="179"/>
      <c r="AB1825" s="77"/>
      <c r="AJ1825" s="55"/>
    </row>
    <row r="1826" spans="19:36">
      <c r="S1826" s="179"/>
      <c r="T1826" s="179"/>
      <c r="X1826" s="179"/>
      <c r="Y1826" s="179"/>
      <c r="AB1826" s="77"/>
      <c r="AJ1826" s="55"/>
    </row>
    <row r="1827" spans="19:36">
      <c r="S1827" s="179"/>
      <c r="T1827" s="179"/>
      <c r="X1827" s="179"/>
      <c r="Y1827" s="179"/>
      <c r="AB1827" s="77"/>
      <c r="AJ1827" s="55"/>
    </row>
    <row r="1828" spans="19:36">
      <c r="S1828" s="179"/>
      <c r="T1828" s="179"/>
      <c r="X1828" s="179"/>
      <c r="Y1828" s="179"/>
      <c r="AB1828" s="77"/>
      <c r="AJ1828" s="55"/>
    </row>
    <row r="1829" spans="19:36">
      <c r="S1829" s="179"/>
      <c r="T1829" s="179"/>
      <c r="X1829" s="179"/>
      <c r="Y1829" s="179"/>
      <c r="AB1829" s="77"/>
      <c r="AJ1829" s="55"/>
    </row>
    <row r="1830" spans="19:36">
      <c r="S1830" s="179"/>
      <c r="T1830" s="179"/>
      <c r="X1830" s="179"/>
      <c r="Y1830" s="179"/>
      <c r="AB1830" s="77"/>
      <c r="AJ1830" s="55"/>
    </row>
    <row r="1831" spans="19:36">
      <c r="S1831" s="179"/>
      <c r="T1831" s="179"/>
      <c r="X1831" s="179"/>
      <c r="Y1831" s="179"/>
      <c r="AB1831" s="77"/>
      <c r="AJ1831" s="55"/>
    </row>
    <row r="1832" spans="19:36">
      <c r="S1832" s="179"/>
      <c r="T1832" s="179"/>
      <c r="X1832" s="179"/>
      <c r="Y1832" s="179"/>
      <c r="AB1832" s="77"/>
      <c r="AJ1832" s="55"/>
    </row>
    <row r="1833" spans="19:36">
      <c r="S1833" s="179"/>
      <c r="T1833" s="179"/>
      <c r="X1833" s="179"/>
      <c r="Y1833" s="179"/>
      <c r="AB1833" s="77"/>
      <c r="AJ1833" s="55"/>
    </row>
    <row r="1834" spans="19:36">
      <c r="S1834" s="179"/>
      <c r="T1834" s="179"/>
      <c r="X1834" s="179"/>
      <c r="Y1834" s="179"/>
      <c r="AB1834" s="77"/>
      <c r="AJ1834" s="55"/>
    </row>
    <row r="1835" spans="19:36">
      <c r="S1835" s="179"/>
      <c r="T1835" s="179"/>
      <c r="X1835" s="179"/>
      <c r="Y1835" s="179"/>
      <c r="AB1835" s="77"/>
      <c r="AJ1835" s="55"/>
    </row>
    <row r="1836" spans="19:36">
      <c r="S1836" s="179"/>
      <c r="T1836" s="179"/>
      <c r="X1836" s="179"/>
      <c r="Y1836" s="179"/>
      <c r="AB1836" s="77"/>
      <c r="AJ1836" s="55"/>
    </row>
    <row r="1837" spans="19:36">
      <c r="S1837" s="179"/>
      <c r="T1837" s="179"/>
      <c r="X1837" s="179"/>
      <c r="Y1837" s="179"/>
      <c r="AB1837" s="77"/>
      <c r="AJ1837" s="55"/>
    </row>
    <row r="1838" spans="19:36">
      <c r="S1838" s="179"/>
      <c r="T1838" s="179"/>
      <c r="X1838" s="179"/>
      <c r="Y1838" s="179"/>
      <c r="AB1838" s="77"/>
      <c r="AJ1838" s="55"/>
    </row>
    <row r="1839" spans="19:36">
      <c r="S1839" s="179"/>
      <c r="T1839" s="179"/>
      <c r="X1839" s="179"/>
      <c r="Y1839" s="179"/>
      <c r="AB1839" s="77"/>
      <c r="AJ1839" s="55"/>
    </row>
    <row r="1840" spans="19:36">
      <c r="S1840" s="179"/>
      <c r="T1840" s="179"/>
      <c r="X1840" s="179"/>
      <c r="Y1840" s="179"/>
      <c r="AB1840" s="77"/>
      <c r="AJ1840" s="55"/>
    </row>
    <row r="1841" spans="19:36">
      <c r="S1841" s="179"/>
      <c r="T1841" s="179"/>
      <c r="X1841" s="179"/>
      <c r="Y1841" s="179"/>
      <c r="AB1841" s="77"/>
      <c r="AJ1841" s="55"/>
    </row>
    <row r="1842" spans="19:36">
      <c r="S1842" s="179"/>
      <c r="T1842" s="179"/>
      <c r="X1842" s="179"/>
      <c r="Y1842" s="179"/>
      <c r="AB1842" s="77"/>
      <c r="AJ1842" s="55"/>
    </row>
    <row r="1843" spans="19:36">
      <c r="S1843" s="179"/>
      <c r="T1843" s="179"/>
      <c r="X1843" s="179"/>
      <c r="Y1843" s="179"/>
      <c r="AB1843" s="77"/>
      <c r="AJ1843" s="55"/>
    </row>
    <row r="1844" spans="19:36">
      <c r="S1844" s="179"/>
      <c r="T1844" s="179"/>
      <c r="X1844" s="179"/>
      <c r="Y1844" s="179"/>
      <c r="AB1844" s="77"/>
      <c r="AJ1844" s="55"/>
    </row>
    <row r="1845" spans="19:36">
      <c r="S1845" s="179"/>
      <c r="T1845" s="179"/>
      <c r="X1845" s="179"/>
      <c r="Y1845" s="179"/>
      <c r="AB1845" s="77"/>
      <c r="AJ1845" s="55"/>
    </row>
    <row r="1846" spans="19:36">
      <c r="S1846" s="179"/>
      <c r="T1846" s="179"/>
      <c r="X1846" s="179"/>
      <c r="Y1846" s="179"/>
      <c r="AB1846" s="77"/>
      <c r="AJ1846" s="55"/>
    </row>
    <row r="1847" spans="19:36">
      <c r="S1847" s="179"/>
      <c r="T1847" s="179"/>
      <c r="X1847" s="179"/>
      <c r="Y1847" s="179"/>
      <c r="AB1847" s="77"/>
      <c r="AJ1847" s="55"/>
    </row>
    <row r="1848" spans="19:36">
      <c r="S1848" s="179"/>
      <c r="T1848" s="179"/>
      <c r="X1848" s="179"/>
      <c r="Y1848" s="179"/>
      <c r="AB1848" s="77"/>
      <c r="AJ1848" s="55"/>
    </row>
    <row r="1849" spans="19:36">
      <c r="S1849" s="179"/>
      <c r="T1849" s="179"/>
      <c r="X1849" s="179"/>
      <c r="Y1849" s="179"/>
      <c r="AB1849" s="77"/>
      <c r="AJ1849" s="55"/>
    </row>
    <row r="1850" spans="19:36">
      <c r="S1850" s="179"/>
      <c r="T1850" s="179"/>
      <c r="X1850" s="179"/>
      <c r="Y1850" s="179"/>
      <c r="AB1850" s="77"/>
      <c r="AJ1850" s="55"/>
    </row>
    <row r="1851" spans="19:36">
      <c r="S1851" s="179"/>
      <c r="T1851" s="179"/>
      <c r="X1851" s="179"/>
      <c r="Y1851" s="179"/>
      <c r="AB1851" s="77"/>
      <c r="AJ1851" s="55"/>
    </row>
    <row r="1852" spans="19:36">
      <c r="S1852" s="179"/>
      <c r="T1852" s="179"/>
      <c r="X1852" s="179"/>
      <c r="Y1852" s="179"/>
      <c r="AB1852" s="77"/>
      <c r="AJ1852" s="55"/>
    </row>
    <row r="1853" spans="19:36">
      <c r="S1853" s="179"/>
      <c r="T1853" s="179"/>
      <c r="X1853" s="179"/>
      <c r="Y1853" s="179"/>
      <c r="AB1853" s="77"/>
      <c r="AJ1853" s="55"/>
    </row>
    <row r="1854" spans="19:36">
      <c r="S1854" s="179"/>
      <c r="T1854" s="179"/>
      <c r="X1854" s="179"/>
      <c r="Y1854" s="179"/>
      <c r="AB1854" s="77"/>
      <c r="AJ1854" s="55"/>
    </row>
    <row r="1855" spans="19:36">
      <c r="S1855" s="179"/>
      <c r="T1855" s="179"/>
      <c r="X1855" s="179"/>
      <c r="Y1855" s="179"/>
      <c r="AB1855" s="77"/>
      <c r="AJ1855" s="55"/>
    </row>
    <row r="1856" spans="19:36">
      <c r="S1856" s="179"/>
      <c r="T1856" s="179"/>
      <c r="X1856" s="179"/>
      <c r="Y1856" s="179"/>
      <c r="AB1856" s="77"/>
      <c r="AJ1856" s="55"/>
    </row>
    <row r="1857" spans="19:36">
      <c r="S1857" s="179"/>
      <c r="T1857" s="179"/>
      <c r="X1857" s="179"/>
      <c r="Y1857" s="179"/>
      <c r="AB1857" s="77"/>
      <c r="AJ1857" s="55"/>
    </row>
    <row r="1858" spans="19:36">
      <c r="S1858" s="179"/>
      <c r="T1858" s="179"/>
      <c r="X1858" s="179"/>
      <c r="Y1858" s="179"/>
      <c r="AB1858" s="77"/>
      <c r="AJ1858" s="55"/>
    </row>
    <row r="1859" spans="19:36">
      <c r="S1859" s="179"/>
      <c r="T1859" s="179"/>
      <c r="X1859" s="179"/>
      <c r="Y1859" s="179"/>
      <c r="AB1859" s="77"/>
      <c r="AJ1859" s="55"/>
    </row>
    <row r="1860" spans="19:36">
      <c r="S1860" s="179"/>
      <c r="T1860" s="179"/>
      <c r="X1860" s="179"/>
      <c r="Y1860" s="179"/>
      <c r="AB1860" s="77"/>
      <c r="AJ1860" s="55"/>
    </row>
    <row r="1861" spans="19:36">
      <c r="S1861" s="179"/>
      <c r="T1861" s="179"/>
      <c r="X1861" s="179"/>
      <c r="Y1861" s="179"/>
      <c r="AB1861" s="77"/>
      <c r="AJ1861" s="55"/>
    </row>
    <row r="1862" spans="19:36">
      <c r="S1862" s="179"/>
      <c r="T1862" s="179"/>
      <c r="X1862" s="179"/>
      <c r="Y1862" s="179"/>
      <c r="AB1862" s="77"/>
      <c r="AJ1862" s="55"/>
    </row>
    <row r="1863" spans="19:36">
      <c r="S1863" s="179"/>
      <c r="T1863" s="179"/>
      <c r="X1863" s="179"/>
      <c r="Y1863" s="179"/>
      <c r="AB1863" s="77"/>
      <c r="AJ1863" s="55"/>
    </row>
    <row r="1864" spans="19:36">
      <c r="S1864" s="179"/>
      <c r="T1864" s="179"/>
      <c r="X1864" s="179"/>
      <c r="Y1864" s="179"/>
      <c r="AB1864" s="77"/>
      <c r="AJ1864" s="55"/>
    </row>
    <row r="1865" spans="19:36">
      <c r="S1865" s="179"/>
      <c r="T1865" s="179"/>
      <c r="X1865" s="179"/>
      <c r="Y1865" s="179"/>
      <c r="AB1865" s="77"/>
      <c r="AJ1865" s="55"/>
    </row>
    <row r="1866" spans="19:36">
      <c r="S1866" s="179"/>
      <c r="T1866" s="179"/>
      <c r="X1866" s="179"/>
      <c r="Y1866" s="179"/>
      <c r="AB1866" s="77"/>
      <c r="AJ1866" s="55"/>
    </row>
    <row r="1867" spans="19:36">
      <c r="S1867" s="179"/>
      <c r="T1867" s="179"/>
      <c r="X1867" s="179"/>
      <c r="Y1867" s="179"/>
      <c r="AB1867" s="77"/>
      <c r="AJ1867" s="55"/>
    </row>
    <row r="1868" spans="19:36">
      <c r="S1868" s="179"/>
      <c r="T1868" s="179"/>
      <c r="X1868" s="179"/>
      <c r="Y1868" s="179"/>
      <c r="AB1868" s="77"/>
      <c r="AJ1868" s="55"/>
    </row>
    <row r="1869" spans="19:36">
      <c r="S1869" s="179"/>
      <c r="T1869" s="179"/>
      <c r="X1869" s="179"/>
      <c r="Y1869" s="179"/>
      <c r="AB1869" s="77"/>
      <c r="AJ1869" s="55"/>
    </row>
    <row r="1870" spans="19:36">
      <c r="S1870" s="179"/>
      <c r="T1870" s="179"/>
      <c r="X1870" s="179"/>
      <c r="Y1870" s="179"/>
      <c r="AB1870" s="77"/>
      <c r="AJ1870" s="55"/>
    </row>
    <row r="1871" spans="19:36">
      <c r="S1871" s="179"/>
      <c r="T1871" s="179"/>
      <c r="X1871" s="179"/>
      <c r="Y1871" s="179"/>
      <c r="AB1871" s="77"/>
      <c r="AJ1871" s="55"/>
    </row>
    <row r="1872" spans="19:36">
      <c r="S1872" s="179"/>
      <c r="T1872" s="179"/>
      <c r="X1872" s="179"/>
      <c r="Y1872" s="179"/>
      <c r="AB1872" s="77"/>
      <c r="AJ1872" s="55"/>
    </row>
    <row r="1873" spans="19:36">
      <c r="S1873" s="179"/>
      <c r="T1873" s="179"/>
      <c r="X1873" s="179"/>
      <c r="Y1873" s="179"/>
      <c r="AB1873" s="77"/>
      <c r="AJ1873" s="55"/>
    </row>
    <row r="1874" spans="19:36">
      <c r="S1874" s="179"/>
      <c r="T1874" s="179"/>
      <c r="X1874" s="179"/>
      <c r="Y1874" s="179"/>
      <c r="AB1874" s="77"/>
      <c r="AJ1874" s="55"/>
    </row>
    <row r="1875" spans="19:36">
      <c r="S1875" s="179"/>
      <c r="T1875" s="179"/>
      <c r="X1875" s="179"/>
      <c r="Y1875" s="179"/>
      <c r="AB1875" s="77"/>
      <c r="AJ1875" s="55"/>
    </row>
    <row r="1876" spans="19:36">
      <c r="S1876" s="179"/>
      <c r="T1876" s="179"/>
      <c r="X1876" s="179"/>
      <c r="Y1876" s="179"/>
      <c r="AB1876" s="77"/>
      <c r="AJ1876" s="55"/>
    </row>
    <row r="1877" spans="19:36">
      <c r="S1877" s="179"/>
      <c r="T1877" s="179"/>
      <c r="X1877" s="179"/>
      <c r="Y1877" s="179"/>
      <c r="AB1877" s="77"/>
      <c r="AJ1877" s="55"/>
    </row>
    <row r="1878" spans="19:36">
      <c r="S1878" s="179"/>
      <c r="T1878" s="179"/>
      <c r="X1878" s="179"/>
      <c r="Y1878" s="179"/>
      <c r="AB1878" s="77"/>
      <c r="AJ1878" s="55"/>
    </row>
    <row r="1879" spans="19:36">
      <c r="S1879" s="179"/>
      <c r="T1879" s="179"/>
      <c r="X1879" s="179"/>
      <c r="Y1879" s="179"/>
      <c r="AB1879" s="77"/>
      <c r="AJ1879" s="55"/>
    </row>
    <row r="1880" spans="19:36">
      <c r="S1880" s="179"/>
      <c r="T1880" s="179"/>
      <c r="X1880" s="179"/>
      <c r="Y1880" s="179"/>
      <c r="AB1880" s="77"/>
      <c r="AJ1880" s="55"/>
    </row>
    <row r="1881" spans="19:36">
      <c r="S1881" s="179"/>
      <c r="T1881" s="179"/>
      <c r="X1881" s="179"/>
      <c r="Y1881" s="179"/>
      <c r="AB1881" s="77"/>
      <c r="AJ1881" s="55"/>
    </row>
    <row r="1882" spans="19:36">
      <c r="S1882" s="179"/>
      <c r="T1882" s="179"/>
      <c r="X1882" s="179"/>
      <c r="Y1882" s="179"/>
      <c r="AB1882" s="77"/>
      <c r="AJ1882" s="55"/>
    </row>
    <row r="1883" spans="19:36">
      <c r="S1883" s="179"/>
      <c r="T1883" s="179"/>
      <c r="X1883" s="179"/>
      <c r="Y1883" s="179"/>
      <c r="AB1883" s="77"/>
      <c r="AJ1883" s="55"/>
    </row>
    <row r="1884" spans="19:36">
      <c r="S1884" s="179"/>
      <c r="T1884" s="179"/>
      <c r="X1884" s="179"/>
      <c r="Y1884" s="179"/>
      <c r="AB1884" s="77"/>
      <c r="AJ1884" s="55"/>
    </row>
    <row r="1885" spans="19:36">
      <c r="S1885" s="179"/>
      <c r="T1885" s="179"/>
      <c r="X1885" s="179"/>
      <c r="Y1885" s="179"/>
      <c r="AB1885" s="77"/>
      <c r="AJ1885" s="55"/>
    </row>
    <row r="1886" spans="19:36">
      <c r="S1886" s="179"/>
      <c r="T1886" s="179"/>
      <c r="X1886" s="179"/>
      <c r="Y1886" s="179"/>
      <c r="AB1886" s="77"/>
      <c r="AJ1886" s="55"/>
    </row>
    <row r="1887" spans="19:36">
      <c r="S1887" s="179"/>
      <c r="T1887" s="179"/>
      <c r="X1887" s="179"/>
      <c r="Y1887" s="179"/>
      <c r="AB1887" s="77"/>
      <c r="AJ1887" s="55"/>
    </row>
    <row r="1888" spans="19:36">
      <c r="S1888" s="179"/>
      <c r="T1888" s="179"/>
      <c r="X1888" s="179"/>
      <c r="Y1888" s="179"/>
      <c r="AB1888" s="77"/>
      <c r="AJ1888" s="55"/>
    </row>
    <row r="1889" spans="19:36">
      <c r="S1889" s="179"/>
      <c r="T1889" s="179"/>
      <c r="X1889" s="179"/>
      <c r="Y1889" s="179"/>
      <c r="AB1889" s="77"/>
      <c r="AJ1889" s="55"/>
    </row>
    <row r="1890" spans="19:36">
      <c r="S1890" s="179"/>
      <c r="T1890" s="179"/>
      <c r="X1890" s="179"/>
      <c r="Y1890" s="179"/>
      <c r="AB1890" s="77"/>
      <c r="AJ1890" s="55"/>
    </row>
    <row r="1891" spans="19:36">
      <c r="S1891" s="179"/>
      <c r="T1891" s="179"/>
      <c r="X1891" s="179"/>
      <c r="Y1891" s="179"/>
      <c r="AB1891" s="77"/>
      <c r="AJ1891" s="55"/>
    </row>
    <row r="1892" spans="19:36">
      <c r="S1892" s="179"/>
      <c r="T1892" s="179"/>
      <c r="X1892" s="179"/>
      <c r="Y1892" s="179"/>
      <c r="AB1892" s="77"/>
      <c r="AJ1892" s="55"/>
    </row>
    <row r="1893" spans="19:36">
      <c r="S1893" s="179"/>
      <c r="T1893" s="179"/>
      <c r="X1893" s="179"/>
      <c r="Y1893" s="179"/>
      <c r="AB1893" s="77"/>
      <c r="AJ1893" s="55"/>
    </row>
    <row r="1894" spans="19:36">
      <c r="S1894" s="179"/>
      <c r="T1894" s="179"/>
      <c r="X1894" s="179"/>
      <c r="Y1894" s="179"/>
      <c r="AB1894" s="77"/>
      <c r="AJ1894" s="55"/>
    </row>
    <row r="1895" spans="19:36">
      <c r="S1895" s="179"/>
      <c r="T1895" s="179"/>
      <c r="X1895" s="179"/>
      <c r="Y1895" s="179"/>
      <c r="AB1895" s="77"/>
      <c r="AJ1895" s="55"/>
    </row>
    <row r="1896" spans="19:36">
      <c r="S1896" s="179"/>
      <c r="T1896" s="179"/>
      <c r="X1896" s="179"/>
      <c r="Y1896" s="179"/>
      <c r="AB1896" s="77"/>
      <c r="AJ1896" s="55"/>
    </row>
    <row r="1897" spans="19:36">
      <c r="S1897" s="179"/>
      <c r="T1897" s="179"/>
      <c r="X1897" s="179"/>
      <c r="Y1897" s="179"/>
      <c r="AB1897" s="77"/>
      <c r="AJ1897" s="55"/>
    </row>
    <row r="1898" spans="19:36">
      <c r="S1898" s="179"/>
      <c r="T1898" s="179"/>
      <c r="X1898" s="179"/>
      <c r="Y1898" s="179"/>
      <c r="AB1898" s="77"/>
      <c r="AJ1898" s="55"/>
    </row>
    <row r="1899" spans="19:36">
      <c r="S1899" s="179"/>
      <c r="T1899" s="179"/>
      <c r="X1899" s="179"/>
      <c r="Y1899" s="179"/>
      <c r="AB1899" s="77"/>
      <c r="AJ1899" s="55"/>
    </row>
    <row r="1900" spans="19:36">
      <c r="S1900" s="179"/>
      <c r="T1900" s="179"/>
      <c r="X1900" s="179"/>
      <c r="Y1900" s="179"/>
      <c r="AB1900" s="77"/>
      <c r="AJ1900" s="55"/>
    </row>
    <row r="1901" spans="19:36">
      <c r="S1901" s="179"/>
      <c r="T1901" s="179"/>
      <c r="X1901" s="179"/>
      <c r="Y1901" s="179"/>
      <c r="AB1901" s="77"/>
      <c r="AJ1901" s="55"/>
    </row>
    <row r="1902" spans="19:36">
      <c r="S1902" s="179"/>
      <c r="T1902" s="179"/>
      <c r="X1902" s="179"/>
      <c r="Y1902" s="179"/>
      <c r="AB1902" s="77"/>
      <c r="AJ1902" s="55"/>
    </row>
    <row r="1903" spans="19:36">
      <c r="S1903" s="179"/>
      <c r="T1903" s="179"/>
      <c r="X1903" s="179"/>
      <c r="Y1903" s="179"/>
      <c r="AB1903" s="77"/>
      <c r="AJ1903" s="55"/>
    </row>
    <row r="1904" spans="19:36">
      <c r="S1904" s="179"/>
      <c r="T1904" s="179"/>
      <c r="X1904" s="179"/>
      <c r="Y1904" s="179"/>
      <c r="AB1904" s="77"/>
      <c r="AJ1904" s="55"/>
    </row>
    <row r="1905" spans="19:36">
      <c r="S1905" s="179"/>
      <c r="T1905" s="179"/>
      <c r="X1905" s="179"/>
      <c r="Y1905" s="179"/>
      <c r="AB1905" s="77"/>
      <c r="AJ1905" s="55"/>
    </row>
    <row r="1906" spans="19:36">
      <c r="S1906" s="179"/>
      <c r="T1906" s="179"/>
      <c r="X1906" s="179"/>
      <c r="Y1906" s="179"/>
      <c r="AB1906" s="77"/>
      <c r="AJ1906" s="55"/>
    </row>
    <row r="1907" spans="19:36">
      <c r="S1907" s="179"/>
      <c r="T1907" s="179"/>
      <c r="X1907" s="179"/>
      <c r="Y1907" s="179"/>
      <c r="AB1907" s="77"/>
      <c r="AJ1907" s="55"/>
    </row>
    <row r="1908" spans="19:36">
      <c r="S1908" s="179"/>
      <c r="T1908" s="179"/>
      <c r="X1908" s="179"/>
      <c r="Y1908" s="179"/>
      <c r="AB1908" s="77"/>
      <c r="AJ1908" s="55"/>
    </row>
    <row r="1909" spans="19:36">
      <c r="S1909" s="179"/>
      <c r="T1909" s="179"/>
      <c r="X1909" s="179"/>
      <c r="Y1909" s="179"/>
      <c r="AB1909" s="77"/>
      <c r="AJ1909" s="55"/>
    </row>
    <row r="1910" spans="19:36">
      <c r="S1910" s="179"/>
      <c r="T1910" s="179"/>
      <c r="X1910" s="179"/>
      <c r="Y1910" s="179"/>
      <c r="AB1910" s="77"/>
      <c r="AJ1910" s="55"/>
    </row>
    <row r="1911" spans="19:36">
      <c r="S1911" s="179"/>
      <c r="T1911" s="179"/>
      <c r="X1911" s="179"/>
      <c r="Y1911" s="179"/>
      <c r="AB1911" s="77"/>
      <c r="AJ1911" s="55"/>
    </row>
    <row r="1912" spans="19:36">
      <c r="S1912" s="179"/>
      <c r="T1912" s="179"/>
      <c r="X1912" s="179"/>
      <c r="Y1912" s="179"/>
      <c r="AB1912" s="77"/>
      <c r="AJ1912" s="55"/>
    </row>
    <row r="1913" spans="19:36">
      <c r="S1913" s="179"/>
      <c r="T1913" s="179"/>
      <c r="X1913" s="179"/>
      <c r="Y1913" s="179"/>
      <c r="AB1913" s="77"/>
      <c r="AJ1913" s="55"/>
    </row>
    <row r="1914" spans="19:36">
      <c r="S1914" s="179"/>
      <c r="T1914" s="179"/>
      <c r="X1914" s="179"/>
      <c r="Y1914" s="179"/>
      <c r="AB1914" s="77"/>
      <c r="AJ1914" s="55"/>
    </row>
    <row r="1915" spans="19:36">
      <c r="S1915" s="179"/>
      <c r="T1915" s="179"/>
      <c r="X1915" s="179"/>
      <c r="Y1915" s="179"/>
      <c r="AB1915" s="77"/>
      <c r="AJ1915" s="55"/>
    </row>
    <row r="1916" spans="19:36">
      <c r="S1916" s="179"/>
      <c r="T1916" s="179"/>
      <c r="X1916" s="179"/>
      <c r="Y1916" s="179"/>
      <c r="AB1916" s="77"/>
      <c r="AJ1916" s="55"/>
    </row>
    <row r="1917" spans="19:36">
      <c r="S1917" s="179"/>
      <c r="T1917" s="179"/>
      <c r="X1917" s="179"/>
      <c r="Y1917" s="179"/>
      <c r="AB1917" s="77"/>
      <c r="AJ1917" s="55"/>
    </row>
    <row r="1918" spans="19:36">
      <c r="S1918" s="179"/>
      <c r="T1918" s="179"/>
      <c r="X1918" s="179"/>
      <c r="Y1918" s="179"/>
      <c r="AB1918" s="77"/>
      <c r="AJ1918" s="55"/>
    </row>
    <row r="1919" spans="19:36">
      <c r="S1919" s="179"/>
      <c r="T1919" s="179"/>
      <c r="X1919" s="179"/>
      <c r="Y1919" s="179"/>
      <c r="AB1919" s="77"/>
      <c r="AJ1919" s="55"/>
    </row>
    <row r="1920" spans="19:36">
      <c r="S1920" s="179"/>
      <c r="T1920" s="179"/>
      <c r="X1920" s="179"/>
      <c r="Y1920" s="179"/>
      <c r="AB1920" s="77"/>
      <c r="AJ1920" s="55"/>
    </row>
    <row r="1921" spans="19:36">
      <c r="S1921" s="179"/>
      <c r="T1921" s="179"/>
      <c r="X1921" s="179"/>
      <c r="Y1921" s="179"/>
      <c r="AB1921" s="77"/>
      <c r="AJ1921" s="55"/>
    </row>
    <row r="1922" spans="19:36">
      <c r="S1922" s="179"/>
      <c r="T1922" s="179"/>
      <c r="X1922" s="179"/>
      <c r="Y1922" s="179"/>
      <c r="AB1922" s="77"/>
      <c r="AJ1922" s="55"/>
    </row>
    <row r="1923" spans="19:36">
      <c r="S1923" s="179"/>
      <c r="T1923" s="179"/>
      <c r="X1923" s="179"/>
      <c r="Y1923" s="179"/>
      <c r="AB1923" s="77"/>
      <c r="AJ1923" s="55"/>
    </row>
    <row r="1924" spans="19:36">
      <c r="S1924" s="179"/>
      <c r="T1924" s="179"/>
      <c r="X1924" s="179"/>
      <c r="Y1924" s="179"/>
      <c r="AB1924" s="77"/>
      <c r="AJ1924" s="55"/>
    </row>
    <row r="1925" spans="19:36">
      <c r="S1925" s="179"/>
      <c r="T1925" s="179"/>
      <c r="X1925" s="179"/>
      <c r="Y1925" s="179"/>
      <c r="AB1925" s="77"/>
      <c r="AJ1925" s="55"/>
    </row>
    <row r="1926" spans="19:36">
      <c r="S1926" s="179"/>
      <c r="T1926" s="179"/>
      <c r="X1926" s="179"/>
      <c r="Y1926" s="179"/>
      <c r="AB1926" s="77"/>
      <c r="AJ1926" s="55"/>
    </row>
    <row r="1927" spans="19:36">
      <c r="S1927" s="179"/>
      <c r="T1927" s="179"/>
      <c r="X1927" s="179"/>
      <c r="Y1927" s="179"/>
      <c r="AB1927" s="77"/>
      <c r="AJ1927" s="55"/>
    </row>
    <row r="1928" spans="19:36">
      <c r="S1928" s="179"/>
      <c r="T1928" s="179"/>
      <c r="X1928" s="179"/>
      <c r="Y1928" s="179"/>
      <c r="AB1928" s="77"/>
      <c r="AJ1928" s="55"/>
    </row>
    <row r="1929" spans="19:36">
      <c r="S1929" s="179"/>
      <c r="T1929" s="179"/>
      <c r="X1929" s="179"/>
      <c r="Y1929" s="179"/>
      <c r="AB1929" s="77"/>
      <c r="AJ1929" s="55"/>
    </row>
    <row r="1930" spans="19:36">
      <c r="S1930" s="179"/>
      <c r="T1930" s="179"/>
      <c r="X1930" s="179"/>
      <c r="Y1930" s="179"/>
      <c r="AB1930" s="77"/>
      <c r="AJ1930" s="55"/>
    </row>
    <row r="1931" spans="19:36">
      <c r="S1931" s="179"/>
      <c r="T1931" s="179"/>
      <c r="X1931" s="179"/>
      <c r="Y1931" s="179"/>
      <c r="AB1931" s="77"/>
      <c r="AJ1931" s="55"/>
    </row>
    <row r="1932" spans="19:36">
      <c r="S1932" s="179"/>
      <c r="T1932" s="179"/>
      <c r="X1932" s="179"/>
      <c r="Y1932" s="179"/>
      <c r="AB1932" s="77"/>
      <c r="AJ1932" s="55"/>
    </row>
    <row r="1933" spans="19:36">
      <c r="S1933" s="179"/>
      <c r="T1933" s="179"/>
      <c r="X1933" s="179"/>
      <c r="Y1933" s="179"/>
      <c r="AB1933" s="77"/>
      <c r="AJ1933" s="55"/>
    </row>
    <row r="1934" spans="19:36">
      <c r="S1934" s="179"/>
      <c r="T1934" s="179"/>
      <c r="X1934" s="179"/>
      <c r="Y1934" s="179"/>
      <c r="AB1934" s="77"/>
      <c r="AJ1934" s="55"/>
    </row>
    <row r="1935" spans="19:36">
      <c r="S1935" s="179"/>
      <c r="T1935" s="179"/>
      <c r="X1935" s="179"/>
      <c r="Y1935" s="179"/>
      <c r="AB1935" s="77"/>
      <c r="AJ1935" s="55"/>
    </row>
    <row r="1936" spans="19:36">
      <c r="S1936" s="179"/>
      <c r="T1936" s="179"/>
      <c r="X1936" s="179"/>
      <c r="Y1936" s="179"/>
      <c r="AB1936" s="77"/>
      <c r="AJ1936" s="55"/>
    </row>
    <row r="1937" spans="19:36">
      <c r="S1937" s="179"/>
      <c r="T1937" s="179"/>
      <c r="X1937" s="179"/>
      <c r="Y1937" s="179"/>
      <c r="AB1937" s="77"/>
      <c r="AJ1937" s="55"/>
    </row>
    <row r="1938" spans="19:36">
      <c r="S1938" s="179"/>
      <c r="T1938" s="179"/>
      <c r="X1938" s="179"/>
      <c r="Y1938" s="179"/>
      <c r="AB1938" s="77"/>
      <c r="AJ1938" s="55"/>
    </row>
    <row r="1939" spans="19:36">
      <c r="S1939" s="179"/>
      <c r="T1939" s="179"/>
      <c r="X1939" s="179"/>
      <c r="Y1939" s="179"/>
      <c r="AB1939" s="77"/>
      <c r="AJ1939" s="55"/>
    </row>
    <row r="1940" spans="19:36">
      <c r="S1940" s="179"/>
      <c r="T1940" s="179"/>
      <c r="X1940" s="179"/>
      <c r="Y1940" s="179"/>
      <c r="AB1940" s="77"/>
      <c r="AJ1940" s="55"/>
    </row>
    <row r="1941" spans="19:36">
      <c r="S1941" s="179"/>
      <c r="T1941" s="179"/>
      <c r="X1941" s="179"/>
      <c r="Y1941" s="179"/>
      <c r="AB1941" s="77"/>
      <c r="AJ1941" s="55"/>
    </row>
    <row r="1942" spans="19:36">
      <c r="S1942" s="179"/>
      <c r="T1942" s="179"/>
      <c r="X1942" s="179"/>
      <c r="Y1942" s="179"/>
      <c r="AB1942" s="77"/>
      <c r="AJ1942" s="55"/>
    </row>
    <row r="1943" spans="19:36">
      <c r="S1943" s="179"/>
      <c r="T1943" s="179"/>
      <c r="X1943" s="179"/>
      <c r="Y1943" s="179"/>
      <c r="AB1943" s="77"/>
      <c r="AJ1943" s="55"/>
    </row>
    <row r="1944" spans="19:36">
      <c r="S1944" s="179"/>
      <c r="T1944" s="179"/>
      <c r="X1944" s="179"/>
      <c r="Y1944" s="179"/>
      <c r="AB1944" s="77"/>
      <c r="AJ1944" s="55"/>
    </row>
    <row r="1945" spans="19:36">
      <c r="S1945" s="179"/>
      <c r="T1945" s="179"/>
      <c r="X1945" s="179"/>
      <c r="Y1945" s="179"/>
      <c r="AB1945" s="77"/>
      <c r="AJ1945" s="55"/>
    </row>
    <row r="1946" spans="19:36">
      <c r="S1946" s="179"/>
      <c r="T1946" s="179"/>
      <c r="X1946" s="179"/>
      <c r="Y1946" s="179"/>
      <c r="AB1946" s="77"/>
      <c r="AJ1946" s="55"/>
    </row>
    <row r="1947" spans="19:36">
      <c r="S1947" s="179"/>
      <c r="T1947" s="179"/>
      <c r="X1947" s="179"/>
      <c r="Y1947" s="179"/>
      <c r="AB1947" s="77"/>
      <c r="AJ1947" s="55"/>
    </row>
    <row r="1948" spans="19:36">
      <c r="S1948" s="179"/>
      <c r="T1948" s="179"/>
      <c r="X1948" s="179"/>
      <c r="Y1948" s="179"/>
      <c r="AB1948" s="77"/>
      <c r="AJ1948" s="55"/>
    </row>
    <row r="1949" spans="19:36">
      <c r="S1949" s="179"/>
      <c r="T1949" s="179"/>
      <c r="X1949" s="179"/>
      <c r="Y1949" s="179"/>
      <c r="AB1949" s="77"/>
      <c r="AJ1949" s="55"/>
    </row>
    <row r="1950" spans="19:36">
      <c r="S1950" s="179"/>
      <c r="T1950" s="179"/>
      <c r="X1950" s="179"/>
      <c r="Y1950" s="179"/>
      <c r="AB1950" s="77"/>
      <c r="AJ1950" s="55"/>
    </row>
    <row r="1951" spans="19:36">
      <c r="S1951" s="179"/>
      <c r="T1951" s="179"/>
      <c r="X1951" s="179"/>
      <c r="Y1951" s="179"/>
      <c r="AB1951" s="77"/>
      <c r="AJ1951" s="55"/>
    </row>
    <row r="1952" spans="19:36">
      <c r="S1952" s="179"/>
      <c r="T1952" s="179"/>
      <c r="X1952" s="179"/>
      <c r="Y1952" s="179"/>
      <c r="AB1952" s="77"/>
      <c r="AJ1952" s="55"/>
    </row>
    <row r="1953" spans="19:36">
      <c r="S1953" s="179"/>
      <c r="T1953" s="179"/>
      <c r="X1953" s="179"/>
      <c r="Y1953" s="179"/>
      <c r="AB1953" s="77"/>
      <c r="AJ1953" s="55"/>
    </row>
    <row r="1954" spans="19:36">
      <c r="S1954" s="179"/>
      <c r="T1954" s="179"/>
      <c r="X1954" s="179"/>
      <c r="Y1954" s="179"/>
      <c r="AB1954" s="77"/>
      <c r="AJ1954" s="55"/>
    </row>
    <row r="1955" spans="19:36">
      <c r="S1955" s="179"/>
      <c r="T1955" s="179"/>
      <c r="X1955" s="179"/>
      <c r="Y1955" s="179"/>
      <c r="AB1955" s="77"/>
      <c r="AJ1955" s="55"/>
    </row>
    <row r="1956" spans="19:36">
      <c r="S1956" s="179"/>
      <c r="T1956" s="179"/>
      <c r="X1956" s="179"/>
      <c r="Y1956" s="179"/>
      <c r="AB1956" s="77"/>
      <c r="AJ1956" s="55"/>
    </row>
    <row r="1957" spans="19:36">
      <c r="S1957" s="179"/>
      <c r="T1957" s="179"/>
      <c r="X1957" s="179"/>
      <c r="Y1957" s="179"/>
      <c r="AB1957" s="77"/>
      <c r="AJ1957" s="55"/>
    </row>
    <row r="1958" spans="19:36">
      <c r="S1958" s="179"/>
      <c r="T1958" s="179"/>
      <c r="X1958" s="179"/>
      <c r="Y1958" s="179"/>
      <c r="AB1958" s="77"/>
      <c r="AJ1958" s="55"/>
    </row>
    <row r="1959" spans="19:36">
      <c r="S1959" s="179"/>
      <c r="T1959" s="179"/>
      <c r="X1959" s="179"/>
      <c r="Y1959" s="179"/>
      <c r="AB1959" s="77"/>
      <c r="AJ1959" s="55"/>
    </row>
    <row r="1960" spans="19:36">
      <c r="S1960" s="179"/>
      <c r="T1960" s="179"/>
      <c r="X1960" s="179"/>
      <c r="Y1960" s="179"/>
      <c r="AB1960" s="77"/>
      <c r="AJ1960" s="55"/>
    </row>
    <row r="1961" spans="19:36">
      <c r="S1961" s="179"/>
      <c r="T1961" s="179"/>
      <c r="X1961" s="179"/>
      <c r="Y1961" s="179"/>
      <c r="AB1961" s="77"/>
      <c r="AJ1961" s="55"/>
    </row>
    <row r="1962" spans="19:36">
      <c r="S1962" s="179"/>
      <c r="T1962" s="179"/>
      <c r="X1962" s="179"/>
      <c r="Y1962" s="179"/>
      <c r="AB1962" s="77"/>
      <c r="AJ1962" s="55"/>
    </row>
    <row r="1963" spans="19:36">
      <c r="S1963" s="179"/>
      <c r="T1963" s="179"/>
      <c r="X1963" s="179"/>
      <c r="Y1963" s="179"/>
      <c r="AB1963" s="77"/>
      <c r="AJ1963" s="55"/>
    </row>
    <row r="1964" spans="19:36">
      <c r="S1964" s="179"/>
      <c r="T1964" s="179"/>
      <c r="X1964" s="179"/>
      <c r="Y1964" s="179"/>
      <c r="AB1964" s="77"/>
      <c r="AJ1964" s="55"/>
    </row>
    <row r="1965" spans="19:36">
      <c r="S1965" s="179"/>
      <c r="T1965" s="179"/>
      <c r="X1965" s="179"/>
      <c r="Y1965" s="179"/>
      <c r="AB1965" s="77"/>
      <c r="AJ1965" s="55"/>
    </row>
    <row r="1966" spans="19:36">
      <c r="S1966" s="179"/>
      <c r="T1966" s="179"/>
      <c r="X1966" s="179"/>
      <c r="Y1966" s="179"/>
      <c r="AB1966" s="77"/>
      <c r="AJ1966" s="55"/>
    </row>
    <row r="1967" spans="19:36">
      <c r="S1967" s="179"/>
      <c r="T1967" s="179"/>
      <c r="X1967" s="179"/>
      <c r="Y1967" s="179"/>
      <c r="AB1967" s="77"/>
      <c r="AJ1967" s="55"/>
    </row>
    <row r="1968" spans="19:36">
      <c r="S1968" s="179"/>
      <c r="T1968" s="179"/>
      <c r="X1968" s="179"/>
      <c r="Y1968" s="179"/>
      <c r="AB1968" s="77"/>
      <c r="AJ1968" s="55"/>
    </row>
    <row r="1969" spans="19:36">
      <c r="S1969" s="179"/>
      <c r="T1969" s="179"/>
      <c r="X1969" s="179"/>
      <c r="Y1969" s="179"/>
      <c r="AB1969" s="77"/>
      <c r="AJ1969" s="55"/>
    </row>
    <row r="1970" spans="19:36">
      <c r="S1970" s="179"/>
      <c r="T1970" s="179"/>
      <c r="X1970" s="179"/>
      <c r="Y1970" s="179"/>
      <c r="AB1970" s="77"/>
      <c r="AJ1970" s="55"/>
    </row>
    <row r="1971" spans="19:36">
      <c r="S1971" s="179"/>
      <c r="T1971" s="179"/>
      <c r="X1971" s="179"/>
      <c r="Y1971" s="179"/>
      <c r="AB1971" s="77"/>
      <c r="AJ1971" s="55"/>
    </row>
    <row r="1972" spans="19:36">
      <c r="S1972" s="179"/>
      <c r="T1972" s="179"/>
      <c r="X1972" s="179"/>
      <c r="Y1972" s="179"/>
      <c r="AB1972" s="77"/>
      <c r="AJ1972" s="55"/>
    </row>
    <row r="1973" spans="19:36">
      <c r="S1973" s="179"/>
      <c r="T1973" s="179"/>
      <c r="X1973" s="179"/>
      <c r="Y1973" s="179"/>
      <c r="AB1973" s="77"/>
      <c r="AJ1973" s="55"/>
    </row>
    <row r="1974" spans="19:36">
      <c r="S1974" s="179"/>
      <c r="T1974" s="179"/>
      <c r="X1974" s="179"/>
      <c r="Y1974" s="179"/>
      <c r="AB1974" s="77"/>
      <c r="AJ1974" s="55"/>
    </row>
    <row r="1975" spans="19:36">
      <c r="S1975" s="179"/>
      <c r="T1975" s="179"/>
      <c r="X1975" s="179"/>
      <c r="Y1975" s="179"/>
      <c r="AB1975" s="77"/>
      <c r="AJ1975" s="55"/>
    </row>
    <row r="1976" spans="19:36">
      <c r="S1976" s="179"/>
      <c r="T1976" s="179"/>
      <c r="X1976" s="179"/>
      <c r="Y1976" s="179"/>
      <c r="AB1976" s="77"/>
      <c r="AJ1976" s="55"/>
    </row>
    <row r="1977" spans="19:36">
      <c r="S1977" s="179"/>
      <c r="T1977" s="179"/>
      <c r="X1977" s="179"/>
      <c r="Y1977" s="179"/>
      <c r="AB1977" s="77"/>
      <c r="AJ1977" s="55"/>
    </row>
    <row r="1978" spans="19:36">
      <c r="S1978" s="179"/>
      <c r="T1978" s="179"/>
      <c r="X1978" s="179"/>
      <c r="Y1978" s="179"/>
      <c r="AB1978" s="77"/>
      <c r="AJ1978" s="55"/>
    </row>
    <row r="1979" spans="19:36">
      <c r="S1979" s="179"/>
      <c r="T1979" s="179"/>
      <c r="X1979" s="179"/>
      <c r="Y1979" s="179"/>
      <c r="AB1979" s="77"/>
      <c r="AJ1979" s="55"/>
    </row>
    <row r="1980" spans="19:36">
      <c r="S1980" s="179"/>
      <c r="T1980" s="179"/>
      <c r="X1980" s="179"/>
      <c r="Y1980" s="179"/>
      <c r="AB1980" s="77"/>
      <c r="AJ1980" s="55"/>
    </row>
    <row r="1981" spans="19:36">
      <c r="S1981" s="179"/>
      <c r="T1981" s="179"/>
      <c r="X1981" s="179"/>
      <c r="Y1981" s="179"/>
      <c r="AB1981" s="77"/>
      <c r="AJ1981" s="55"/>
    </row>
    <row r="1982" spans="19:36">
      <c r="S1982" s="179"/>
      <c r="T1982" s="179"/>
      <c r="X1982" s="179"/>
      <c r="Y1982" s="179"/>
      <c r="AB1982" s="77"/>
      <c r="AJ1982" s="55"/>
    </row>
    <row r="1983" spans="19:36">
      <c r="S1983" s="179"/>
      <c r="T1983" s="179"/>
      <c r="X1983" s="179"/>
      <c r="Y1983" s="179"/>
      <c r="AB1983" s="77"/>
      <c r="AJ1983" s="55"/>
    </row>
    <row r="1984" spans="19:36">
      <c r="S1984" s="179"/>
      <c r="T1984" s="179"/>
      <c r="X1984" s="179"/>
      <c r="Y1984" s="179"/>
      <c r="AB1984" s="77"/>
      <c r="AJ1984" s="55"/>
    </row>
    <row r="1985" spans="19:36">
      <c r="S1985" s="179"/>
      <c r="T1985" s="179"/>
      <c r="X1985" s="179"/>
      <c r="Y1985" s="179"/>
      <c r="AB1985" s="77"/>
      <c r="AJ1985" s="55"/>
    </row>
    <row r="1986" spans="19:36">
      <c r="S1986" s="179"/>
      <c r="T1986" s="179"/>
      <c r="X1986" s="179"/>
      <c r="Y1986" s="179"/>
      <c r="AB1986" s="77"/>
      <c r="AJ1986" s="55"/>
    </row>
    <row r="1987" spans="19:36">
      <c r="S1987" s="179"/>
      <c r="T1987" s="179"/>
      <c r="X1987" s="179"/>
      <c r="Y1987" s="179"/>
      <c r="AB1987" s="77"/>
      <c r="AJ1987" s="55"/>
    </row>
    <row r="1988" spans="19:36">
      <c r="S1988" s="179"/>
      <c r="T1988" s="179"/>
      <c r="X1988" s="179"/>
      <c r="Y1988" s="179"/>
      <c r="AB1988" s="77"/>
      <c r="AJ1988" s="55"/>
    </row>
    <row r="1989" spans="19:36">
      <c r="S1989" s="179"/>
      <c r="T1989" s="179"/>
      <c r="X1989" s="179"/>
      <c r="Y1989" s="179"/>
      <c r="AB1989" s="77"/>
      <c r="AJ1989" s="55"/>
    </row>
    <row r="1990" spans="19:36">
      <c r="S1990" s="179"/>
      <c r="T1990" s="179"/>
      <c r="X1990" s="179"/>
      <c r="Y1990" s="179"/>
      <c r="AB1990" s="77"/>
      <c r="AJ1990" s="55"/>
    </row>
    <row r="1991" spans="19:36">
      <c r="S1991" s="179"/>
      <c r="T1991" s="179"/>
      <c r="X1991" s="179"/>
      <c r="Y1991" s="179"/>
      <c r="AB1991" s="77"/>
      <c r="AJ1991" s="55"/>
    </row>
    <row r="1992" spans="19:36">
      <c r="S1992" s="179"/>
      <c r="T1992" s="179"/>
      <c r="X1992" s="179"/>
      <c r="Y1992" s="179"/>
      <c r="AB1992" s="77"/>
      <c r="AJ1992" s="55"/>
    </row>
    <row r="1993" spans="19:36">
      <c r="S1993" s="179"/>
      <c r="T1993" s="179"/>
      <c r="X1993" s="179"/>
      <c r="Y1993" s="179"/>
      <c r="AB1993" s="77"/>
      <c r="AJ1993" s="55"/>
    </row>
    <row r="1994" spans="19:36">
      <c r="S1994" s="179"/>
      <c r="T1994" s="179"/>
      <c r="X1994" s="179"/>
      <c r="Y1994" s="179"/>
      <c r="AB1994" s="77"/>
      <c r="AJ1994" s="55"/>
    </row>
    <row r="1995" spans="19:36">
      <c r="S1995" s="179"/>
      <c r="T1995" s="179"/>
      <c r="X1995" s="179"/>
      <c r="Y1995" s="179"/>
      <c r="AB1995" s="77"/>
      <c r="AJ1995" s="55"/>
    </row>
    <row r="1996" spans="19:36">
      <c r="S1996" s="179"/>
      <c r="T1996" s="179"/>
      <c r="X1996" s="179"/>
      <c r="Y1996" s="179"/>
      <c r="AB1996" s="77"/>
      <c r="AJ1996" s="55"/>
    </row>
    <row r="1997" spans="19:36">
      <c r="S1997" s="179"/>
      <c r="T1997" s="179"/>
      <c r="X1997" s="179"/>
      <c r="Y1997" s="179"/>
      <c r="AB1997" s="77"/>
      <c r="AJ1997" s="55"/>
    </row>
    <row r="1998" spans="19:36">
      <c r="S1998" s="179"/>
      <c r="T1998" s="179"/>
      <c r="X1998" s="179"/>
      <c r="Y1998" s="179"/>
      <c r="AB1998" s="77"/>
      <c r="AJ1998" s="55"/>
    </row>
    <row r="1999" spans="19:36">
      <c r="S1999" s="179"/>
      <c r="T1999" s="179"/>
      <c r="X1999" s="179"/>
      <c r="Y1999" s="179"/>
      <c r="AB1999" s="77"/>
      <c r="AJ1999" s="55"/>
    </row>
    <row r="2000" spans="19:36">
      <c r="S2000" s="179"/>
      <c r="T2000" s="179"/>
      <c r="X2000" s="179"/>
      <c r="Y2000" s="179"/>
      <c r="AB2000" s="77"/>
      <c r="AJ2000" s="55"/>
    </row>
    <row r="2001" spans="19:36">
      <c r="S2001" s="179"/>
      <c r="T2001" s="179"/>
      <c r="X2001" s="179"/>
      <c r="Y2001" s="179"/>
      <c r="AB2001" s="77"/>
      <c r="AJ2001" s="55"/>
    </row>
    <row r="2002" spans="19:36">
      <c r="S2002" s="179"/>
      <c r="T2002" s="179"/>
      <c r="X2002" s="179"/>
      <c r="Y2002" s="179"/>
      <c r="AB2002" s="77"/>
      <c r="AJ2002" s="55"/>
    </row>
    <row r="2003" spans="19:36">
      <c r="S2003" s="179"/>
      <c r="T2003" s="179"/>
      <c r="X2003" s="179"/>
      <c r="Y2003" s="179"/>
      <c r="AB2003" s="77"/>
      <c r="AJ2003" s="55"/>
    </row>
    <row r="2004" spans="19:36">
      <c r="S2004" s="179"/>
      <c r="T2004" s="179"/>
      <c r="X2004" s="179"/>
      <c r="Y2004" s="179"/>
      <c r="AB2004" s="77"/>
      <c r="AJ2004" s="55"/>
    </row>
    <row r="2005" spans="19:36">
      <c r="S2005" s="179"/>
      <c r="T2005" s="179"/>
      <c r="X2005" s="179"/>
      <c r="Y2005" s="179"/>
      <c r="AB2005" s="77"/>
      <c r="AJ2005" s="55"/>
    </row>
    <row r="2006" spans="19:36">
      <c r="S2006" s="179"/>
      <c r="T2006" s="179"/>
      <c r="X2006" s="179"/>
      <c r="Y2006" s="179"/>
      <c r="AB2006" s="77"/>
      <c r="AJ2006" s="55"/>
    </row>
    <row r="2007" spans="19:36">
      <c r="S2007" s="179"/>
      <c r="T2007" s="179"/>
      <c r="X2007" s="179"/>
      <c r="Y2007" s="179"/>
      <c r="AB2007" s="77"/>
      <c r="AJ2007" s="55"/>
    </row>
    <row r="2008" spans="19:36">
      <c r="S2008" s="179"/>
      <c r="T2008" s="179"/>
      <c r="X2008" s="179"/>
      <c r="Y2008" s="179"/>
      <c r="AB2008" s="77"/>
      <c r="AJ2008" s="55"/>
    </row>
    <row r="2009" spans="19:36">
      <c r="S2009" s="179"/>
      <c r="T2009" s="179"/>
      <c r="X2009" s="179"/>
      <c r="Y2009" s="179"/>
      <c r="AB2009" s="77"/>
      <c r="AJ2009" s="55"/>
    </row>
    <row r="2010" spans="19:36">
      <c r="S2010" s="179"/>
      <c r="T2010" s="179"/>
      <c r="X2010" s="179"/>
      <c r="Y2010" s="179"/>
      <c r="AB2010" s="77"/>
      <c r="AJ2010" s="55"/>
    </row>
    <row r="2011" spans="19:36">
      <c r="S2011" s="179"/>
      <c r="T2011" s="179"/>
      <c r="X2011" s="179"/>
      <c r="Y2011" s="179"/>
      <c r="AB2011" s="77"/>
      <c r="AJ2011" s="55"/>
    </row>
    <row r="2012" spans="19:36">
      <c r="S2012" s="179"/>
      <c r="T2012" s="179"/>
      <c r="X2012" s="179"/>
      <c r="Y2012" s="179"/>
      <c r="AB2012" s="77"/>
      <c r="AJ2012" s="55"/>
    </row>
    <row r="2013" spans="19:36">
      <c r="S2013" s="179"/>
      <c r="T2013" s="179"/>
      <c r="X2013" s="179"/>
      <c r="Y2013" s="179"/>
      <c r="AB2013" s="77"/>
      <c r="AJ2013" s="55"/>
    </row>
    <row r="2014" spans="19:36">
      <c r="S2014" s="179"/>
      <c r="T2014" s="179"/>
      <c r="X2014" s="179"/>
      <c r="Y2014" s="179"/>
      <c r="AB2014" s="77"/>
      <c r="AJ2014" s="55"/>
    </row>
    <row r="2015" spans="19:36">
      <c r="S2015" s="179"/>
      <c r="T2015" s="179"/>
      <c r="X2015" s="179"/>
      <c r="Y2015" s="179"/>
      <c r="AB2015" s="77"/>
      <c r="AJ2015" s="55"/>
    </row>
    <row r="2016" spans="19:36">
      <c r="S2016" s="179"/>
      <c r="T2016" s="179"/>
      <c r="X2016" s="179"/>
      <c r="Y2016" s="179"/>
      <c r="AB2016" s="77"/>
      <c r="AJ2016" s="55"/>
    </row>
    <row r="2017" spans="19:36">
      <c r="S2017" s="179"/>
      <c r="T2017" s="179"/>
      <c r="X2017" s="179"/>
      <c r="Y2017" s="179"/>
      <c r="AB2017" s="77"/>
      <c r="AJ2017" s="55"/>
    </row>
    <row r="2018" spans="19:36">
      <c r="S2018" s="179"/>
      <c r="T2018" s="179"/>
      <c r="X2018" s="179"/>
      <c r="Y2018" s="179"/>
      <c r="AB2018" s="77"/>
      <c r="AJ2018" s="55"/>
    </row>
    <row r="2019" spans="19:36">
      <c r="S2019" s="179"/>
      <c r="T2019" s="179"/>
      <c r="X2019" s="179"/>
      <c r="Y2019" s="179"/>
      <c r="AB2019" s="77"/>
      <c r="AJ2019" s="55"/>
    </row>
    <row r="2020" spans="19:36">
      <c r="S2020" s="179"/>
      <c r="T2020" s="179"/>
      <c r="X2020" s="179"/>
      <c r="Y2020" s="179"/>
      <c r="AB2020" s="77"/>
      <c r="AJ2020" s="55"/>
    </row>
    <row r="2021" spans="19:36">
      <c r="S2021" s="179"/>
      <c r="T2021" s="179"/>
      <c r="X2021" s="179"/>
      <c r="Y2021" s="179"/>
      <c r="AB2021" s="77"/>
      <c r="AJ2021" s="55"/>
    </row>
    <row r="2022" spans="19:36">
      <c r="S2022" s="179"/>
      <c r="T2022" s="179"/>
      <c r="X2022" s="179"/>
      <c r="Y2022" s="179"/>
      <c r="AB2022" s="77"/>
      <c r="AJ2022" s="55"/>
    </row>
    <row r="2023" spans="19:36">
      <c r="S2023" s="179"/>
      <c r="T2023" s="179"/>
      <c r="X2023" s="179"/>
      <c r="Y2023" s="179"/>
      <c r="AB2023" s="77"/>
      <c r="AJ2023" s="55"/>
    </row>
    <row r="2024" spans="19:36">
      <c r="S2024" s="179"/>
      <c r="T2024" s="179"/>
      <c r="X2024" s="179"/>
      <c r="Y2024" s="179"/>
      <c r="AB2024" s="77"/>
      <c r="AJ2024" s="55"/>
    </row>
    <row r="2025" spans="19:36">
      <c r="S2025" s="179"/>
      <c r="T2025" s="179"/>
      <c r="X2025" s="179"/>
      <c r="Y2025" s="179"/>
      <c r="AB2025" s="77"/>
      <c r="AJ2025" s="55"/>
    </row>
    <row r="2026" spans="19:36">
      <c r="S2026" s="179"/>
      <c r="T2026" s="179"/>
      <c r="X2026" s="179"/>
      <c r="Y2026" s="179"/>
      <c r="AB2026" s="77"/>
      <c r="AJ2026" s="55"/>
    </row>
    <row r="2027" spans="19:36">
      <c r="S2027" s="179"/>
      <c r="T2027" s="179"/>
      <c r="X2027" s="179"/>
      <c r="Y2027" s="179"/>
      <c r="AB2027" s="77"/>
      <c r="AJ2027" s="55"/>
    </row>
    <row r="2028" spans="19:36">
      <c r="S2028" s="179"/>
      <c r="T2028" s="179"/>
      <c r="X2028" s="179"/>
      <c r="Y2028" s="179"/>
      <c r="AB2028" s="77"/>
      <c r="AJ2028" s="55"/>
    </row>
    <row r="2029" spans="19:36">
      <c r="S2029" s="179"/>
      <c r="T2029" s="179"/>
      <c r="X2029" s="179"/>
      <c r="Y2029" s="179"/>
      <c r="AB2029" s="77"/>
      <c r="AJ2029" s="55"/>
    </row>
    <row r="2030" spans="19:36">
      <c r="S2030" s="179"/>
      <c r="T2030" s="179"/>
      <c r="X2030" s="179"/>
      <c r="Y2030" s="179"/>
      <c r="AB2030" s="77"/>
      <c r="AJ2030" s="55"/>
    </row>
    <row r="2031" spans="19:36">
      <c r="S2031" s="179"/>
      <c r="T2031" s="179"/>
      <c r="X2031" s="179"/>
      <c r="Y2031" s="179"/>
      <c r="AB2031" s="77"/>
      <c r="AJ2031" s="55"/>
    </row>
    <row r="2032" spans="19:36">
      <c r="S2032" s="179"/>
      <c r="T2032" s="179"/>
      <c r="X2032" s="179"/>
      <c r="Y2032" s="179"/>
      <c r="AB2032" s="77"/>
      <c r="AJ2032" s="55"/>
    </row>
    <row r="2033" spans="19:36">
      <c r="S2033" s="179"/>
      <c r="T2033" s="179"/>
      <c r="X2033" s="179"/>
      <c r="Y2033" s="179"/>
      <c r="AB2033" s="77"/>
      <c r="AJ2033" s="55"/>
    </row>
    <row r="2034" spans="19:36">
      <c r="S2034" s="179"/>
      <c r="T2034" s="179"/>
      <c r="X2034" s="179"/>
      <c r="Y2034" s="179"/>
      <c r="AB2034" s="77"/>
      <c r="AJ2034" s="55"/>
    </row>
    <row r="2035" spans="19:36">
      <c r="S2035" s="179"/>
      <c r="T2035" s="179"/>
      <c r="X2035" s="179"/>
      <c r="Y2035" s="179"/>
      <c r="AB2035" s="77"/>
      <c r="AJ2035" s="55"/>
    </row>
    <row r="2036" spans="19:36">
      <c r="S2036" s="179"/>
      <c r="T2036" s="179"/>
      <c r="X2036" s="179"/>
      <c r="Y2036" s="179"/>
      <c r="AB2036" s="77"/>
      <c r="AJ2036" s="55"/>
    </row>
    <row r="2037" spans="19:36">
      <c r="S2037" s="179"/>
      <c r="T2037" s="179"/>
      <c r="X2037" s="179"/>
      <c r="Y2037" s="179"/>
      <c r="AB2037" s="77"/>
      <c r="AJ2037" s="55"/>
    </row>
    <row r="2038" spans="19:36">
      <c r="S2038" s="179"/>
      <c r="T2038" s="179"/>
      <c r="X2038" s="179"/>
      <c r="Y2038" s="179"/>
      <c r="AB2038" s="77"/>
      <c r="AJ2038" s="55"/>
    </row>
    <row r="2039" spans="19:36">
      <c r="S2039" s="179"/>
      <c r="T2039" s="179"/>
      <c r="X2039" s="179"/>
      <c r="Y2039" s="179"/>
      <c r="AB2039" s="77"/>
      <c r="AJ2039" s="55"/>
    </row>
    <row r="2040" spans="19:36">
      <c r="S2040" s="179"/>
      <c r="T2040" s="179"/>
      <c r="X2040" s="179"/>
      <c r="Y2040" s="179"/>
      <c r="AB2040" s="77"/>
      <c r="AJ2040" s="55"/>
    </row>
    <row r="2041" spans="19:36">
      <c r="S2041" s="179"/>
      <c r="T2041" s="179"/>
      <c r="X2041" s="179"/>
      <c r="Y2041" s="179"/>
      <c r="AB2041" s="77"/>
      <c r="AJ2041" s="55"/>
    </row>
    <row r="2042" spans="19:36">
      <c r="S2042" s="179"/>
      <c r="T2042" s="179"/>
      <c r="X2042" s="179"/>
      <c r="Y2042" s="179"/>
      <c r="AB2042" s="77"/>
      <c r="AJ2042" s="55"/>
    </row>
    <row r="2043" spans="19:36">
      <c r="S2043" s="179"/>
      <c r="T2043" s="179"/>
      <c r="X2043" s="179"/>
      <c r="Y2043" s="179"/>
      <c r="AB2043" s="77"/>
      <c r="AJ2043" s="55"/>
    </row>
    <row r="2044" spans="19:36">
      <c r="S2044" s="179"/>
      <c r="T2044" s="179"/>
      <c r="X2044" s="179"/>
      <c r="Y2044" s="179"/>
      <c r="AB2044" s="77"/>
      <c r="AJ2044" s="55"/>
    </row>
    <row r="2045" spans="19:36">
      <c r="S2045" s="179"/>
      <c r="T2045" s="179"/>
      <c r="X2045" s="179"/>
      <c r="Y2045" s="179"/>
      <c r="AB2045" s="77"/>
      <c r="AJ2045" s="55"/>
    </row>
    <row r="2046" spans="19:36">
      <c r="S2046" s="179"/>
      <c r="T2046" s="179"/>
      <c r="X2046" s="179"/>
      <c r="Y2046" s="179"/>
      <c r="AB2046" s="77"/>
      <c r="AJ2046" s="55"/>
    </row>
    <row r="2047" spans="19:36">
      <c r="S2047" s="179"/>
      <c r="T2047" s="179"/>
      <c r="X2047" s="179"/>
      <c r="Y2047" s="179"/>
      <c r="AB2047" s="77"/>
      <c r="AJ2047" s="55"/>
    </row>
    <row r="2048" spans="19:36">
      <c r="S2048" s="179"/>
      <c r="T2048" s="179"/>
      <c r="X2048" s="179"/>
      <c r="Y2048" s="179"/>
      <c r="AB2048" s="77"/>
      <c r="AJ2048" s="55"/>
    </row>
    <row r="2049" spans="19:36">
      <c r="S2049" s="179"/>
      <c r="T2049" s="179"/>
      <c r="X2049" s="179"/>
      <c r="Y2049" s="179"/>
      <c r="AB2049" s="77"/>
      <c r="AJ2049" s="55"/>
    </row>
    <row r="2050" spans="19:36">
      <c r="S2050" s="179"/>
      <c r="T2050" s="179"/>
      <c r="X2050" s="179"/>
      <c r="Y2050" s="179"/>
      <c r="AB2050" s="77"/>
      <c r="AJ2050" s="55"/>
    </row>
    <row r="2051" spans="19:36">
      <c r="S2051" s="179"/>
      <c r="T2051" s="179"/>
      <c r="X2051" s="179"/>
      <c r="Y2051" s="179"/>
      <c r="AB2051" s="77"/>
      <c r="AJ2051" s="55"/>
    </row>
    <row r="2052" spans="19:36">
      <c r="S2052" s="179"/>
      <c r="T2052" s="179"/>
      <c r="X2052" s="179"/>
      <c r="Y2052" s="179"/>
      <c r="AB2052" s="77"/>
      <c r="AJ2052" s="55"/>
    </row>
    <row r="2053" spans="19:36">
      <c r="S2053" s="179"/>
      <c r="T2053" s="179"/>
      <c r="X2053" s="179"/>
      <c r="Y2053" s="179"/>
      <c r="AB2053" s="77"/>
      <c r="AJ2053" s="55"/>
    </row>
    <row r="2054" spans="19:36">
      <c r="S2054" s="179"/>
      <c r="T2054" s="179"/>
      <c r="X2054" s="179"/>
      <c r="Y2054" s="179"/>
      <c r="AB2054" s="77"/>
      <c r="AJ2054" s="55"/>
    </row>
    <row r="2055" spans="19:36">
      <c r="S2055" s="179"/>
      <c r="T2055" s="179"/>
      <c r="X2055" s="179"/>
      <c r="Y2055" s="179"/>
      <c r="AB2055" s="77"/>
      <c r="AJ2055" s="55"/>
    </row>
    <row r="2056" spans="19:36">
      <c r="S2056" s="179"/>
      <c r="T2056" s="179"/>
      <c r="X2056" s="179"/>
      <c r="Y2056" s="179"/>
      <c r="AB2056" s="77"/>
      <c r="AJ2056" s="55"/>
    </row>
    <row r="2057" spans="19:36">
      <c r="S2057" s="179"/>
      <c r="T2057" s="179"/>
      <c r="X2057" s="179"/>
      <c r="Y2057" s="179"/>
      <c r="AB2057" s="77"/>
      <c r="AJ2057" s="55"/>
    </row>
    <row r="2058" spans="19:36">
      <c r="S2058" s="179"/>
      <c r="T2058" s="179"/>
      <c r="X2058" s="179"/>
      <c r="Y2058" s="179"/>
      <c r="AB2058" s="77"/>
      <c r="AJ2058" s="55"/>
    </row>
    <row r="2059" spans="19:36">
      <c r="S2059" s="179"/>
      <c r="T2059" s="179"/>
      <c r="X2059" s="179"/>
      <c r="Y2059" s="179"/>
      <c r="AB2059" s="77"/>
      <c r="AJ2059" s="55"/>
    </row>
    <row r="2060" spans="19:36">
      <c r="S2060" s="179"/>
      <c r="T2060" s="179"/>
      <c r="X2060" s="179"/>
      <c r="Y2060" s="179"/>
      <c r="AB2060" s="77"/>
      <c r="AJ2060" s="55"/>
    </row>
    <row r="2061" spans="19:36">
      <c r="S2061" s="179"/>
      <c r="T2061" s="179"/>
      <c r="X2061" s="179"/>
      <c r="Y2061" s="179"/>
      <c r="AB2061" s="77"/>
      <c r="AJ2061" s="55"/>
    </row>
    <row r="2062" spans="19:36">
      <c r="S2062" s="179"/>
      <c r="T2062" s="179"/>
      <c r="X2062" s="179"/>
      <c r="Y2062" s="179"/>
      <c r="AB2062" s="77"/>
      <c r="AJ2062" s="55"/>
    </row>
    <row r="2063" spans="19:36">
      <c r="S2063" s="179"/>
      <c r="T2063" s="179"/>
      <c r="X2063" s="179"/>
      <c r="Y2063" s="179"/>
      <c r="AB2063" s="77"/>
      <c r="AJ2063" s="55"/>
    </row>
    <row r="2064" spans="19:36">
      <c r="S2064" s="179"/>
      <c r="T2064" s="179"/>
      <c r="X2064" s="179"/>
      <c r="Y2064" s="179"/>
      <c r="AB2064" s="77"/>
      <c r="AJ2064" s="55"/>
    </row>
    <row r="2065" spans="19:36">
      <c r="S2065" s="179"/>
      <c r="T2065" s="179"/>
      <c r="X2065" s="179"/>
      <c r="Y2065" s="179"/>
      <c r="AB2065" s="77"/>
      <c r="AJ2065" s="55"/>
    </row>
    <row r="2066" spans="19:36">
      <c r="S2066" s="179"/>
      <c r="T2066" s="179"/>
      <c r="X2066" s="179"/>
      <c r="Y2066" s="179"/>
      <c r="AB2066" s="77"/>
      <c r="AJ2066" s="55"/>
    </row>
    <row r="2067" spans="19:36">
      <c r="S2067" s="179"/>
      <c r="T2067" s="179"/>
      <c r="X2067" s="179"/>
      <c r="Y2067" s="179"/>
      <c r="AB2067" s="77"/>
      <c r="AJ2067" s="55"/>
    </row>
    <row r="2068" spans="19:36">
      <c r="S2068" s="179"/>
      <c r="T2068" s="179"/>
      <c r="X2068" s="179"/>
      <c r="Y2068" s="179"/>
      <c r="AB2068" s="77"/>
      <c r="AJ2068" s="55"/>
    </row>
    <row r="2069" spans="19:36">
      <c r="S2069" s="179"/>
      <c r="T2069" s="179"/>
      <c r="X2069" s="179"/>
      <c r="Y2069" s="179"/>
      <c r="AB2069" s="77"/>
      <c r="AJ2069" s="55"/>
    </row>
    <row r="2070" spans="19:36">
      <c r="S2070" s="179"/>
      <c r="T2070" s="179"/>
      <c r="X2070" s="179"/>
      <c r="Y2070" s="179"/>
      <c r="AB2070" s="77"/>
      <c r="AJ2070" s="55"/>
    </row>
    <row r="2071" spans="19:36">
      <c r="S2071" s="179"/>
      <c r="T2071" s="179"/>
      <c r="X2071" s="179"/>
      <c r="Y2071" s="179"/>
      <c r="AB2071" s="77"/>
      <c r="AJ2071" s="55"/>
    </row>
    <row r="2072" spans="19:36">
      <c r="S2072" s="179"/>
      <c r="T2072" s="179"/>
      <c r="X2072" s="179"/>
      <c r="Y2072" s="179"/>
      <c r="AB2072" s="77"/>
      <c r="AJ2072" s="55"/>
    </row>
    <row r="2073" spans="19:36">
      <c r="S2073" s="179"/>
      <c r="T2073" s="179"/>
      <c r="X2073" s="179"/>
      <c r="Y2073" s="179"/>
      <c r="AB2073" s="77"/>
      <c r="AJ2073" s="55"/>
    </row>
    <row r="2074" spans="19:36">
      <c r="S2074" s="179"/>
      <c r="T2074" s="179"/>
      <c r="X2074" s="179"/>
      <c r="Y2074" s="179"/>
      <c r="AB2074" s="77"/>
      <c r="AJ2074" s="55"/>
    </row>
    <row r="2075" spans="19:36">
      <c r="S2075" s="179"/>
      <c r="T2075" s="179"/>
      <c r="X2075" s="179"/>
      <c r="Y2075" s="179"/>
      <c r="AB2075" s="77"/>
      <c r="AJ2075" s="55"/>
    </row>
    <row r="2076" spans="19:36">
      <c r="S2076" s="179"/>
      <c r="T2076" s="179"/>
      <c r="X2076" s="179"/>
      <c r="Y2076" s="179"/>
      <c r="AB2076" s="77"/>
      <c r="AJ2076" s="55"/>
    </row>
    <row r="2077" spans="19:36">
      <c r="S2077" s="179"/>
      <c r="T2077" s="179"/>
      <c r="X2077" s="179"/>
      <c r="Y2077" s="179"/>
      <c r="AB2077" s="77"/>
      <c r="AJ2077" s="55"/>
    </row>
    <row r="2078" spans="19:36">
      <c r="S2078" s="179"/>
      <c r="T2078" s="179"/>
      <c r="X2078" s="179"/>
      <c r="Y2078" s="179"/>
      <c r="AB2078" s="77"/>
      <c r="AJ2078" s="55"/>
    </row>
    <row r="2079" spans="19:36">
      <c r="S2079" s="179"/>
      <c r="T2079" s="179"/>
      <c r="X2079" s="179"/>
      <c r="Y2079" s="179"/>
      <c r="AB2079" s="77"/>
      <c r="AJ2079" s="55"/>
    </row>
    <row r="2080" spans="19:36">
      <c r="S2080" s="179"/>
      <c r="T2080" s="179"/>
      <c r="X2080" s="179"/>
      <c r="Y2080" s="179"/>
      <c r="AB2080" s="77"/>
      <c r="AJ2080" s="55"/>
    </row>
    <row r="2081" spans="19:36">
      <c r="S2081" s="179"/>
      <c r="T2081" s="179"/>
      <c r="X2081" s="179"/>
      <c r="Y2081" s="179"/>
      <c r="AB2081" s="77"/>
      <c r="AJ2081" s="55"/>
    </row>
    <row r="2082" spans="19:36">
      <c r="S2082" s="179"/>
      <c r="T2082" s="179"/>
      <c r="X2082" s="179"/>
      <c r="Y2082" s="179"/>
      <c r="AB2082" s="77"/>
      <c r="AJ2082" s="55"/>
    </row>
    <row r="2083" spans="19:36">
      <c r="S2083" s="179"/>
      <c r="T2083" s="179"/>
      <c r="X2083" s="179"/>
      <c r="Y2083" s="179"/>
      <c r="AB2083" s="77"/>
      <c r="AJ2083" s="55"/>
    </row>
    <row r="2084" spans="19:36">
      <c r="S2084" s="179"/>
      <c r="T2084" s="179"/>
      <c r="X2084" s="179"/>
      <c r="Y2084" s="179"/>
      <c r="AB2084" s="77"/>
      <c r="AJ2084" s="55"/>
    </row>
    <row r="2085" spans="19:36">
      <c r="S2085" s="179"/>
      <c r="T2085" s="179"/>
      <c r="X2085" s="179"/>
      <c r="Y2085" s="179"/>
      <c r="AB2085" s="77"/>
      <c r="AJ2085" s="55"/>
    </row>
    <row r="2086" spans="19:36">
      <c r="S2086" s="179"/>
      <c r="T2086" s="179"/>
      <c r="X2086" s="179"/>
      <c r="Y2086" s="179"/>
      <c r="AB2086" s="77"/>
      <c r="AJ2086" s="55"/>
    </row>
    <row r="2087" spans="19:36">
      <c r="S2087" s="179"/>
      <c r="T2087" s="179"/>
      <c r="X2087" s="179"/>
      <c r="Y2087" s="179"/>
      <c r="AB2087" s="77"/>
      <c r="AJ2087" s="55"/>
    </row>
    <row r="2088" spans="19:36">
      <c r="S2088" s="179"/>
      <c r="T2088" s="179"/>
      <c r="X2088" s="179"/>
      <c r="Y2088" s="179"/>
      <c r="AB2088" s="77"/>
      <c r="AJ2088" s="55"/>
    </row>
    <row r="2089" spans="19:36">
      <c r="S2089" s="179"/>
      <c r="T2089" s="179"/>
      <c r="X2089" s="179"/>
      <c r="Y2089" s="179"/>
      <c r="AB2089" s="77"/>
      <c r="AJ2089" s="55"/>
    </row>
    <row r="2090" spans="19:36">
      <c r="S2090" s="179"/>
      <c r="T2090" s="179"/>
      <c r="X2090" s="179"/>
      <c r="Y2090" s="179"/>
      <c r="AB2090" s="77"/>
      <c r="AJ2090" s="55"/>
    </row>
    <row r="2091" spans="19:36">
      <c r="S2091" s="179"/>
      <c r="T2091" s="179"/>
      <c r="X2091" s="179"/>
      <c r="Y2091" s="179"/>
      <c r="AB2091" s="77"/>
      <c r="AJ2091" s="55"/>
    </row>
    <row r="2092" spans="19:36">
      <c r="S2092" s="179"/>
      <c r="T2092" s="179"/>
      <c r="X2092" s="179"/>
      <c r="Y2092" s="179"/>
      <c r="AB2092" s="77"/>
      <c r="AJ2092" s="55"/>
    </row>
    <row r="2093" spans="19:36">
      <c r="S2093" s="179"/>
      <c r="T2093" s="179"/>
      <c r="X2093" s="179"/>
      <c r="Y2093" s="179"/>
      <c r="AB2093" s="77"/>
      <c r="AJ2093" s="55"/>
    </row>
    <row r="2094" spans="19:36">
      <c r="S2094" s="179"/>
      <c r="T2094" s="179"/>
      <c r="X2094" s="179"/>
      <c r="Y2094" s="179"/>
      <c r="AB2094" s="77"/>
      <c r="AJ2094" s="55"/>
    </row>
    <row r="2095" spans="19:36">
      <c r="S2095" s="179"/>
      <c r="T2095" s="179"/>
      <c r="X2095" s="179"/>
      <c r="Y2095" s="179"/>
      <c r="AB2095" s="77"/>
      <c r="AJ2095" s="55"/>
    </row>
    <row r="2096" spans="19:36">
      <c r="S2096" s="179"/>
      <c r="T2096" s="179"/>
      <c r="X2096" s="179"/>
      <c r="Y2096" s="179"/>
      <c r="AB2096" s="77"/>
      <c r="AJ2096" s="55"/>
    </row>
    <row r="2097" spans="19:36">
      <c r="S2097" s="179"/>
      <c r="T2097" s="179"/>
      <c r="X2097" s="179"/>
      <c r="Y2097" s="179"/>
      <c r="AB2097" s="77"/>
      <c r="AJ2097" s="55"/>
    </row>
    <row r="2098" spans="19:36">
      <c r="S2098" s="179"/>
      <c r="T2098" s="179"/>
      <c r="X2098" s="179"/>
      <c r="Y2098" s="179"/>
      <c r="AB2098" s="77"/>
      <c r="AJ2098" s="55"/>
    </row>
    <row r="2099" spans="19:36">
      <c r="S2099" s="179"/>
      <c r="T2099" s="179"/>
      <c r="X2099" s="179"/>
      <c r="Y2099" s="179"/>
      <c r="AB2099" s="77"/>
      <c r="AJ2099" s="55"/>
    </row>
    <row r="2100" spans="19:36">
      <c r="S2100" s="179"/>
      <c r="T2100" s="179"/>
      <c r="X2100" s="179"/>
      <c r="Y2100" s="179"/>
      <c r="AB2100" s="77"/>
      <c r="AJ2100" s="55"/>
    </row>
    <row r="2101" spans="19:36">
      <c r="S2101" s="179"/>
      <c r="T2101" s="179"/>
      <c r="X2101" s="179"/>
      <c r="Y2101" s="179"/>
      <c r="AB2101" s="77"/>
      <c r="AJ2101" s="55"/>
    </row>
    <row r="2102" spans="19:36">
      <c r="S2102" s="179"/>
      <c r="T2102" s="179"/>
      <c r="X2102" s="179"/>
      <c r="Y2102" s="179"/>
      <c r="AB2102" s="77"/>
      <c r="AJ2102" s="55"/>
    </row>
    <row r="2103" spans="19:36">
      <c r="S2103" s="179"/>
      <c r="T2103" s="179"/>
      <c r="X2103" s="179"/>
      <c r="Y2103" s="179"/>
      <c r="AB2103" s="77"/>
      <c r="AJ2103" s="55"/>
    </row>
    <row r="2104" spans="19:36">
      <c r="S2104" s="179"/>
      <c r="T2104" s="179"/>
      <c r="X2104" s="179"/>
      <c r="Y2104" s="179"/>
      <c r="AB2104" s="77"/>
      <c r="AJ2104" s="55"/>
    </row>
    <row r="2105" spans="19:36">
      <c r="S2105" s="179"/>
      <c r="T2105" s="179"/>
      <c r="X2105" s="179"/>
      <c r="Y2105" s="179"/>
      <c r="AB2105" s="77"/>
      <c r="AJ2105" s="55"/>
    </row>
    <row r="2106" spans="19:36">
      <c r="S2106" s="179"/>
      <c r="T2106" s="179"/>
      <c r="X2106" s="179"/>
      <c r="Y2106" s="179"/>
      <c r="AB2106" s="77"/>
      <c r="AJ2106" s="55"/>
    </row>
    <row r="2107" spans="19:36">
      <c r="S2107" s="179"/>
      <c r="T2107" s="179"/>
      <c r="X2107" s="179"/>
      <c r="Y2107" s="179"/>
      <c r="AB2107" s="77"/>
      <c r="AJ2107" s="55"/>
    </row>
    <row r="2108" spans="19:36">
      <c r="S2108" s="179"/>
      <c r="T2108" s="179"/>
      <c r="X2108" s="179"/>
      <c r="Y2108" s="179"/>
      <c r="AB2108" s="77"/>
      <c r="AJ2108" s="55"/>
    </row>
    <row r="2109" spans="19:36">
      <c r="S2109" s="179"/>
      <c r="T2109" s="179"/>
      <c r="X2109" s="179"/>
      <c r="Y2109" s="179"/>
      <c r="AB2109" s="77"/>
      <c r="AJ2109" s="55"/>
    </row>
    <row r="2110" spans="19:36">
      <c r="S2110" s="179"/>
      <c r="T2110" s="179"/>
      <c r="X2110" s="179"/>
      <c r="Y2110" s="179"/>
      <c r="AB2110" s="77"/>
      <c r="AJ2110" s="55"/>
    </row>
    <row r="2111" spans="19:36">
      <c r="S2111" s="179"/>
      <c r="T2111" s="179"/>
      <c r="X2111" s="179"/>
      <c r="Y2111" s="179"/>
      <c r="AB2111" s="77"/>
      <c r="AJ2111" s="55"/>
    </row>
    <row r="2112" spans="19:36">
      <c r="S2112" s="179"/>
      <c r="T2112" s="179"/>
      <c r="X2112" s="179"/>
      <c r="Y2112" s="179"/>
      <c r="AB2112" s="77"/>
      <c r="AJ2112" s="55"/>
    </row>
    <row r="2113" spans="19:36">
      <c r="S2113" s="179"/>
      <c r="T2113" s="179"/>
      <c r="X2113" s="179"/>
      <c r="Y2113" s="179"/>
      <c r="AB2113" s="77"/>
      <c r="AJ2113" s="55"/>
    </row>
    <row r="2114" spans="19:36">
      <c r="S2114" s="179"/>
      <c r="T2114" s="179"/>
      <c r="X2114" s="179"/>
      <c r="Y2114" s="179"/>
      <c r="AB2114" s="77"/>
      <c r="AJ2114" s="55"/>
    </row>
    <row r="2115" spans="19:36">
      <c r="S2115" s="179"/>
      <c r="T2115" s="179"/>
      <c r="X2115" s="179"/>
      <c r="Y2115" s="179"/>
      <c r="AB2115" s="77"/>
      <c r="AJ2115" s="55"/>
    </row>
    <row r="2116" spans="19:36">
      <c r="S2116" s="179"/>
      <c r="T2116" s="179"/>
      <c r="X2116" s="179"/>
      <c r="Y2116" s="179"/>
      <c r="AB2116" s="77"/>
      <c r="AJ2116" s="55"/>
    </row>
    <row r="2117" spans="19:36">
      <c r="S2117" s="179"/>
      <c r="T2117" s="179"/>
      <c r="X2117" s="179"/>
      <c r="Y2117" s="179"/>
      <c r="AB2117" s="77"/>
      <c r="AJ2117" s="55"/>
    </row>
    <row r="2118" spans="19:36">
      <c r="S2118" s="179"/>
      <c r="T2118" s="179"/>
      <c r="X2118" s="179"/>
      <c r="Y2118" s="179"/>
      <c r="AB2118" s="77"/>
      <c r="AJ2118" s="55"/>
    </row>
    <row r="2119" spans="19:36">
      <c r="S2119" s="179"/>
      <c r="T2119" s="179"/>
      <c r="X2119" s="179"/>
      <c r="Y2119" s="179"/>
      <c r="AB2119" s="77"/>
      <c r="AJ2119" s="55"/>
    </row>
    <row r="2120" spans="19:36">
      <c r="S2120" s="179"/>
      <c r="T2120" s="179"/>
      <c r="X2120" s="179"/>
      <c r="Y2120" s="179"/>
      <c r="AB2120" s="77"/>
      <c r="AJ2120" s="55"/>
    </row>
    <row r="2121" spans="19:36">
      <c r="S2121" s="179"/>
      <c r="T2121" s="179"/>
      <c r="X2121" s="179"/>
      <c r="Y2121" s="179"/>
      <c r="AB2121" s="77"/>
      <c r="AJ2121" s="55"/>
    </row>
    <row r="2122" spans="19:36">
      <c r="S2122" s="179"/>
      <c r="T2122" s="179"/>
      <c r="X2122" s="179"/>
      <c r="Y2122" s="179"/>
      <c r="AB2122" s="77"/>
      <c r="AJ2122" s="55"/>
    </row>
    <row r="2123" spans="19:36">
      <c r="S2123" s="179"/>
      <c r="T2123" s="179"/>
      <c r="X2123" s="179"/>
      <c r="Y2123" s="179"/>
      <c r="AB2123" s="77"/>
      <c r="AJ2123" s="55"/>
    </row>
    <row r="2124" spans="19:36">
      <c r="S2124" s="179"/>
      <c r="T2124" s="179"/>
      <c r="X2124" s="179"/>
      <c r="Y2124" s="179"/>
      <c r="AB2124" s="77"/>
      <c r="AJ2124" s="55"/>
    </row>
    <row r="2125" spans="19:36">
      <c r="S2125" s="179"/>
      <c r="T2125" s="179"/>
      <c r="X2125" s="179"/>
      <c r="Y2125" s="179"/>
      <c r="AB2125" s="77"/>
      <c r="AJ2125" s="55"/>
    </row>
    <row r="2126" spans="19:36">
      <c r="S2126" s="179"/>
      <c r="T2126" s="179"/>
      <c r="X2126" s="179"/>
      <c r="Y2126" s="179"/>
      <c r="AB2126" s="77"/>
      <c r="AJ2126" s="55"/>
    </row>
    <row r="2127" spans="19:36">
      <c r="S2127" s="179"/>
      <c r="T2127" s="179"/>
      <c r="X2127" s="179"/>
      <c r="Y2127" s="179"/>
      <c r="AB2127" s="77"/>
      <c r="AJ2127" s="55"/>
    </row>
    <row r="2128" spans="19:36">
      <c r="S2128" s="179"/>
      <c r="T2128" s="179"/>
      <c r="X2128" s="179"/>
      <c r="Y2128" s="179"/>
      <c r="AB2128" s="77"/>
      <c r="AJ2128" s="55"/>
    </row>
    <row r="2129" spans="19:36">
      <c r="S2129" s="179"/>
      <c r="T2129" s="179"/>
      <c r="X2129" s="179"/>
      <c r="Y2129" s="179"/>
      <c r="AB2129" s="77"/>
      <c r="AJ2129" s="55"/>
    </row>
    <row r="2130" spans="19:36">
      <c r="S2130" s="179"/>
      <c r="T2130" s="179"/>
      <c r="X2130" s="179"/>
      <c r="Y2130" s="179"/>
      <c r="AB2130" s="77"/>
      <c r="AJ2130" s="55"/>
    </row>
    <row r="2131" spans="19:36">
      <c r="S2131" s="179"/>
      <c r="T2131" s="179"/>
      <c r="X2131" s="179"/>
      <c r="Y2131" s="179"/>
      <c r="AB2131" s="77"/>
      <c r="AJ2131" s="55"/>
    </row>
    <row r="2132" spans="19:36">
      <c r="S2132" s="179"/>
      <c r="T2132" s="179"/>
      <c r="X2132" s="179"/>
      <c r="Y2132" s="179"/>
      <c r="AB2132" s="77"/>
      <c r="AJ2132" s="55"/>
    </row>
    <row r="2133" spans="19:36">
      <c r="S2133" s="179"/>
      <c r="T2133" s="179"/>
      <c r="X2133" s="179"/>
      <c r="Y2133" s="179"/>
      <c r="AB2133" s="77"/>
      <c r="AJ2133" s="55"/>
    </row>
    <row r="2134" spans="19:36">
      <c r="S2134" s="179"/>
      <c r="T2134" s="179"/>
      <c r="X2134" s="179"/>
      <c r="Y2134" s="179"/>
      <c r="AB2134" s="77"/>
      <c r="AJ2134" s="55"/>
    </row>
    <row r="2135" spans="19:36">
      <c r="S2135" s="179"/>
      <c r="T2135" s="179"/>
      <c r="X2135" s="179"/>
      <c r="Y2135" s="179"/>
      <c r="AB2135" s="77"/>
      <c r="AJ2135" s="55"/>
    </row>
    <row r="2136" spans="19:36">
      <c r="S2136" s="179"/>
      <c r="T2136" s="179"/>
      <c r="X2136" s="179"/>
      <c r="Y2136" s="179"/>
      <c r="AB2136" s="77"/>
      <c r="AJ2136" s="55"/>
    </row>
    <row r="2137" spans="19:36">
      <c r="S2137" s="179"/>
      <c r="T2137" s="179"/>
      <c r="X2137" s="179"/>
      <c r="Y2137" s="179"/>
      <c r="AB2137" s="77"/>
      <c r="AJ2137" s="55"/>
    </row>
    <row r="2138" spans="19:36">
      <c r="S2138" s="179"/>
      <c r="T2138" s="179"/>
      <c r="X2138" s="179"/>
      <c r="Y2138" s="179"/>
      <c r="AB2138" s="77"/>
      <c r="AJ2138" s="55"/>
    </row>
    <row r="2139" spans="19:36">
      <c r="S2139" s="179"/>
      <c r="T2139" s="179"/>
      <c r="X2139" s="179"/>
      <c r="Y2139" s="179"/>
      <c r="AB2139" s="77"/>
      <c r="AJ2139" s="55"/>
    </row>
    <row r="2140" spans="19:36">
      <c r="S2140" s="179"/>
      <c r="T2140" s="179"/>
      <c r="X2140" s="179"/>
      <c r="Y2140" s="179"/>
      <c r="AB2140" s="77"/>
      <c r="AJ2140" s="55"/>
    </row>
    <row r="2141" spans="19:36">
      <c r="S2141" s="179"/>
      <c r="T2141" s="179"/>
      <c r="X2141" s="179"/>
      <c r="Y2141" s="179"/>
      <c r="AB2141" s="77"/>
      <c r="AJ2141" s="55"/>
    </row>
    <row r="2142" spans="19:36">
      <c r="S2142" s="179"/>
      <c r="T2142" s="179"/>
      <c r="X2142" s="179"/>
      <c r="Y2142" s="179"/>
      <c r="AB2142" s="77"/>
      <c r="AJ2142" s="55"/>
    </row>
    <row r="2143" spans="19:36">
      <c r="S2143" s="179"/>
      <c r="T2143" s="179"/>
      <c r="X2143" s="179"/>
      <c r="Y2143" s="179"/>
      <c r="AB2143" s="77"/>
      <c r="AJ2143" s="55"/>
    </row>
    <row r="2144" spans="19:36">
      <c r="S2144" s="179"/>
      <c r="T2144" s="179"/>
      <c r="X2144" s="179"/>
      <c r="Y2144" s="179"/>
      <c r="AB2144" s="77"/>
      <c r="AJ2144" s="55"/>
    </row>
    <row r="2145" spans="19:36">
      <c r="S2145" s="179"/>
      <c r="T2145" s="179"/>
      <c r="X2145" s="179"/>
      <c r="Y2145" s="179"/>
      <c r="AB2145" s="77"/>
      <c r="AJ2145" s="55"/>
    </row>
    <row r="2146" spans="19:36">
      <c r="S2146" s="179"/>
      <c r="T2146" s="179"/>
      <c r="X2146" s="179"/>
      <c r="Y2146" s="179"/>
      <c r="AB2146" s="77"/>
      <c r="AJ2146" s="55"/>
    </row>
    <row r="2147" spans="19:36">
      <c r="S2147" s="179"/>
      <c r="T2147" s="179"/>
      <c r="X2147" s="179"/>
      <c r="Y2147" s="179"/>
      <c r="AB2147" s="77"/>
      <c r="AJ2147" s="55"/>
    </row>
    <row r="2148" spans="19:36">
      <c r="S2148" s="179"/>
      <c r="T2148" s="179"/>
      <c r="X2148" s="179"/>
      <c r="Y2148" s="179"/>
      <c r="AB2148" s="77"/>
      <c r="AJ2148" s="55"/>
    </row>
    <row r="2149" spans="19:36">
      <c r="S2149" s="179"/>
      <c r="T2149" s="179"/>
      <c r="X2149" s="179"/>
      <c r="Y2149" s="179"/>
      <c r="AB2149" s="77"/>
      <c r="AJ2149" s="55"/>
    </row>
    <row r="2150" spans="19:36">
      <c r="S2150" s="179"/>
      <c r="T2150" s="179"/>
      <c r="X2150" s="179"/>
      <c r="Y2150" s="179"/>
      <c r="AB2150" s="77"/>
      <c r="AJ2150" s="55"/>
    </row>
    <row r="2151" spans="19:36">
      <c r="S2151" s="179"/>
      <c r="T2151" s="179"/>
      <c r="X2151" s="179"/>
      <c r="Y2151" s="179"/>
      <c r="AB2151" s="77"/>
      <c r="AJ2151" s="55"/>
    </row>
    <row r="2152" spans="19:36">
      <c r="S2152" s="179"/>
      <c r="T2152" s="179"/>
      <c r="X2152" s="179"/>
      <c r="Y2152" s="179"/>
      <c r="AB2152" s="77"/>
      <c r="AJ2152" s="55"/>
    </row>
    <row r="2153" spans="19:36">
      <c r="S2153" s="179"/>
      <c r="T2153" s="179"/>
      <c r="X2153" s="179"/>
      <c r="Y2153" s="179"/>
      <c r="AB2153" s="77"/>
      <c r="AJ2153" s="55"/>
    </row>
    <row r="2154" spans="19:36">
      <c r="S2154" s="179"/>
      <c r="T2154" s="179"/>
      <c r="X2154" s="179"/>
      <c r="Y2154" s="179"/>
      <c r="AB2154" s="77"/>
      <c r="AJ2154" s="55"/>
    </row>
    <row r="2155" spans="19:36">
      <c r="S2155" s="179"/>
      <c r="T2155" s="179"/>
      <c r="X2155" s="179"/>
      <c r="Y2155" s="179"/>
      <c r="AB2155" s="77"/>
      <c r="AJ2155" s="55"/>
    </row>
    <row r="2156" spans="19:36">
      <c r="S2156" s="179"/>
      <c r="T2156" s="179"/>
      <c r="X2156" s="179"/>
      <c r="Y2156" s="179"/>
      <c r="AB2156" s="77"/>
      <c r="AJ2156" s="55"/>
    </row>
    <row r="2157" spans="19:36">
      <c r="S2157" s="179"/>
      <c r="T2157" s="179"/>
      <c r="X2157" s="179"/>
      <c r="Y2157" s="179"/>
      <c r="AB2157" s="77"/>
      <c r="AJ2157" s="55"/>
    </row>
    <row r="2158" spans="19:36">
      <c r="S2158" s="179"/>
      <c r="T2158" s="179"/>
      <c r="X2158" s="179"/>
      <c r="Y2158" s="179"/>
      <c r="AB2158" s="77"/>
      <c r="AJ2158" s="55"/>
    </row>
    <row r="2159" spans="19:36">
      <c r="S2159" s="179"/>
      <c r="T2159" s="179"/>
      <c r="X2159" s="179"/>
      <c r="Y2159" s="179"/>
      <c r="AB2159" s="77"/>
      <c r="AJ2159" s="55"/>
    </row>
    <row r="2160" spans="19:36">
      <c r="S2160" s="179"/>
      <c r="T2160" s="179"/>
      <c r="X2160" s="179"/>
      <c r="Y2160" s="179"/>
      <c r="AB2160" s="77"/>
      <c r="AJ2160" s="55"/>
    </row>
    <row r="2161" spans="19:36">
      <c r="S2161" s="179"/>
      <c r="T2161" s="179"/>
      <c r="X2161" s="179"/>
      <c r="Y2161" s="179"/>
      <c r="AB2161" s="77"/>
      <c r="AJ2161" s="55"/>
    </row>
    <row r="2162" spans="19:36">
      <c r="S2162" s="179"/>
      <c r="T2162" s="179"/>
      <c r="X2162" s="179"/>
      <c r="Y2162" s="179"/>
      <c r="AB2162" s="77"/>
      <c r="AJ2162" s="55"/>
    </row>
    <row r="2163" spans="19:36">
      <c r="S2163" s="179"/>
      <c r="T2163" s="179"/>
      <c r="X2163" s="179"/>
      <c r="Y2163" s="179"/>
      <c r="AB2163" s="77"/>
      <c r="AJ2163" s="55"/>
    </row>
    <row r="2164" spans="19:36">
      <c r="S2164" s="179"/>
      <c r="T2164" s="179"/>
      <c r="X2164" s="179"/>
      <c r="Y2164" s="179"/>
      <c r="AB2164" s="77"/>
      <c r="AJ2164" s="55"/>
    </row>
    <row r="2165" spans="19:36">
      <c r="S2165" s="179"/>
      <c r="T2165" s="179"/>
      <c r="X2165" s="179"/>
      <c r="Y2165" s="179"/>
      <c r="AB2165" s="77"/>
      <c r="AJ2165" s="55"/>
    </row>
    <row r="2166" spans="19:36">
      <c r="S2166" s="179"/>
      <c r="T2166" s="179"/>
      <c r="X2166" s="179"/>
      <c r="Y2166" s="179"/>
      <c r="AB2166" s="77"/>
      <c r="AJ2166" s="55"/>
    </row>
    <row r="2167" spans="19:36">
      <c r="S2167" s="179"/>
      <c r="T2167" s="179"/>
      <c r="X2167" s="179"/>
      <c r="Y2167" s="179"/>
      <c r="AB2167" s="77"/>
      <c r="AJ2167" s="55"/>
    </row>
    <row r="2168" spans="19:36">
      <c r="S2168" s="179"/>
      <c r="T2168" s="179"/>
      <c r="X2168" s="179"/>
      <c r="Y2168" s="179"/>
      <c r="AB2168" s="77"/>
      <c r="AJ2168" s="55"/>
    </row>
    <row r="2169" spans="19:36">
      <c r="S2169" s="179"/>
      <c r="T2169" s="179"/>
      <c r="X2169" s="179"/>
      <c r="Y2169" s="179"/>
      <c r="AB2169" s="77"/>
      <c r="AJ2169" s="55"/>
    </row>
    <row r="2170" spans="19:36">
      <c r="S2170" s="179"/>
      <c r="T2170" s="179"/>
      <c r="X2170" s="179"/>
      <c r="Y2170" s="179"/>
      <c r="AB2170" s="77"/>
      <c r="AJ2170" s="55"/>
    </row>
    <row r="2171" spans="19:36">
      <c r="S2171" s="179"/>
      <c r="T2171" s="179"/>
      <c r="X2171" s="179"/>
      <c r="Y2171" s="179"/>
      <c r="AB2171" s="77"/>
      <c r="AJ2171" s="55"/>
    </row>
    <row r="2172" spans="19:36">
      <c r="S2172" s="179"/>
      <c r="T2172" s="179"/>
      <c r="X2172" s="179"/>
      <c r="Y2172" s="179"/>
      <c r="AB2172" s="77"/>
      <c r="AJ2172" s="55"/>
    </row>
    <row r="2173" spans="19:36">
      <c r="S2173" s="179"/>
      <c r="T2173" s="179"/>
      <c r="X2173" s="179"/>
      <c r="Y2173" s="179"/>
      <c r="AB2173" s="77"/>
      <c r="AJ2173" s="55"/>
    </row>
    <row r="2174" spans="19:36">
      <c r="S2174" s="179"/>
      <c r="T2174" s="179"/>
      <c r="X2174" s="179"/>
      <c r="Y2174" s="179"/>
      <c r="AB2174" s="77"/>
      <c r="AJ2174" s="55"/>
    </row>
    <row r="2175" spans="19:36">
      <c r="S2175" s="179"/>
      <c r="T2175" s="179"/>
      <c r="X2175" s="179"/>
      <c r="Y2175" s="179"/>
      <c r="AB2175" s="77"/>
      <c r="AJ2175" s="55"/>
    </row>
    <row r="2176" spans="19:36">
      <c r="S2176" s="179"/>
      <c r="T2176" s="179"/>
      <c r="X2176" s="179"/>
      <c r="Y2176" s="179"/>
      <c r="AB2176" s="77"/>
      <c r="AJ2176" s="55"/>
    </row>
    <row r="2177" spans="19:36">
      <c r="S2177" s="179"/>
      <c r="T2177" s="179"/>
      <c r="X2177" s="179"/>
      <c r="Y2177" s="179"/>
      <c r="AB2177" s="77"/>
      <c r="AJ2177" s="55"/>
    </row>
    <row r="2178" spans="19:36">
      <c r="S2178" s="179"/>
      <c r="T2178" s="179"/>
      <c r="X2178" s="179"/>
      <c r="Y2178" s="179"/>
      <c r="AB2178" s="77"/>
      <c r="AJ2178" s="55"/>
    </row>
    <row r="2179" spans="19:36">
      <c r="S2179" s="179"/>
      <c r="T2179" s="179"/>
      <c r="X2179" s="179"/>
      <c r="Y2179" s="179"/>
      <c r="AB2179" s="77"/>
      <c r="AJ2179" s="55"/>
    </row>
    <row r="2180" spans="19:36">
      <c r="S2180" s="179"/>
      <c r="T2180" s="179"/>
      <c r="X2180" s="179"/>
      <c r="Y2180" s="179"/>
      <c r="AB2180" s="77"/>
      <c r="AJ2180" s="55"/>
    </row>
    <row r="2181" spans="19:36">
      <c r="S2181" s="179"/>
      <c r="T2181" s="179"/>
      <c r="X2181" s="179"/>
      <c r="Y2181" s="179"/>
      <c r="AB2181" s="77"/>
      <c r="AJ2181" s="55"/>
    </row>
    <row r="2182" spans="19:36">
      <c r="S2182" s="179"/>
      <c r="T2182" s="179"/>
      <c r="X2182" s="179"/>
      <c r="Y2182" s="179"/>
      <c r="AB2182" s="77"/>
      <c r="AJ2182" s="55"/>
    </row>
    <row r="2183" spans="19:36">
      <c r="S2183" s="179"/>
      <c r="T2183" s="179"/>
      <c r="X2183" s="179"/>
      <c r="Y2183" s="179"/>
      <c r="AB2183" s="77"/>
      <c r="AJ2183" s="55"/>
    </row>
    <row r="2184" spans="19:36">
      <c r="S2184" s="179"/>
      <c r="T2184" s="179"/>
      <c r="X2184" s="179"/>
      <c r="Y2184" s="179"/>
      <c r="AB2184" s="77"/>
      <c r="AJ2184" s="55"/>
    </row>
    <row r="2185" spans="19:36">
      <c r="S2185" s="179"/>
      <c r="T2185" s="179"/>
      <c r="X2185" s="179"/>
      <c r="Y2185" s="179"/>
      <c r="AB2185" s="77"/>
      <c r="AJ2185" s="55"/>
    </row>
    <row r="2186" spans="19:36">
      <c r="S2186" s="179"/>
      <c r="T2186" s="179"/>
      <c r="X2186" s="179"/>
      <c r="Y2186" s="179"/>
      <c r="AB2186" s="77"/>
      <c r="AJ2186" s="55"/>
    </row>
    <row r="2187" spans="19:36">
      <c r="S2187" s="179"/>
      <c r="T2187" s="179"/>
      <c r="X2187" s="179"/>
      <c r="Y2187" s="179"/>
      <c r="AB2187" s="77"/>
      <c r="AJ2187" s="55"/>
    </row>
    <row r="2188" spans="19:36">
      <c r="S2188" s="179"/>
      <c r="T2188" s="179"/>
      <c r="X2188" s="179"/>
      <c r="Y2188" s="179"/>
      <c r="AB2188" s="77"/>
      <c r="AJ2188" s="55"/>
    </row>
    <row r="2189" spans="19:36">
      <c r="S2189" s="179"/>
      <c r="T2189" s="179"/>
      <c r="X2189" s="179"/>
      <c r="Y2189" s="179"/>
      <c r="AB2189" s="77"/>
      <c r="AJ2189" s="55"/>
    </row>
    <row r="2190" spans="19:36">
      <c r="S2190" s="179"/>
      <c r="T2190" s="179"/>
      <c r="X2190" s="179"/>
      <c r="Y2190" s="179"/>
      <c r="AB2190" s="77"/>
      <c r="AJ2190" s="55"/>
    </row>
    <row r="2191" spans="19:36">
      <c r="S2191" s="179"/>
      <c r="T2191" s="179"/>
      <c r="X2191" s="179"/>
      <c r="Y2191" s="179"/>
      <c r="AB2191" s="77"/>
      <c r="AJ2191" s="55"/>
    </row>
    <row r="2192" spans="19:36">
      <c r="S2192" s="179"/>
      <c r="T2192" s="179"/>
      <c r="X2192" s="179"/>
      <c r="Y2192" s="179"/>
      <c r="AB2192" s="77"/>
      <c r="AJ2192" s="55"/>
    </row>
    <row r="2193" spans="19:36">
      <c r="S2193" s="179"/>
      <c r="T2193" s="179"/>
      <c r="X2193" s="179"/>
      <c r="Y2193" s="179"/>
      <c r="AB2193" s="77"/>
      <c r="AJ2193" s="55"/>
    </row>
    <row r="2194" spans="19:36">
      <c r="S2194" s="179"/>
      <c r="T2194" s="179"/>
      <c r="X2194" s="179"/>
      <c r="Y2194" s="179"/>
      <c r="AB2194" s="77"/>
      <c r="AJ2194" s="55"/>
    </row>
    <row r="2195" spans="19:36">
      <c r="S2195" s="179"/>
      <c r="T2195" s="179"/>
      <c r="X2195" s="179"/>
      <c r="Y2195" s="179"/>
      <c r="AB2195" s="77"/>
      <c r="AJ2195" s="55"/>
    </row>
    <row r="2196" spans="19:36">
      <c r="S2196" s="179"/>
      <c r="T2196" s="179"/>
      <c r="X2196" s="179"/>
      <c r="Y2196" s="179"/>
      <c r="AB2196" s="77"/>
      <c r="AJ2196" s="55"/>
    </row>
    <row r="2197" spans="19:36">
      <c r="S2197" s="179"/>
      <c r="T2197" s="179"/>
      <c r="X2197" s="179"/>
      <c r="Y2197" s="179"/>
      <c r="AB2197" s="77"/>
      <c r="AJ2197" s="55"/>
    </row>
    <row r="2198" spans="19:36">
      <c r="S2198" s="179"/>
      <c r="T2198" s="179"/>
      <c r="X2198" s="179"/>
      <c r="Y2198" s="179"/>
      <c r="AB2198" s="77"/>
      <c r="AJ2198" s="55"/>
    </row>
    <row r="2199" spans="19:36">
      <c r="S2199" s="179"/>
      <c r="T2199" s="179"/>
      <c r="X2199" s="179"/>
      <c r="Y2199" s="179"/>
      <c r="AB2199" s="77"/>
      <c r="AJ2199" s="55"/>
    </row>
    <row r="2200" spans="19:36">
      <c r="S2200" s="179"/>
      <c r="T2200" s="179"/>
      <c r="X2200" s="179"/>
      <c r="Y2200" s="179"/>
      <c r="AB2200" s="77"/>
      <c r="AJ2200" s="55"/>
    </row>
    <row r="2201" spans="19:36">
      <c r="S2201" s="179"/>
      <c r="T2201" s="179"/>
      <c r="X2201" s="179"/>
      <c r="Y2201" s="179"/>
      <c r="AB2201" s="77"/>
      <c r="AJ2201" s="55"/>
    </row>
    <row r="2202" spans="19:36">
      <c r="S2202" s="179"/>
      <c r="T2202" s="179"/>
      <c r="X2202" s="179"/>
      <c r="Y2202" s="179"/>
      <c r="AB2202" s="77"/>
      <c r="AJ2202" s="55"/>
    </row>
    <row r="2203" spans="19:36">
      <c r="S2203" s="179"/>
      <c r="T2203" s="179"/>
      <c r="X2203" s="179"/>
      <c r="Y2203" s="179"/>
      <c r="AB2203" s="77"/>
      <c r="AJ2203" s="55"/>
    </row>
    <row r="2204" spans="19:36">
      <c r="S2204" s="179"/>
      <c r="T2204" s="179"/>
      <c r="X2204" s="179"/>
      <c r="Y2204" s="179"/>
      <c r="AB2204" s="77"/>
      <c r="AJ2204" s="55"/>
    </row>
    <row r="2205" spans="19:36">
      <c r="S2205" s="179"/>
      <c r="T2205" s="179"/>
      <c r="X2205" s="179"/>
      <c r="Y2205" s="179"/>
      <c r="AB2205" s="77"/>
      <c r="AJ2205" s="55"/>
    </row>
    <row r="2206" spans="19:36">
      <c r="S2206" s="179"/>
      <c r="T2206" s="179"/>
      <c r="X2206" s="179"/>
      <c r="Y2206" s="179"/>
      <c r="AB2206" s="77"/>
      <c r="AJ2206" s="55"/>
    </row>
    <row r="2207" spans="19:36">
      <c r="S2207" s="179"/>
      <c r="T2207" s="179"/>
      <c r="X2207" s="179"/>
      <c r="Y2207" s="179"/>
      <c r="AB2207" s="77"/>
      <c r="AJ2207" s="55"/>
    </row>
    <row r="2208" spans="19:36">
      <c r="S2208" s="179"/>
      <c r="T2208" s="179"/>
      <c r="X2208" s="179"/>
      <c r="Y2208" s="179"/>
      <c r="AB2208" s="77"/>
      <c r="AJ2208" s="55"/>
    </row>
    <row r="2209" spans="19:36">
      <c r="S2209" s="179"/>
      <c r="T2209" s="179"/>
      <c r="X2209" s="179"/>
      <c r="Y2209" s="179"/>
      <c r="AB2209" s="77"/>
      <c r="AJ2209" s="55"/>
    </row>
    <row r="2210" spans="19:36">
      <c r="S2210" s="179"/>
      <c r="T2210" s="179"/>
      <c r="X2210" s="179"/>
      <c r="Y2210" s="179"/>
      <c r="AB2210" s="77"/>
      <c r="AJ2210" s="55"/>
    </row>
    <row r="2211" spans="19:36">
      <c r="S2211" s="179"/>
      <c r="T2211" s="179"/>
      <c r="X2211" s="179"/>
      <c r="Y2211" s="179"/>
      <c r="AB2211" s="77"/>
      <c r="AJ2211" s="55"/>
    </row>
    <row r="2212" spans="19:36">
      <c r="S2212" s="179"/>
      <c r="T2212" s="179"/>
      <c r="X2212" s="179"/>
      <c r="Y2212" s="179"/>
      <c r="AB2212" s="77"/>
      <c r="AJ2212" s="55"/>
    </row>
    <row r="2213" spans="19:36">
      <c r="S2213" s="179"/>
      <c r="T2213" s="179"/>
      <c r="X2213" s="179"/>
      <c r="Y2213" s="179"/>
      <c r="AB2213" s="77"/>
      <c r="AJ2213" s="55"/>
    </row>
    <row r="2214" spans="19:36">
      <c r="S2214" s="179"/>
      <c r="T2214" s="179"/>
      <c r="X2214" s="179"/>
      <c r="Y2214" s="179"/>
      <c r="AB2214" s="77"/>
      <c r="AJ2214" s="55"/>
    </row>
    <row r="2215" spans="19:36">
      <c r="S2215" s="179"/>
      <c r="T2215" s="179"/>
      <c r="X2215" s="179"/>
      <c r="Y2215" s="179"/>
      <c r="AB2215" s="77"/>
      <c r="AJ2215" s="55"/>
    </row>
    <row r="2216" spans="19:36">
      <c r="S2216" s="179"/>
      <c r="T2216" s="179"/>
      <c r="X2216" s="179"/>
      <c r="Y2216" s="179"/>
      <c r="AB2216" s="77"/>
      <c r="AJ2216" s="55"/>
    </row>
    <row r="2217" spans="19:36">
      <c r="S2217" s="179"/>
      <c r="T2217" s="179"/>
      <c r="X2217" s="179"/>
      <c r="Y2217" s="179"/>
      <c r="AB2217" s="77"/>
      <c r="AJ2217" s="55"/>
    </row>
    <row r="2218" spans="19:36">
      <c r="S2218" s="179"/>
      <c r="T2218" s="179"/>
      <c r="X2218" s="179"/>
      <c r="Y2218" s="179"/>
      <c r="AB2218" s="77"/>
      <c r="AJ2218" s="55"/>
    </row>
    <row r="2219" spans="19:36">
      <c r="S2219" s="179"/>
      <c r="T2219" s="179"/>
      <c r="X2219" s="179"/>
      <c r="Y2219" s="179"/>
      <c r="AB2219" s="77"/>
      <c r="AJ2219" s="55"/>
    </row>
    <row r="2220" spans="19:36">
      <c r="S2220" s="179"/>
      <c r="T2220" s="179"/>
      <c r="X2220" s="179"/>
      <c r="Y2220" s="179"/>
      <c r="AB2220" s="77"/>
      <c r="AJ2220" s="55"/>
    </row>
    <row r="2221" spans="19:36">
      <c r="S2221" s="179"/>
      <c r="T2221" s="179"/>
      <c r="X2221" s="179"/>
      <c r="Y2221" s="179"/>
      <c r="AB2221" s="77"/>
      <c r="AJ2221" s="55"/>
    </row>
    <row r="2222" spans="19:36">
      <c r="S2222" s="179"/>
      <c r="T2222" s="179"/>
      <c r="AB2222" s="77"/>
      <c r="AJ2222" s="55"/>
    </row>
    <row r="2223" spans="19:36">
      <c r="S2223" s="179"/>
      <c r="T2223" s="179"/>
      <c r="AB2223" s="77"/>
      <c r="AJ2223" s="55"/>
    </row>
    <row r="2224" spans="19:36">
      <c r="S2224" s="179"/>
      <c r="T2224" s="179"/>
      <c r="AB2224" s="77"/>
      <c r="AJ2224" s="55"/>
    </row>
    <row r="2225" spans="19:36">
      <c r="S2225" s="179"/>
      <c r="T2225" s="179"/>
      <c r="AB2225" s="77"/>
      <c r="AJ2225" s="55"/>
    </row>
    <row r="2226" spans="19:36">
      <c r="S2226" s="179"/>
      <c r="T2226" s="179"/>
      <c r="AB2226" s="77"/>
      <c r="AJ2226" s="55"/>
    </row>
    <row r="2227" spans="19:36">
      <c r="S2227" s="179"/>
      <c r="T2227" s="179"/>
      <c r="AB2227" s="77"/>
      <c r="AJ2227" s="55"/>
    </row>
    <row r="2228" spans="19:36">
      <c r="S2228" s="179"/>
      <c r="T2228" s="179"/>
      <c r="AB2228" s="77"/>
      <c r="AJ2228" s="55"/>
    </row>
    <row r="2229" spans="19:36">
      <c r="S2229" s="179"/>
      <c r="T2229" s="179"/>
      <c r="AB2229" s="77"/>
      <c r="AJ2229" s="55"/>
    </row>
    <row r="2230" spans="19:36">
      <c r="S2230" s="179"/>
      <c r="T2230" s="179"/>
      <c r="AB2230" s="77"/>
      <c r="AJ2230" s="55"/>
    </row>
    <row r="2231" spans="19:36">
      <c r="S2231" s="179"/>
      <c r="T2231" s="179"/>
      <c r="AB2231" s="77"/>
      <c r="AJ2231" s="55"/>
    </row>
    <row r="2232" spans="19:36">
      <c r="S2232" s="179"/>
      <c r="T2232" s="179"/>
      <c r="AB2232" s="77"/>
      <c r="AJ2232" s="55"/>
    </row>
    <row r="2233" spans="19:36">
      <c r="S2233" s="179"/>
      <c r="T2233" s="179"/>
      <c r="AB2233" s="77"/>
      <c r="AJ2233" s="55"/>
    </row>
    <row r="2234" spans="19:36">
      <c r="S2234" s="179"/>
      <c r="T2234" s="179"/>
      <c r="AB2234" s="77"/>
      <c r="AJ2234" s="55"/>
    </row>
    <row r="2235" spans="19:36">
      <c r="S2235" s="179"/>
      <c r="T2235" s="179"/>
      <c r="AB2235" s="77"/>
      <c r="AJ2235" s="55"/>
    </row>
    <row r="2236" spans="19:36">
      <c r="S2236" s="179"/>
      <c r="T2236" s="179"/>
      <c r="AB2236" s="77"/>
      <c r="AJ2236" s="55"/>
    </row>
    <row r="2237" spans="19:36">
      <c r="S2237" s="179"/>
      <c r="T2237" s="179"/>
      <c r="AB2237" s="77"/>
      <c r="AJ2237" s="55"/>
    </row>
    <row r="2238" spans="19:36">
      <c r="S2238" s="179"/>
      <c r="T2238" s="179"/>
      <c r="AB2238" s="77"/>
      <c r="AJ2238" s="55"/>
    </row>
    <row r="2239" spans="19:36">
      <c r="S2239" s="179"/>
      <c r="T2239" s="179"/>
      <c r="AB2239" s="77"/>
      <c r="AJ2239" s="55"/>
    </row>
    <row r="2240" spans="19:36">
      <c r="S2240" s="179"/>
      <c r="T2240" s="179"/>
      <c r="AB2240" s="77"/>
      <c r="AJ2240" s="55"/>
    </row>
    <row r="2241" spans="19:36">
      <c r="S2241" s="179"/>
      <c r="T2241" s="179"/>
      <c r="AB2241" s="77"/>
      <c r="AJ2241" s="55"/>
    </row>
    <row r="2242" spans="19:36">
      <c r="S2242" s="179"/>
      <c r="T2242" s="179"/>
      <c r="AB2242" s="77"/>
      <c r="AJ2242" s="55"/>
    </row>
    <row r="2243" spans="19:36">
      <c r="S2243" s="179"/>
      <c r="T2243" s="179"/>
      <c r="AB2243" s="77"/>
      <c r="AJ2243" s="55"/>
    </row>
    <row r="2244" spans="19:36">
      <c r="S2244" s="179"/>
      <c r="T2244" s="179"/>
      <c r="AB2244" s="77"/>
      <c r="AJ2244" s="55"/>
    </row>
    <row r="2245" spans="19:36">
      <c r="S2245" s="179"/>
      <c r="T2245" s="179"/>
      <c r="AB2245" s="77"/>
      <c r="AJ2245" s="55"/>
    </row>
    <row r="2246" spans="19:36">
      <c r="S2246" s="179"/>
      <c r="T2246" s="179"/>
      <c r="AB2246" s="77"/>
      <c r="AJ2246" s="55"/>
    </row>
    <row r="2247" spans="19:36">
      <c r="S2247" s="179"/>
      <c r="T2247" s="179"/>
      <c r="AB2247" s="77"/>
      <c r="AJ2247" s="55"/>
    </row>
    <row r="2248" spans="19:36">
      <c r="S2248" s="179"/>
      <c r="T2248" s="179"/>
      <c r="AB2248" s="77"/>
      <c r="AJ2248" s="55"/>
    </row>
    <row r="2249" spans="19:36">
      <c r="S2249" s="179"/>
      <c r="T2249" s="179"/>
      <c r="AB2249" s="77"/>
      <c r="AJ2249" s="55"/>
    </row>
    <row r="2250" spans="19:36">
      <c r="S2250" s="179"/>
      <c r="T2250" s="179"/>
      <c r="AB2250" s="77"/>
      <c r="AJ2250" s="55"/>
    </row>
    <row r="2251" spans="19:36">
      <c r="S2251" s="179"/>
      <c r="T2251" s="179"/>
      <c r="AB2251" s="77"/>
      <c r="AJ2251" s="55"/>
    </row>
    <row r="2252" spans="19:36">
      <c r="S2252" s="179"/>
      <c r="T2252" s="179"/>
      <c r="AB2252" s="77"/>
      <c r="AJ2252" s="55"/>
    </row>
    <row r="2253" spans="19:36">
      <c r="S2253" s="179"/>
      <c r="T2253" s="179"/>
      <c r="AB2253" s="77"/>
      <c r="AJ2253" s="55"/>
    </row>
    <row r="2254" spans="19:36">
      <c r="S2254" s="179"/>
      <c r="T2254" s="179"/>
      <c r="AB2254" s="77"/>
      <c r="AJ2254" s="55"/>
    </row>
    <row r="2255" spans="19:36">
      <c r="S2255" s="179"/>
      <c r="T2255" s="179"/>
      <c r="AB2255" s="77"/>
      <c r="AJ2255" s="55"/>
    </row>
    <row r="2256" spans="19:36">
      <c r="S2256" s="179"/>
      <c r="T2256" s="179"/>
      <c r="AB2256" s="77"/>
      <c r="AJ2256" s="55"/>
    </row>
    <row r="2257" spans="19:36">
      <c r="S2257" s="179"/>
      <c r="T2257" s="179"/>
      <c r="AB2257" s="77"/>
      <c r="AJ2257" s="55"/>
    </row>
    <row r="2258" spans="19:36">
      <c r="S2258" s="179"/>
      <c r="T2258" s="179"/>
      <c r="AB2258" s="77"/>
      <c r="AJ2258" s="55"/>
    </row>
    <row r="2259" spans="19:36">
      <c r="S2259" s="179"/>
      <c r="T2259" s="179"/>
      <c r="AB2259" s="77"/>
      <c r="AJ2259" s="55"/>
    </row>
    <row r="2260" spans="19:36">
      <c r="S2260" s="179"/>
      <c r="T2260" s="179"/>
      <c r="AB2260" s="77"/>
      <c r="AJ2260" s="55"/>
    </row>
    <row r="2261" spans="19:36">
      <c r="S2261" s="179"/>
      <c r="T2261" s="179"/>
      <c r="AB2261" s="77"/>
      <c r="AJ2261" s="55"/>
    </row>
    <row r="2262" spans="19:36">
      <c r="S2262" s="179"/>
      <c r="T2262" s="179"/>
      <c r="AB2262" s="77"/>
      <c r="AJ2262" s="55"/>
    </row>
    <row r="2263" spans="19:36">
      <c r="S2263" s="179"/>
      <c r="T2263" s="179"/>
      <c r="AB2263" s="77"/>
      <c r="AJ2263" s="55"/>
    </row>
    <row r="2264" spans="19:36">
      <c r="S2264" s="179"/>
      <c r="T2264" s="179"/>
      <c r="AB2264" s="77"/>
      <c r="AJ2264" s="55"/>
    </row>
    <row r="2265" spans="19:36">
      <c r="S2265" s="179"/>
      <c r="T2265" s="179"/>
      <c r="AB2265" s="77"/>
      <c r="AJ2265" s="55"/>
    </row>
    <row r="2266" spans="19:36">
      <c r="S2266" s="179"/>
      <c r="T2266" s="179"/>
      <c r="AB2266" s="77"/>
      <c r="AJ2266" s="55"/>
    </row>
    <row r="2267" spans="19:36">
      <c r="S2267" s="179"/>
      <c r="T2267" s="179"/>
      <c r="AB2267" s="77"/>
      <c r="AJ2267" s="55"/>
    </row>
    <row r="2268" spans="19:36">
      <c r="S2268" s="179"/>
      <c r="T2268" s="179"/>
      <c r="AB2268" s="77"/>
      <c r="AJ2268" s="55"/>
    </row>
    <row r="2269" spans="19:36">
      <c r="S2269" s="179"/>
      <c r="T2269" s="179"/>
      <c r="AB2269" s="77"/>
      <c r="AJ2269" s="55"/>
    </row>
    <row r="2270" spans="19:36">
      <c r="S2270" s="179"/>
      <c r="T2270" s="179"/>
      <c r="AB2270" s="77"/>
      <c r="AJ2270" s="55"/>
    </row>
    <row r="2271" spans="19:36">
      <c r="S2271" s="179"/>
      <c r="T2271" s="179"/>
      <c r="AB2271" s="77"/>
      <c r="AJ2271" s="55"/>
    </row>
    <row r="2272" spans="19:36">
      <c r="S2272" s="179"/>
      <c r="T2272" s="179"/>
      <c r="AB2272" s="77"/>
      <c r="AJ2272" s="55"/>
    </row>
    <row r="2273" spans="19:36">
      <c r="S2273" s="179"/>
      <c r="T2273" s="179"/>
      <c r="AB2273" s="77"/>
      <c r="AJ2273" s="55"/>
    </row>
    <row r="2274" spans="19:36">
      <c r="S2274" s="179"/>
      <c r="T2274" s="179"/>
      <c r="AB2274" s="77"/>
      <c r="AJ2274" s="55"/>
    </row>
    <row r="2275" spans="19:36">
      <c r="S2275" s="179"/>
      <c r="T2275" s="179"/>
      <c r="AB2275" s="77"/>
      <c r="AJ2275" s="55"/>
    </row>
    <row r="2276" spans="19:36">
      <c r="S2276" s="179"/>
      <c r="T2276" s="179"/>
      <c r="AB2276" s="77"/>
      <c r="AJ2276" s="55"/>
    </row>
    <row r="2277" spans="19:36">
      <c r="S2277" s="179"/>
      <c r="T2277" s="179"/>
      <c r="AB2277" s="77"/>
      <c r="AJ2277" s="55"/>
    </row>
    <row r="2278" spans="19:36">
      <c r="S2278" s="179"/>
      <c r="T2278" s="179"/>
      <c r="AB2278" s="77"/>
      <c r="AJ2278" s="55"/>
    </row>
    <row r="2279" spans="19:36">
      <c r="S2279" s="179"/>
      <c r="T2279" s="179"/>
      <c r="AB2279" s="77"/>
      <c r="AJ2279" s="55"/>
    </row>
    <row r="2280" spans="19:36">
      <c r="S2280" s="179"/>
      <c r="T2280" s="179"/>
      <c r="AB2280" s="77"/>
      <c r="AJ2280" s="55"/>
    </row>
    <row r="2281" spans="19:36">
      <c r="S2281" s="179"/>
      <c r="T2281" s="179"/>
      <c r="AB2281" s="77"/>
      <c r="AJ2281" s="55"/>
    </row>
    <row r="2282" spans="19:36">
      <c r="S2282" s="179"/>
      <c r="T2282" s="179"/>
      <c r="AB2282" s="77"/>
      <c r="AJ2282" s="55"/>
    </row>
    <row r="2283" spans="19:36">
      <c r="S2283" s="179"/>
      <c r="T2283" s="179"/>
      <c r="AB2283" s="77"/>
      <c r="AJ2283" s="55"/>
    </row>
    <row r="2284" spans="19:36">
      <c r="S2284" s="179"/>
      <c r="T2284" s="179"/>
      <c r="AB2284" s="77"/>
      <c r="AJ2284" s="55"/>
    </row>
    <row r="2285" spans="19:36">
      <c r="S2285" s="179"/>
      <c r="T2285" s="179"/>
      <c r="AB2285" s="77"/>
      <c r="AJ2285" s="55"/>
    </row>
    <row r="2286" spans="19:36">
      <c r="S2286" s="179"/>
      <c r="T2286" s="179"/>
      <c r="AB2286" s="77"/>
      <c r="AJ2286" s="55"/>
    </row>
    <row r="2287" spans="19:36">
      <c r="S2287" s="179"/>
      <c r="T2287" s="179"/>
      <c r="AB2287" s="77"/>
      <c r="AJ2287" s="55"/>
    </row>
    <row r="2288" spans="19:36">
      <c r="S2288" s="179"/>
      <c r="T2288" s="179"/>
      <c r="AB2288" s="77"/>
      <c r="AJ2288" s="55"/>
    </row>
    <row r="2289" spans="19:36">
      <c r="S2289" s="179"/>
      <c r="T2289" s="179"/>
      <c r="AB2289" s="77"/>
      <c r="AJ2289" s="55"/>
    </row>
    <row r="2290" spans="19:36">
      <c r="S2290" s="179"/>
      <c r="T2290" s="179"/>
      <c r="AB2290" s="77"/>
      <c r="AJ2290" s="55"/>
    </row>
    <row r="2291" spans="19:36">
      <c r="S2291" s="179"/>
      <c r="T2291" s="179"/>
      <c r="AB2291" s="77"/>
      <c r="AJ2291" s="55"/>
    </row>
    <row r="2292" spans="19:36">
      <c r="S2292" s="179"/>
      <c r="T2292" s="179"/>
      <c r="AB2292" s="77"/>
      <c r="AJ2292" s="55"/>
    </row>
    <row r="2293" spans="19:36">
      <c r="S2293" s="179"/>
      <c r="T2293" s="179"/>
      <c r="AB2293" s="77"/>
      <c r="AJ2293" s="55"/>
    </row>
    <row r="2294" spans="19:36">
      <c r="S2294" s="179"/>
      <c r="T2294" s="179"/>
      <c r="AB2294" s="77"/>
      <c r="AJ2294" s="55"/>
    </row>
    <row r="2295" spans="19:36">
      <c r="S2295" s="179"/>
      <c r="T2295" s="179"/>
      <c r="AB2295" s="77"/>
      <c r="AJ2295" s="55"/>
    </row>
    <row r="2296" spans="19:36">
      <c r="S2296" s="179"/>
      <c r="T2296" s="179"/>
      <c r="AB2296" s="77"/>
      <c r="AJ2296" s="55"/>
    </row>
    <row r="2297" spans="19:36">
      <c r="S2297" s="179"/>
      <c r="T2297" s="179"/>
      <c r="AB2297" s="77"/>
      <c r="AJ2297" s="55"/>
    </row>
    <row r="2298" spans="19:36">
      <c r="S2298" s="179"/>
      <c r="T2298" s="179"/>
      <c r="AB2298" s="77"/>
      <c r="AJ2298" s="55"/>
    </row>
    <row r="2299" spans="19:36">
      <c r="S2299" s="179"/>
      <c r="T2299" s="179"/>
      <c r="AB2299" s="77"/>
      <c r="AJ2299" s="55"/>
    </row>
    <row r="2300" spans="19:36">
      <c r="S2300" s="179"/>
      <c r="T2300" s="179"/>
      <c r="AB2300" s="77"/>
      <c r="AJ2300" s="55"/>
    </row>
    <row r="2301" spans="19:36">
      <c r="S2301" s="179"/>
      <c r="T2301" s="179"/>
      <c r="AB2301" s="77"/>
      <c r="AJ2301" s="55"/>
    </row>
    <row r="2302" spans="19:36">
      <c r="S2302" s="179"/>
      <c r="T2302" s="179"/>
      <c r="AB2302" s="77"/>
      <c r="AJ2302" s="55"/>
    </row>
    <row r="2303" spans="19:36">
      <c r="S2303" s="179"/>
      <c r="T2303" s="179"/>
      <c r="AB2303" s="77"/>
      <c r="AJ2303" s="55"/>
    </row>
    <row r="2304" spans="19:36">
      <c r="S2304" s="179"/>
      <c r="T2304" s="179"/>
      <c r="AB2304" s="77"/>
      <c r="AJ2304" s="55"/>
    </row>
    <row r="2305" spans="19:36">
      <c r="S2305" s="179"/>
      <c r="T2305" s="179"/>
      <c r="AB2305" s="77"/>
      <c r="AJ2305" s="55"/>
    </row>
    <row r="2306" spans="19:36">
      <c r="S2306" s="179"/>
      <c r="T2306" s="179"/>
      <c r="AB2306" s="77"/>
      <c r="AJ2306" s="55"/>
    </row>
    <row r="2307" spans="19:36">
      <c r="S2307" s="179"/>
      <c r="T2307" s="179"/>
      <c r="AB2307" s="77"/>
      <c r="AJ2307" s="55"/>
    </row>
    <row r="2308" spans="19:36">
      <c r="S2308" s="179"/>
      <c r="T2308" s="179"/>
      <c r="AB2308" s="77"/>
      <c r="AJ2308" s="55"/>
    </row>
    <row r="2309" spans="19:36">
      <c r="S2309" s="179"/>
      <c r="T2309" s="179"/>
      <c r="AB2309" s="77"/>
      <c r="AJ2309" s="55"/>
    </row>
    <row r="2310" spans="19:36">
      <c r="S2310" s="179"/>
      <c r="T2310" s="179"/>
      <c r="AB2310" s="77"/>
      <c r="AJ2310" s="55"/>
    </row>
    <row r="2311" spans="19:36">
      <c r="S2311" s="179"/>
      <c r="T2311" s="179"/>
      <c r="AB2311" s="77"/>
      <c r="AJ2311" s="55"/>
    </row>
    <row r="2312" spans="19:36">
      <c r="S2312" s="179"/>
      <c r="T2312" s="179"/>
      <c r="AB2312" s="77"/>
      <c r="AJ2312" s="55"/>
    </row>
    <row r="2313" spans="19:36">
      <c r="S2313" s="179"/>
      <c r="T2313" s="179"/>
      <c r="AB2313" s="77"/>
      <c r="AJ2313" s="55"/>
    </row>
    <row r="2314" spans="19:36">
      <c r="S2314" s="179"/>
      <c r="T2314" s="179"/>
      <c r="AB2314" s="77"/>
      <c r="AJ2314" s="55"/>
    </row>
    <row r="2315" spans="19:36">
      <c r="S2315" s="179"/>
      <c r="T2315" s="179"/>
      <c r="AB2315" s="77"/>
      <c r="AJ2315" s="55"/>
    </row>
    <row r="2316" spans="19:36">
      <c r="S2316" s="179"/>
      <c r="T2316" s="179"/>
      <c r="AB2316" s="77"/>
      <c r="AJ2316" s="55"/>
    </row>
    <row r="2317" spans="19:36">
      <c r="S2317" s="179"/>
      <c r="T2317" s="179"/>
      <c r="AB2317" s="77"/>
      <c r="AJ2317" s="55"/>
    </row>
    <row r="2318" spans="19:36">
      <c r="S2318" s="179"/>
      <c r="T2318" s="179"/>
      <c r="AB2318" s="77"/>
      <c r="AJ2318" s="55"/>
    </row>
    <row r="2319" spans="19:36">
      <c r="S2319" s="179"/>
      <c r="T2319" s="179"/>
      <c r="AB2319" s="77"/>
      <c r="AJ2319" s="55"/>
    </row>
    <row r="2320" spans="19:36">
      <c r="S2320" s="179"/>
      <c r="T2320" s="179"/>
      <c r="AB2320" s="77"/>
      <c r="AJ2320" s="55"/>
    </row>
    <row r="2321" spans="19:36">
      <c r="S2321" s="179"/>
      <c r="T2321" s="179"/>
      <c r="AB2321" s="77"/>
      <c r="AJ2321" s="55"/>
    </row>
    <row r="2322" spans="19:36">
      <c r="S2322" s="179"/>
      <c r="T2322" s="179"/>
      <c r="AB2322" s="77"/>
      <c r="AJ2322" s="55"/>
    </row>
    <row r="2323" spans="19:36">
      <c r="S2323" s="179"/>
      <c r="T2323" s="179"/>
      <c r="AB2323" s="77"/>
      <c r="AJ2323" s="55"/>
    </row>
    <row r="2324" spans="19:36">
      <c r="S2324" s="179"/>
      <c r="T2324" s="179"/>
      <c r="AB2324" s="77"/>
      <c r="AJ2324" s="55"/>
    </row>
    <row r="2325" spans="19:36">
      <c r="S2325" s="179"/>
      <c r="T2325" s="179"/>
      <c r="AB2325" s="77"/>
      <c r="AJ2325" s="55"/>
    </row>
    <row r="2326" spans="19:36">
      <c r="S2326" s="179"/>
      <c r="T2326" s="179"/>
      <c r="AB2326" s="77"/>
      <c r="AJ2326" s="55"/>
    </row>
    <row r="2327" spans="19:36">
      <c r="S2327" s="179"/>
      <c r="T2327" s="179"/>
      <c r="AB2327" s="77"/>
      <c r="AJ2327" s="55"/>
    </row>
    <row r="2328" spans="19:36">
      <c r="S2328" s="179"/>
      <c r="T2328" s="179"/>
      <c r="AB2328" s="77"/>
      <c r="AJ2328" s="55"/>
    </row>
    <row r="2329" spans="19:36">
      <c r="S2329" s="179"/>
      <c r="T2329" s="179"/>
      <c r="AB2329" s="77"/>
      <c r="AJ2329" s="55"/>
    </row>
    <row r="2330" spans="19:36">
      <c r="S2330" s="179"/>
      <c r="T2330" s="179"/>
      <c r="AB2330" s="77"/>
      <c r="AJ2330" s="55"/>
    </row>
    <row r="2331" spans="19:36">
      <c r="S2331" s="179"/>
      <c r="T2331" s="179"/>
      <c r="AB2331" s="77"/>
      <c r="AJ2331" s="55"/>
    </row>
    <row r="2332" spans="19:36">
      <c r="S2332" s="179"/>
      <c r="T2332" s="179"/>
      <c r="AB2332" s="77"/>
      <c r="AJ2332" s="55"/>
    </row>
    <row r="2333" spans="19:36">
      <c r="S2333" s="179"/>
      <c r="T2333" s="179"/>
      <c r="AB2333" s="77"/>
      <c r="AJ2333" s="55"/>
    </row>
    <row r="2334" spans="19:36">
      <c r="S2334" s="179"/>
      <c r="T2334" s="179"/>
      <c r="AB2334" s="77"/>
      <c r="AJ2334" s="55"/>
    </row>
    <row r="2335" spans="19:36">
      <c r="S2335" s="179"/>
      <c r="T2335" s="179"/>
      <c r="AB2335" s="77"/>
      <c r="AJ2335" s="55"/>
    </row>
    <row r="2336" spans="19:36">
      <c r="S2336" s="179"/>
      <c r="T2336" s="179"/>
      <c r="AB2336" s="77"/>
      <c r="AJ2336" s="55"/>
    </row>
    <row r="2337" spans="19:36">
      <c r="S2337" s="179"/>
      <c r="T2337" s="179"/>
      <c r="AB2337" s="77"/>
      <c r="AJ2337" s="55"/>
    </row>
    <row r="2338" spans="19:36">
      <c r="S2338" s="179"/>
      <c r="T2338" s="179"/>
      <c r="AB2338" s="77"/>
      <c r="AJ2338" s="55"/>
    </row>
    <row r="2339" spans="19:36">
      <c r="S2339" s="179"/>
      <c r="T2339" s="179"/>
      <c r="AB2339" s="77"/>
      <c r="AJ2339" s="55"/>
    </row>
    <row r="2340" spans="19:36">
      <c r="S2340" s="179"/>
      <c r="T2340" s="179"/>
      <c r="AB2340" s="77"/>
      <c r="AJ2340" s="55"/>
    </row>
    <row r="2341" spans="19:36">
      <c r="S2341" s="179"/>
      <c r="T2341" s="179"/>
      <c r="AB2341" s="77"/>
      <c r="AJ2341" s="55"/>
    </row>
    <row r="2342" spans="19:36">
      <c r="S2342" s="179"/>
      <c r="T2342" s="179"/>
      <c r="AB2342" s="77"/>
      <c r="AJ2342" s="55"/>
    </row>
    <row r="2343" spans="19:36">
      <c r="S2343" s="179"/>
      <c r="T2343" s="179"/>
      <c r="AB2343" s="77"/>
      <c r="AJ2343" s="55"/>
    </row>
    <row r="2344" spans="19:36">
      <c r="S2344" s="179"/>
      <c r="T2344" s="179"/>
      <c r="AB2344" s="77"/>
      <c r="AJ2344" s="55"/>
    </row>
    <row r="2345" spans="19:36">
      <c r="S2345" s="179"/>
      <c r="T2345" s="179"/>
      <c r="AB2345" s="77"/>
      <c r="AJ2345" s="55"/>
    </row>
    <row r="2346" spans="19:36">
      <c r="S2346" s="179"/>
      <c r="T2346" s="179"/>
      <c r="AB2346" s="77"/>
      <c r="AJ2346" s="55"/>
    </row>
    <row r="2347" spans="19:36">
      <c r="S2347" s="179"/>
      <c r="T2347" s="179"/>
      <c r="AB2347" s="77"/>
      <c r="AJ2347" s="55"/>
    </row>
    <row r="2348" spans="19:36">
      <c r="S2348" s="179"/>
      <c r="T2348" s="179"/>
      <c r="AB2348" s="77"/>
      <c r="AJ2348" s="55"/>
    </row>
    <row r="2349" spans="19:36">
      <c r="S2349" s="179"/>
      <c r="T2349" s="179"/>
      <c r="AB2349" s="77"/>
      <c r="AJ2349" s="55"/>
    </row>
    <row r="2350" spans="19:36">
      <c r="S2350" s="179"/>
      <c r="T2350" s="179"/>
      <c r="AB2350" s="77"/>
      <c r="AJ2350" s="55"/>
    </row>
    <row r="2351" spans="19:36">
      <c r="S2351" s="179"/>
      <c r="T2351" s="179"/>
      <c r="AB2351" s="77"/>
      <c r="AJ2351" s="55"/>
    </row>
    <row r="2352" spans="19:36">
      <c r="S2352" s="179"/>
      <c r="T2352" s="179"/>
      <c r="AB2352" s="77"/>
      <c r="AJ2352" s="55"/>
    </row>
    <row r="2353" spans="19:36">
      <c r="S2353" s="179"/>
      <c r="T2353" s="179"/>
      <c r="AB2353" s="77"/>
      <c r="AJ2353" s="55"/>
    </row>
    <row r="2354" spans="19:36">
      <c r="S2354" s="179"/>
      <c r="T2354" s="179"/>
      <c r="AB2354" s="77"/>
      <c r="AJ2354" s="55"/>
    </row>
    <row r="2355" spans="19:36">
      <c r="S2355" s="179"/>
      <c r="T2355" s="179"/>
      <c r="AB2355" s="77"/>
      <c r="AJ2355" s="55"/>
    </row>
    <row r="2356" spans="19:36">
      <c r="S2356" s="179"/>
      <c r="T2356" s="179"/>
      <c r="AB2356" s="77"/>
      <c r="AJ2356" s="55"/>
    </row>
    <row r="2357" spans="19:36">
      <c r="S2357" s="179"/>
      <c r="T2357" s="179"/>
      <c r="AB2357" s="77"/>
      <c r="AJ2357" s="55"/>
    </row>
    <row r="2358" spans="19:36">
      <c r="S2358" s="179"/>
      <c r="T2358" s="179"/>
      <c r="AB2358" s="77"/>
      <c r="AJ2358" s="55"/>
    </row>
    <row r="2359" spans="19:36">
      <c r="S2359" s="179"/>
      <c r="T2359" s="179"/>
      <c r="AB2359" s="77"/>
      <c r="AJ2359" s="55"/>
    </row>
    <row r="2360" spans="19:36">
      <c r="S2360" s="179"/>
      <c r="T2360" s="179"/>
      <c r="AB2360" s="77"/>
      <c r="AJ2360" s="55"/>
    </row>
    <row r="2361" spans="19:36">
      <c r="S2361" s="179"/>
      <c r="T2361" s="179"/>
      <c r="AB2361" s="77"/>
      <c r="AJ2361" s="55"/>
    </row>
    <row r="2362" spans="19:36">
      <c r="S2362" s="179"/>
      <c r="T2362" s="179"/>
      <c r="AB2362" s="77"/>
      <c r="AJ2362" s="55"/>
    </row>
    <row r="2363" spans="19:36">
      <c r="S2363" s="179"/>
      <c r="T2363" s="179"/>
      <c r="AB2363" s="77"/>
      <c r="AJ2363" s="55"/>
    </row>
    <row r="2364" spans="19:36">
      <c r="S2364" s="179"/>
      <c r="T2364" s="179"/>
      <c r="AB2364" s="77"/>
      <c r="AJ2364" s="55"/>
    </row>
    <row r="2365" spans="19:36">
      <c r="S2365" s="179"/>
      <c r="T2365" s="179"/>
      <c r="AB2365" s="77"/>
      <c r="AJ2365" s="55"/>
    </row>
    <row r="2366" spans="19:36">
      <c r="S2366" s="179"/>
      <c r="T2366" s="179"/>
      <c r="AB2366" s="77"/>
      <c r="AJ2366" s="55"/>
    </row>
    <row r="2367" spans="19:36">
      <c r="S2367" s="179"/>
      <c r="T2367" s="179"/>
      <c r="AB2367" s="77"/>
      <c r="AJ2367" s="55"/>
    </row>
    <row r="2368" spans="19:36">
      <c r="S2368" s="179"/>
      <c r="T2368" s="179"/>
      <c r="AB2368" s="77"/>
      <c r="AJ2368" s="55"/>
    </row>
    <row r="2369" spans="19:36">
      <c r="S2369" s="179"/>
      <c r="T2369" s="179"/>
      <c r="AB2369" s="77"/>
      <c r="AJ2369" s="55"/>
    </row>
    <row r="2370" spans="19:36">
      <c r="S2370" s="179"/>
      <c r="T2370" s="179"/>
      <c r="AB2370" s="77"/>
      <c r="AJ2370" s="55"/>
    </row>
    <row r="2371" spans="19:36">
      <c r="S2371" s="179"/>
      <c r="T2371" s="179"/>
      <c r="AB2371" s="77"/>
      <c r="AJ2371" s="55"/>
    </row>
    <row r="2372" spans="19:36">
      <c r="S2372" s="179"/>
      <c r="T2372" s="179"/>
      <c r="AB2372" s="77"/>
      <c r="AJ2372" s="55"/>
    </row>
    <row r="2373" spans="19:36">
      <c r="S2373" s="179"/>
      <c r="T2373" s="179"/>
      <c r="AB2373" s="77"/>
      <c r="AJ2373" s="55"/>
    </row>
    <row r="2374" spans="19:36">
      <c r="S2374" s="179"/>
      <c r="T2374" s="179"/>
      <c r="AB2374" s="77"/>
      <c r="AJ2374" s="55"/>
    </row>
    <row r="2375" spans="19:36">
      <c r="S2375" s="179"/>
      <c r="T2375" s="179"/>
      <c r="AB2375" s="77"/>
      <c r="AJ2375" s="55"/>
    </row>
    <row r="2376" spans="19:36">
      <c r="S2376" s="179"/>
      <c r="T2376" s="179"/>
      <c r="AB2376" s="77"/>
      <c r="AJ2376" s="55"/>
    </row>
    <row r="2377" spans="19:36">
      <c r="S2377" s="179"/>
      <c r="T2377" s="179"/>
      <c r="AB2377" s="77"/>
      <c r="AJ2377" s="55"/>
    </row>
    <row r="2378" spans="19:36">
      <c r="S2378" s="179"/>
      <c r="T2378" s="179"/>
      <c r="AB2378" s="77"/>
      <c r="AJ2378" s="55"/>
    </row>
    <row r="2379" spans="19:36">
      <c r="S2379" s="179"/>
      <c r="T2379" s="179"/>
      <c r="AB2379" s="77"/>
      <c r="AJ2379" s="55"/>
    </row>
    <row r="2380" spans="19:36">
      <c r="S2380" s="179"/>
      <c r="T2380" s="179"/>
      <c r="AB2380" s="77"/>
      <c r="AJ2380" s="55"/>
    </row>
    <row r="2381" spans="19:36">
      <c r="S2381" s="179"/>
      <c r="T2381" s="179"/>
      <c r="AB2381" s="77"/>
      <c r="AJ2381" s="55"/>
    </row>
    <row r="2382" spans="19:36">
      <c r="S2382" s="179"/>
      <c r="T2382" s="179"/>
      <c r="AB2382" s="77"/>
      <c r="AJ2382" s="55"/>
    </row>
    <row r="2383" spans="19:36">
      <c r="S2383" s="179"/>
      <c r="T2383" s="179"/>
      <c r="AB2383" s="77"/>
      <c r="AJ2383" s="55"/>
    </row>
    <row r="2384" spans="19:36">
      <c r="S2384" s="179"/>
      <c r="T2384" s="179"/>
      <c r="AB2384" s="77"/>
      <c r="AJ2384" s="55"/>
    </row>
    <row r="2385" spans="19:36">
      <c r="S2385" s="179"/>
      <c r="T2385" s="179"/>
      <c r="AB2385" s="77"/>
      <c r="AJ2385" s="55"/>
    </row>
    <row r="2386" spans="19:36">
      <c r="S2386" s="179"/>
      <c r="T2386" s="179"/>
      <c r="AB2386" s="77"/>
      <c r="AJ2386" s="55"/>
    </row>
    <row r="2387" spans="19:36">
      <c r="S2387" s="179"/>
      <c r="T2387" s="179"/>
      <c r="AB2387" s="77"/>
      <c r="AJ2387" s="55"/>
    </row>
    <row r="2388" spans="19:36">
      <c r="S2388" s="179"/>
      <c r="T2388" s="179"/>
      <c r="AB2388" s="77"/>
      <c r="AJ2388" s="55"/>
    </row>
    <row r="2389" spans="19:36">
      <c r="S2389" s="179"/>
      <c r="T2389" s="179"/>
      <c r="AB2389" s="77"/>
      <c r="AJ2389" s="55"/>
    </row>
    <row r="2390" spans="19:36">
      <c r="S2390" s="179"/>
      <c r="T2390" s="179"/>
      <c r="AB2390" s="77"/>
      <c r="AJ2390" s="55"/>
    </row>
    <row r="2391" spans="19:36">
      <c r="S2391" s="179"/>
      <c r="T2391" s="179"/>
      <c r="AB2391" s="77"/>
      <c r="AJ2391" s="55"/>
    </row>
    <row r="2392" spans="19:36">
      <c r="S2392" s="179"/>
      <c r="T2392" s="179"/>
      <c r="AB2392" s="77"/>
      <c r="AJ2392" s="55"/>
    </row>
    <row r="2393" spans="19:36">
      <c r="S2393" s="179"/>
      <c r="T2393" s="179"/>
      <c r="AB2393" s="77"/>
      <c r="AJ2393" s="55"/>
    </row>
    <row r="2394" spans="19:36">
      <c r="S2394" s="179"/>
      <c r="T2394" s="179"/>
      <c r="AB2394" s="77"/>
      <c r="AJ2394" s="55"/>
    </row>
    <row r="2395" spans="19:36">
      <c r="S2395" s="179"/>
      <c r="T2395" s="179"/>
      <c r="AB2395" s="77"/>
      <c r="AJ2395" s="55"/>
    </row>
    <row r="2396" spans="19:36">
      <c r="S2396" s="179"/>
      <c r="T2396" s="179"/>
      <c r="AB2396" s="77"/>
      <c r="AJ2396" s="55"/>
    </row>
    <row r="2397" spans="19:36">
      <c r="S2397" s="179"/>
      <c r="T2397" s="179"/>
      <c r="AB2397" s="77"/>
      <c r="AJ2397" s="55"/>
    </row>
    <row r="2398" spans="19:36">
      <c r="S2398" s="179"/>
      <c r="T2398" s="179"/>
      <c r="AB2398" s="77"/>
      <c r="AJ2398" s="55"/>
    </row>
    <row r="2399" spans="19:36">
      <c r="S2399" s="179"/>
      <c r="T2399" s="179"/>
      <c r="AB2399" s="77"/>
      <c r="AJ2399" s="55"/>
    </row>
    <row r="2400" spans="19:36">
      <c r="S2400" s="179"/>
      <c r="T2400" s="179"/>
      <c r="AB2400" s="77"/>
      <c r="AJ2400" s="55"/>
    </row>
    <row r="2401" spans="19:36">
      <c r="S2401" s="179"/>
      <c r="T2401" s="179"/>
      <c r="AB2401" s="77"/>
      <c r="AJ2401" s="55"/>
    </row>
    <row r="2402" spans="19:36">
      <c r="S2402" s="179"/>
      <c r="T2402" s="179"/>
      <c r="AB2402" s="77"/>
      <c r="AJ2402" s="55"/>
    </row>
    <row r="2403" spans="19:36">
      <c r="S2403" s="179"/>
      <c r="T2403" s="179"/>
      <c r="AB2403" s="77"/>
      <c r="AJ2403" s="55"/>
    </row>
    <row r="2404" spans="19:36">
      <c r="S2404" s="179"/>
      <c r="T2404" s="179"/>
      <c r="AB2404" s="77"/>
      <c r="AJ2404" s="55"/>
    </row>
    <row r="2405" spans="19:36">
      <c r="S2405" s="179"/>
      <c r="T2405" s="179"/>
      <c r="AB2405" s="77"/>
      <c r="AJ2405" s="55"/>
    </row>
    <row r="2406" spans="19:36">
      <c r="S2406" s="179"/>
      <c r="T2406" s="179"/>
      <c r="AB2406" s="77"/>
      <c r="AJ2406" s="55"/>
    </row>
    <row r="2407" spans="19:36">
      <c r="S2407" s="179"/>
      <c r="T2407" s="179"/>
      <c r="AB2407" s="77"/>
      <c r="AJ2407" s="55"/>
    </row>
    <row r="2408" spans="19:36">
      <c r="S2408" s="179"/>
      <c r="T2408" s="179"/>
      <c r="AB2408" s="77"/>
      <c r="AJ2408" s="55"/>
    </row>
    <row r="2409" spans="19:36">
      <c r="S2409" s="179"/>
      <c r="T2409" s="179"/>
      <c r="AB2409" s="77"/>
      <c r="AJ2409" s="55"/>
    </row>
    <row r="2410" spans="19:36">
      <c r="S2410" s="179"/>
      <c r="T2410" s="179"/>
      <c r="AB2410" s="77"/>
      <c r="AJ2410" s="55"/>
    </row>
    <row r="2411" spans="19:36">
      <c r="S2411" s="179"/>
      <c r="T2411" s="179"/>
      <c r="AB2411" s="77"/>
      <c r="AJ2411" s="55"/>
    </row>
    <row r="2412" spans="19:36">
      <c r="S2412" s="179"/>
      <c r="T2412" s="179"/>
      <c r="AB2412" s="77"/>
      <c r="AJ2412" s="55"/>
    </row>
    <row r="2413" spans="19:36">
      <c r="S2413" s="179"/>
      <c r="T2413" s="179"/>
      <c r="AB2413" s="77"/>
      <c r="AJ2413" s="55"/>
    </row>
    <row r="2414" spans="19:36">
      <c r="S2414" s="179"/>
      <c r="T2414" s="179"/>
      <c r="AB2414" s="77"/>
      <c r="AJ2414" s="55"/>
    </row>
    <row r="2415" spans="19:36">
      <c r="S2415" s="179"/>
      <c r="T2415" s="179"/>
      <c r="AB2415" s="77"/>
      <c r="AJ2415" s="55"/>
    </row>
    <row r="2416" spans="19:36">
      <c r="S2416" s="179"/>
      <c r="T2416" s="179"/>
      <c r="AB2416" s="77"/>
      <c r="AJ2416" s="55"/>
    </row>
    <row r="2417" spans="19:36">
      <c r="S2417" s="179"/>
      <c r="T2417" s="179"/>
      <c r="AB2417" s="77"/>
      <c r="AJ2417" s="55"/>
    </row>
    <row r="2418" spans="19:36">
      <c r="S2418" s="179"/>
      <c r="T2418" s="179"/>
      <c r="AB2418" s="77"/>
      <c r="AJ2418" s="55"/>
    </row>
    <row r="2419" spans="19:36">
      <c r="S2419" s="179"/>
      <c r="T2419" s="179"/>
      <c r="AB2419" s="77"/>
      <c r="AJ2419" s="55"/>
    </row>
    <row r="2420" spans="19:36">
      <c r="S2420" s="179"/>
      <c r="T2420" s="179"/>
      <c r="AB2420" s="77"/>
      <c r="AJ2420" s="55"/>
    </row>
    <row r="2421" spans="19:36">
      <c r="S2421" s="179"/>
      <c r="T2421" s="179"/>
      <c r="AB2421" s="77"/>
      <c r="AJ2421" s="55"/>
    </row>
    <row r="2422" spans="19:36">
      <c r="S2422" s="179"/>
      <c r="T2422" s="179"/>
      <c r="AB2422" s="77"/>
      <c r="AJ2422" s="55"/>
    </row>
    <row r="2423" spans="19:36">
      <c r="S2423" s="179"/>
      <c r="T2423" s="179"/>
      <c r="AB2423" s="77"/>
      <c r="AJ2423" s="55"/>
    </row>
    <row r="2424" spans="19:36">
      <c r="S2424" s="179"/>
      <c r="T2424" s="179"/>
      <c r="AB2424" s="77"/>
      <c r="AJ2424" s="55"/>
    </row>
    <row r="2425" spans="19:36">
      <c r="S2425" s="179"/>
      <c r="T2425" s="179"/>
      <c r="AB2425" s="77"/>
      <c r="AJ2425" s="55"/>
    </row>
    <row r="2426" spans="19:36">
      <c r="S2426" s="179"/>
      <c r="T2426" s="179"/>
      <c r="AB2426" s="77"/>
      <c r="AJ2426" s="55"/>
    </row>
    <row r="2427" spans="19:36">
      <c r="S2427" s="179"/>
      <c r="T2427" s="179"/>
      <c r="AB2427" s="77"/>
      <c r="AJ2427" s="55"/>
    </row>
    <row r="2428" spans="19:36">
      <c r="S2428" s="179"/>
      <c r="T2428" s="179"/>
      <c r="AB2428" s="77"/>
      <c r="AJ2428" s="55"/>
    </row>
    <row r="2429" spans="19:36">
      <c r="S2429" s="179"/>
      <c r="T2429" s="179"/>
      <c r="AB2429" s="77"/>
      <c r="AJ2429" s="55"/>
    </row>
    <row r="2430" spans="19:36">
      <c r="S2430" s="179"/>
      <c r="T2430" s="179"/>
      <c r="AB2430" s="77"/>
      <c r="AJ2430" s="55"/>
    </row>
    <row r="2431" spans="19:36">
      <c r="S2431" s="179"/>
      <c r="T2431" s="179"/>
      <c r="AB2431" s="77"/>
      <c r="AJ2431" s="55"/>
    </row>
    <row r="2432" spans="19:36">
      <c r="S2432" s="179"/>
      <c r="T2432" s="179"/>
      <c r="AB2432" s="77"/>
      <c r="AJ2432" s="55"/>
    </row>
    <row r="2433" spans="19:36">
      <c r="S2433" s="179"/>
      <c r="T2433" s="179"/>
      <c r="AB2433" s="77"/>
      <c r="AJ2433" s="55"/>
    </row>
    <row r="2434" spans="19:36">
      <c r="S2434" s="179"/>
      <c r="T2434" s="179"/>
      <c r="AB2434" s="77"/>
      <c r="AJ2434" s="55"/>
    </row>
    <row r="2435" spans="19:36">
      <c r="S2435" s="179"/>
      <c r="T2435" s="179"/>
      <c r="AB2435" s="77"/>
      <c r="AJ2435" s="55"/>
    </row>
    <row r="2436" spans="19:36">
      <c r="S2436" s="179"/>
      <c r="T2436" s="179"/>
      <c r="AB2436" s="77"/>
      <c r="AJ2436" s="55"/>
    </row>
    <row r="2437" spans="19:36">
      <c r="S2437" s="179"/>
      <c r="T2437" s="179"/>
      <c r="AB2437" s="77"/>
      <c r="AJ2437" s="55"/>
    </row>
    <row r="2438" spans="19:36">
      <c r="S2438" s="179"/>
      <c r="T2438" s="179"/>
      <c r="AB2438" s="77"/>
      <c r="AJ2438" s="55"/>
    </row>
    <row r="2439" spans="19:36">
      <c r="S2439" s="179"/>
      <c r="T2439" s="179"/>
      <c r="AB2439" s="77"/>
      <c r="AJ2439" s="55"/>
    </row>
    <row r="2440" spans="19:36">
      <c r="S2440" s="179"/>
      <c r="T2440" s="179"/>
      <c r="AB2440" s="77"/>
      <c r="AJ2440" s="55"/>
    </row>
    <row r="2441" spans="19:36">
      <c r="S2441" s="179"/>
      <c r="T2441" s="179"/>
      <c r="AB2441" s="77"/>
      <c r="AJ2441" s="55"/>
    </row>
    <row r="2442" spans="19:36">
      <c r="S2442" s="179"/>
      <c r="T2442" s="179"/>
      <c r="AB2442" s="77"/>
      <c r="AJ2442" s="55"/>
    </row>
    <row r="2443" spans="19:36">
      <c r="S2443" s="179"/>
      <c r="T2443" s="179"/>
      <c r="AB2443" s="77"/>
      <c r="AJ2443" s="55"/>
    </row>
    <row r="2444" spans="19:36">
      <c r="S2444" s="179"/>
      <c r="T2444" s="179"/>
      <c r="AB2444" s="77"/>
      <c r="AJ2444" s="55"/>
    </row>
    <row r="2445" spans="19:36">
      <c r="S2445" s="179"/>
      <c r="T2445" s="179"/>
      <c r="AB2445" s="77"/>
      <c r="AJ2445" s="55"/>
    </row>
    <row r="2446" spans="19:36">
      <c r="S2446" s="179"/>
      <c r="T2446" s="179"/>
      <c r="AB2446" s="77"/>
      <c r="AJ2446" s="55"/>
    </row>
    <row r="2447" spans="19:36">
      <c r="S2447" s="179"/>
      <c r="T2447" s="179"/>
      <c r="AB2447" s="77"/>
      <c r="AJ2447" s="55"/>
    </row>
    <row r="2448" spans="19:36">
      <c r="S2448" s="179"/>
      <c r="T2448" s="179"/>
      <c r="AB2448" s="77"/>
      <c r="AJ2448" s="55"/>
    </row>
    <row r="2449" spans="19:36">
      <c r="S2449" s="179"/>
      <c r="T2449" s="179"/>
      <c r="AB2449" s="77"/>
      <c r="AJ2449" s="55"/>
    </row>
    <row r="2450" spans="19:36">
      <c r="S2450" s="179"/>
      <c r="T2450" s="179"/>
      <c r="AB2450" s="77"/>
      <c r="AJ2450" s="55"/>
    </row>
    <row r="2451" spans="19:36">
      <c r="S2451" s="179"/>
      <c r="T2451" s="179"/>
      <c r="AB2451" s="77"/>
      <c r="AJ2451" s="55"/>
    </row>
    <row r="2452" spans="19:36">
      <c r="S2452" s="179"/>
      <c r="T2452" s="179"/>
      <c r="AB2452" s="77"/>
      <c r="AJ2452" s="55"/>
    </row>
    <row r="2453" spans="19:36">
      <c r="S2453" s="179"/>
      <c r="T2453" s="179"/>
      <c r="AB2453" s="77"/>
      <c r="AJ2453" s="55"/>
    </row>
    <row r="2454" spans="19:36">
      <c r="S2454" s="179"/>
      <c r="T2454" s="179"/>
      <c r="AB2454" s="77"/>
      <c r="AJ2454" s="55"/>
    </row>
    <row r="2455" spans="19:36">
      <c r="S2455" s="179"/>
      <c r="T2455" s="179"/>
      <c r="AB2455" s="77"/>
      <c r="AJ2455" s="55"/>
    </row>
    <row r="2456" spans="19:36">
      <c r="S2456" s="179"/>
      <c r="T2456" s="179"/>
      <c r="AB2456" s="77"/>
      <c r="AJ2456" s="55"/>
    </row>
    <row r="2457" spans="19:36">
      <c r="S2457" s="179"/>
      <c r="T2457" s="179"/>
      <c r="AB2457" s="77"/>
      <c r="AJ2457" s="55"/>
    </row>
    <row r="2458" spans="19:36">
      <c r="S2458" s="179"/>
      <c r="T2458" s="179"/>
      <c r="AB2458" s="77"/>
      <c r="AJ2458" s="55"/>
    </row>
    <row r="2459" spans="19:36">
      <c r="S2459" s="179"/>
      <c r="T2459" s="179"/>
      <c r="AB2459" s="77"/>
      <c r="AJ2459" s="55"/>
    </row>
    <row r="2460" spans="19:36">
      <c r="S2460" s="179"/>
      <c r="T2460" s="179"/>
      <c r="AB2460" s="77"/>
      <c r="AJ2460" s="55"/>
    </row>
    <row r="2461" spans="19:36">
      <c r="S2461" s="179"/>
      <c r="T2461" s="179"/>
      <c r="AB2461" s="77"/>
      <c r="AJ2461" s="55"/>
    </row>
    <row r="2462" spans="19:36">
      <c r="S2462" s="179"/>
      <c r="T2462" s="179"/>
      <c r="AB2462" s="77"/>
      <c r="AJ2462" s="55"/>
    </row>
    <row r="2463" spans="19:36">
      <c r="S2463" s="179"/>
      <c r="T2463" s="179"/>
      <c r="AB2463" s="77"/>
      <c r="AJ2463" s="55"/>
    </row>
    <row r="2464" spans="19:36">
      <c r="S2464" s="179"/>
      <c r="T2464" s="179"/>
      <c r="AB2464" s="77"/>
      <c r="AJ2464" s="55"/>
    </row>
    <row r="2465" spans="19:36">
      <c r="S2465" s="179"/>
      <c r="T2465" s="179"/>
      <c r="AB2465" s="77"/>
      <c r="AJ2465" s="55"/>
    </row>
    <row r="2466" spans="19:36">
      <c r="S2466" s="179"/>
      <c r="T2466" s="179"/>
      <c r="AB2466" s="77"/>
      <c r="AJ2466" s="55"/>
    </row>
    <row r="2467" spans="19:36">
      <c r="S2467" s="179"/>
      <c r="T2467" s="179"/>
      <c r="AB2467" s="77"/>
      <c r="AJ2467" s="55"/>
    </row>
    <row r="2468" spans="19:36">
      <c r="S2468" s="179"/>
      <c r="T2468" s="179"/>
      <c r="AB2468" s="77"/>
      <c r="AJ2468" s="55"/>
    </row>
    <row r="2469" spans="19:36">
      <c r="S2469" s="179"/>
      <c r="T2469" s="179"/>
      <c r="AB2469" s="77"/>
      <c r="AJ2469" s="55"/>
    </row>
    <row r="2470" spans="19:36">
      <c r="S2470" s="179"/>
      <c r="T2470" s="179"/>
      <c r="AB2470" s="77"/>
      <c r="AJ2470" s="55"/>
    </row>
    <row r="2471" spans="19:36">
      <c r="S2471" s="179"/>
      <c r="T2471" s="179"/>
      <c r="AB2471" s="77"/>
      <c r="AJ2471" s="55"/>
    </row>
    <row r="2472" spans="19:36">
      <c r="S2472" s="179"/>
      <c r="T2472" s="179"/>
      <c r="AB2472" s="77"/>
      <c r="AJ2472" s="55"/>
    </row>
    <row r="2473" spans="19:36">
      <c r="S2473" s="179"/>
      <c r="T2473" s="179"/>
      <c r="AB2473" s="77"/>
      <c r="AJ2473" s="55"/>
    </row>
    <row r="2474" spans="19:36">
      <c r="S2474" s="179"/>
      <c r="T2474" s="179"/>
      <c r="AB2474" s="77"/>
      <c r="AJ2474" s="55"/>
    </row>
    <row r="2475" spans="19:36">
      <c r="S2475" s="179"/>
      <c r="T2475" s="179"/>
      <c r="AB2475" s="77"/>
      <c r="AJ2475" s="55"/>
    </row>
    <row r="2476" spans="19:36">
      <c r="S2476" s="179"/>
      <c r="T2476" s="179"/>
      <c r="AB2476" s="77"/>
      <c r="AJ2476" s="55"/>
    </row>
    <row r="2477" spans="19:36">
      <c r="S2477" s="179"/>
      <c r="T2477" s="179"/>
      <c r="AB2477" s="77"/>
      <c r="AJ2477" s="55"/>
    </row>
    <row r="2478" spans="19:36">
      <c r="S2478" s="179"/>
      <c r="T2478" s="179"/>
      <c r="AB2478" s="77"/>
      <c r="AJ2478" s="55"/>
    </row>
    <row r="2479" spans="19:36">
      <c r="S2479" s="179"/>
      <c r="T2479" s="179"/>
      <c r="AB2479" s="77"/>
      <c r="AJ2479" s="55"/>
    </row>
    <row r="2480" spans="19:36">
      <c r="S2480" s="179"/>
      <c r="T2480" s="179"/>
      <c r="AB2480" s="77"/>
      <c r="AJ2480" s="55"/>
    </row>
    <row r="2481" spans="19:36">
      <c r="S2481" s="179"/>
      <c r="T2481" s="179"/>
      <c r="AB2481" s="77"/>
      <c r="AJ2481" s="55"/>
    </row>
    <row r="2482" spans="19:36">
      <c r="S2482" s="179"/>
      <c r="T2482" s="179"/>
      <c r="AB2482" s="77"/>
      <c r="AJ2482" s="55"/>
    </row>
    <row r="2483" spans="19:36">
      <c r="S2483" s="179"/>
      <c r="T2483" s="179"/>
      <c r="AB2483" s="77"/>
      <c r="AJ2483" s="55"/>
    </row>
    <row r="2484" spans="19:36">
      <c r="S2484" s="179"/>
      <c r="T2484" s="179"/>
      <c r="AB2484" s="77"/>
      <c r="AJ2484" s="55"/>
    </row>
    <row r="2485" spans="19:36">
      <c r="S2485" s="179"/>
      <c r="T2485" s="179"/>
      <c r="AB2485" s="77"/>
      <c r="AJ2485" s="55"/>
    </row>
    <row r="2486" spans="19:36">
      <c r="S2486" s="179"/>
      <c r="T2486" s="179"/>
      <c r="AB2486" s="77"/>
      <c r="AJ2486" s="55"/>
    </row>
    <row r="2487" spans="19:36">
      <c r="S2487" s="179"/>
      <c r="T2487" s="179"/>
      <c r="AB2487" s="77"/>
      <c r="AJ2487" s="55"/>
    </row>
    <row r="2488" spans="19:36">
      <c r="S2488" s="179"/>
      <c r="T2488" s="179"/>
      <c r="AB2488" s="77"/>
      <c r="AJ2488" s="55"/>
    </row>
    <row r="2489" spans="19:36">
      <c r="S2489" s="179"/>
      <c r="T2489" s="179"/>
      <c r="AB2489" s="77"/>
      <c r="AJ2489" s="55"/>
    </row>
    <row r="2490" spans="19:36">
      <c r="S2490" s="179"/>
      <c r="T2490" s="179"/>
      <c r="AB2490" s="77"/>
      <c r="AJ2490" s="55"/>
    </row>
    <row r="2491" spans="19:36">
      <c r="S2491" s="179"/>
      <c r="T2491" s="179"/>
      <c r="AB2491" s="77"/>
      <c r="AJ2491" s="55"/>
    </row>
    <row r="2492" spans="19:36">
      <c r="S2492" s="179"/>
      <c r="T2492" s="179"/>
      <c r="AB2492" s="77"/>
      <c r="AJ2492" s="55"/>
    </row>
    <row r="2493" spans="19:36">
      <c r="S2493" s="179"/>
      <c r="T2493" s="179"/>
      <c r="AB2493" s="77"/>
      <c r="AJ2493" s="55"/>
    </row>
    <row r="2494" spans="19:36">
      <c r="S2494" s="179"/>
      <c r="T2494" s="179"/>
      <c r="AB2494" s="77"/>
      <c r="AJ2494" s="55"/>
    </row>
    <row r="2495" spans="19:36">
      <c r="S2495" s="179"/>
      <c r="T2495" s="179"/>
      <c r="AB2495" s="77"/>
      <c r="AJ2495" s="55"/>
    </row>
    <row r="2496" spans="19:36">
      <c r="S2496" s="179"/>
      <c r="T2496" s="179"/>
      <c r="AB2496" s="77"/>
      <c r="AJ2496" s="55"/>
    </row>
    <row r="2497" spans="19:36">
      <c r="S2497" s="179"/>
      <c r="T2497" s="179"/>
      <c r="AB2497" s="77"/>
      <c r="AJ2497" s="55"/>
    </row>
    <row r="2498" spans="19:36">
      <c r="S2498" s="179"/>
      <c r="T2498" s="179"/>
      <c r="AB2498" s="77"/>
      <c r="AJ2498" s="55"/>
    </row>
    <row r="2499" spans="19:36">
      <c r="S2499" s="179"/>
      <c r="T2499" s="179"/>
      <c r="AB2499" s="77"/>
      <c r="AJ2499" s="55"/>
    </row>
    <row r="2500" spans="19:36">
      <c r="S2500" s="179"/>
      <c r="T2500" s="179"/>
      <c r="AB2500" s="77"/>
      <c r="AJ2500" s="55"/>
    </row>
    <row r="2501" spans="19:36">
      <c r="S2501" s="179"/>
      <c r="T2501" s="179"/>
      <c r="AB2501" s="77"/>
      <c r="AJ2501" s="55"/>
    </row>
    <row r="2502" spans="19:36">
      <c r="S2502" s="179"/>
      <c r="T2502" s="179"/>
      <c r="AB2502" s="77"/>
      <c r="AJ2502" s="55"/>
    </row>
    <row r="2503" spans="19:36">
      <c r="S2503" s="179"/>
      <c r="T2503" s="179"/>
      <c r="AB2503" s="77"/>
      <c r="AJ2503" s="55"/>
    </row>
    <row r="2504" spans="19:36">
      <c r="S2504" s="179"/>
      <c r="T2504" s="179"/>
      <c r="AB2504" s="77"/>
      <c r="AJ2504" s="55"/>
    </row>
    <row r="2505" spans="19:36">
      <c r="S2505" s="179"/>
      <c r="T2505" s="179"/>
      <c r="AB2505" s="77"/>
      <c r="AJ2505" s="55"/>
    </row>
    <row r="2506" spans="19:36">
      <c r="S2506" s="179"/>
      <c r="T2506" s="179"/>
      <c r="AB2506" s="77"/>
      <c r="AJ2506" s="55"/>
    </row>
    <row r="2507" spans="19:36">
      <c r="S2507" s="179"/>
      <c r="T2507" s="179"/>
      <c r="AB2507" s="77"/>
      <c r="AJ2507" s="55"/>
    </row>
    <row r="2508" spans="19:36">
      <c r="S2508" s="179"/>
      <c r="T2508" s="179"/>
      <c r="AB2508" s="77"/>
      <c r="AJ2508" s="55"/>
    </row>
    <row r="2509" spans="19:36">
      <c r="S2509" s="179"/>
      <c r="T2509" s="179"/>
      <c r="AB2509" s="77"/>
      <c r="AJ2509" s="55"/>
    </row>
    <row r="2510" spans="19:36">
      <c r="S2510" s="179"/>
      <c r="T2510" s="179"/>
      <c r="AB2510" s="77"/>
      <c r="AJ2510" s="55"/>
    </row>
    <row r="2511" spans="19:36">
      <c r="S2511" s="179"/>
      <c r="T2511" s="179"/>
      <c r="AB2511" s="77"/>
      <c r="AJ2511" s="55"/>
    </row>
    <row r="2512" spans="19:36">
      <c r="S2512" s="179"/>
      <c r="T2512" s="179"/>
      <c r="AB2512" s="77"/>
      <c r="AJ2512" s="55"/>
    </row>
    <row r="2513" spans="19:36">
      <c r="S2513" s="179"/>
      <c r="T2513" s="179"/>
      <c r="AB2513" s="77"/>
      <c r="AJ2513" s="55"/>
    </row>
    <row r="2514" spans="19:36">
      <c r="S2514" s="179"/>
      <c r="T2514" s="179"/>
      <c r="AB2514" s="77"/>
      <c r="AJ2514" s="55"/>
    </row>
    <row r="2515" spans="19:36">
      <c r="S2515" s="179"/>
      <c r="T2515" s="179"/>
      <c r="AB2515" s="77"/>
      <c r="AJ2515" s="55"/>
    </row>
    <row r="2516" spans="19:36">
      <c r="S2516" s="179"/>
      <c r="T2516" s="179"/>
      <c r="AB2516" s="77"/>
      <c r="AJ2516" s="55"/>
    </row>
    <row r="2517" spans="19:36">
      <c r="S2517" s="179"/>
      <c r="T2517" s="179"/>
      <c r="AB2517" s="77"/>
      <c r="AJ2517" s="55"/>
    </row>
    <row r="2518" spans="19:36">
      <c r="S2518" s="179"/>
      <c r="T2518" s="179"/>
      <c r="AB2518" s="77"/>
      <c r="AJ2518" s="55"/>
    </row>
    <row r="2519" spans="19:36">
      <c r="S2519" s="179"/>
      <c r="T2519" s="179"/>
      <c r="AB2519" s="77"/>
      <c r="AJ2519" s="55"/>
    </row>
    <row r="2520" spans="19:36">
      <c r="S2520" s="179"/>
      <c r="T2520" s="179"/>
      <c r="AB2520" s="77"/>
      <c r="AJ2520" s="55"/>
    </row>
    <row r="2521" spans="19:36">
      <c r="S2521" s="179"/>
      <c r="T2521" s="179"/>
      <c r="AB2521" s="77"/>
      <c r="AJ2521" s="55"/>
    </row>
    <row r="2522" spans="19:36">
      <c r="S2522" s="179"/>
      <c r="T2522" s="179"/>
      <c r="AB2522" s="77"/>
      <c r="AJ2522" s="55"/>
    </row>
    <row r="2523" spans="19:36">
      <c r="S2523" s="179"/>
      <c r="T2523" s="179"/>
      <c r="AB2523" s="77"/>
      <c r="AJ2523" s="55"/>
    </row>
    <row r="2524" spans="19:36">
      <c r="S2524" s="179"/>
      <c r="T2524" s="179"/>
      <c r="AB2524" s="77"/>
      <c r="AJ2524" s="55"/>
    </row>
    <row r="2525" spans="19:36">
      <c r="S2525" s="179"/>
      <c r="T2525" s="179"/>
      <c r="AB2525" s="77"/>
      <c r="AJ2525" s="55"/>
    </row>
    <row r="2526" spans="19:36">
      <c r="S2526" s="179"/>
      <c r="T2526" s="179"/>
      <c r="AB2526" s="77"/>
      <c r="AJ2526" s="55"/>
    </row>
    <row r="2527" spans="19:36">
      <c r="S2527" s="179"/>
      <c r="T2527" s="179"/>
      <c r="AB2527" s="77"/>
      <c r="AJ2527" s="55"/>
    </row>
    <row r="2528" spans="19:36">
      <c r="S2528" s="179"/>
      <c r="T2528" s="179"/>
      <c r="AB2528" s="77"/>
      <c r="AJ2528" s="55"/>
    </row>
    <row r="2529" spans="19:36">
      <c r="S2529" s="179"/>
      <c r="T2529" s="179"/>
      <c r="AB2529" s="77"/>
      <c r="AJ2529" s="55"/>
    </row>
    <row r="2530" spans="19:36">
      <c r="S2530" s="179"/>
      <c r="T2530" s="179"/>
      <c r="AB2530" s="77"/>
      <c r="AJ2530" s="55"/>
    </row>
    <row r="2531" spans="19:36">
      <c r="S2531" s="179"/>
      <c r="T2531" s="179"/>
      <c r="AB2531" s="77"/>
      <c r="AJ2531" s="55"/>
    </row>
    <row r="2532" spans="19:36">
      <c r="S2532" s="179"/>
      <c r="T2532" s="179"/>
      <c r="AB2532" s="77"/>
      <c r="AJ2532" s="55"/>
    </row>
    <row r="2533" spans="19:36">
      <c r="S2533" s="179"/>
      <c r="T2533" s="179"/>
      <c r="AB2533" s="77"/>
      <c r="AJ2533" s="55"/>
    </row>
    <row r="2534" spans="19:36">
      <c r="S2534" s="179"/>
      <c r="T2534" s="179"/>
      <c r="AB2534" s="77"/>
      <c r="AJ2534" s="55"/>
    </row>
    <row r="2535" spans="19:36">
      <c r="S2535" s="179"/>
      <c r="T2535" s="179"/>
      <c r="AB2535" s="77"/>
      <c r="AJ2535" s="55"/>
    </row>
    <row r="2536" spans="19:36">
      <c r="S2536" s="179"/>
      <c r="T2536" s="179"/>
      <c r="AB2536" s="77"/>
      <c r="AJ2536" s="55"/>
    </row>
    <row r="2537" spans="19:36">
      <c r="S2537" s="179"/>
      <c r="T2537" s="179"/>
      <c r="AB2537" s="77"/>
      <c r="AJ2537" s="55"/>
    </row>
    <row r="2538" spans="19:36">
      <c r="S2538" s="179"/>
      <c r="T2538" s="179"/>
      <c r="AB2538" s="77"/>
      <c r="AJ2538" s="55"/>
    </row>
    <row r="2539" spans="19:36">
      <c r="S2539" s="179"/>
      <c r="T2539" s="179"/>
      <c r="AB2539" s="77"/>
      <c r="AJ2539" s="55"/>
    </row>
    <row r="2540" spans="19:36">
      <c r="S2540" s="179"/>
      <c r="T2540" s="179"/>
      <c r="AB2540" s="77"/>
      <c r="AJ2540" s="55"/>
    </row>
    <row r="2541" spans="19:36">
      <c r="S2541" s="179"/>
      <c r="T2541" s="179"/>
      <c r="AB2541" s="77"/>
      <c r="AJ2541" s="55"/>
    </row>
    <row r="2542" spans="19:36">
      <c r="S2542" s="179"/>
      <c r="T2542" s="179"/>
      <c r="AB2542" s="77"/>
      <c r="AJ2542" s="55"/>
    </row>
    <row r="2543" spans="19:36">
      <c r="S2543" s="179"/>
      <c r="T2543" s="179"/>
      <c r="AB2543" s="77"/>
      <c r="AJ2543" s="55"/>
    </row>
    <row r="2544" spans="19:36">
      <c r="S2544" s="179"/>
      <c r="T2544" s="179"/>
      <c r="AB2544" s="77"/>
      <c r="AJ2544" s="55"/>
    </row>
    <row r="2545" spans="19:36">
      <c r="S2545" s="179"/>
      <c r="T2545" s="179"/>
      <c r="AB2545" s="77"/>
      <c r="AJ2545" s="55"/>
    </row>
    <row r="2546" spans="19:36">
      <c r="S2546" s="179"/>
      <c r="T2546" s="179"/>
      <c r="AB2546" s="77"/>
      <c r="AJ2546" s="55"/>
    </row>
    <row r="2547" spans="19:36">
      <c r="S2547" s="179"/>
      <c r="T2547" s="179"/>
      <c r="AB2547" s="77"/>
      <c r="AJ2547" s="55"/>
    </row>
    <row r="2548" spans="19:36">
      <c r="S2548" s="179"/>
      <c r="T2548" s="179"/>
      <c r="AB2548" s="77"/>
      <c r="AJ2548" s="55"/>
    </row>
    <row r="2549" spans="19:36">
      <c r="S2549" s="179"/>
      <c r="T2549" s="179"/>
      <c r="AB2549" s="77"/>
      <c r="AJ2549" s="55"/>
    </row>
    <row r="2550" spans="19:36">
      <c r="S2550" s="179"/>
      <c r="T2550" s="179"/>
      <c r="AB2550" s="77"/>
      <c r="AJ2550" s="55"/>
    </row>
    <row r="2551" spans="19:36">
      <c r="S2551" s="179"/>
      <c r="T2551" s="179"/>
      <c r="AB2551" s="77"/>
      <c r="AJ2551" s="55"/>
    </row>
    <row r="2552" spans="19:36">
      <c r="S2552" s="179"/>
      <c r="T2552" s="179"/>
      <c r="AB2552" s="77"/>
      <c r="AJ2552" s="55"/>
    </row>
    <row r="2553" spans="19:36">
      <c r="S2553" s="179"/>
      <c r="T2553" s="179"/>
      <c r="AB2553" s="77"/>
      <c r="AJ2553" s="55"/>
    </row>
    <row r="2554" spans="19:36">
      <c r="S2554" s="179"/>
      <c r="T2554" s="179"/>
      <c r="AB2554" s="77"/>
      <c r="AJ2554" s="55"/>
    </row>
    <row r="2555" spans="19:36">
      <c r="S2555" s="179"/>
      <c r="T2555" s="179"/>
      <c r="AB2555" s="77"/>
      <c r="AJ2555" s="55"/>
    </row>
    <row r="2556" spans="19:36">
      <c r="S2556" s="179"/>
      <c r="T2556" s="179"/>
      <c r="AB2556" s="77"/>
      <c r="AJ2556" s="55"/>
    </row>
    <row r="2557" spans="19:36">
      <c r="S2557" s="179"/>
      <c r="T2557" s="179"/>
      <c r="AB2557" s="77"/>
      <c r="AJ2557" s="55"/>
    </row>
    <row r="2558" spans="19:36">
      <c r="S2558" s="179"/>
      <c r="T2558" s="179"/>
      <c r="AB2558" s="77"/>
      <c r="AJ2558" s="55"/>
    </row>
    <row r="2559" spans="19:36">
      <c r="S2559" s="179"/>
      <c r="T2559" s="179"/>
      <c r="AB2559" s="77"/>
      <c r="AJ2559" s="55"/>
    </row>
    <row r="2560" spans="19:36">
      <c r="S2560" s="179"/>
      <c r="T2560" s="179"/>
      <c r="AB2560" s="77"/>
      <c r="AJ2560" s="55"/>
    </row>
    <row r="2561" spans="19:36">
      <c r="S2561" s="179"/>
      <c r="T2561" s="179"/>
      <c r="AB2561" s="77"/>
      <c r="AJ2561" s="55"/>
    </row>
    <row r="2562" spans="19:36">
      <c r="S2562" s="179"/>
      <c r="T2562" s="179"/>
      <c r="AB2562" s="77"/>
      <c r="AJ2562" s="55"/>
    </row>
    <row r="2563" spans="19:36">
      <c r="S2563" s="179"/>
      <c r="T2563" s="179"/>
      <c r="AB2563" s="77"/>
      <c r="AJ2563" s="55"/>
    </row>
    <row r="2564" spans="19:36">
      <c r="S2564" s="179"/>
      <c r="T2564" s="179"/>
      <c r="AB2564" s="77"/>
      <c r="AJ2564" s="55"/>
    </row>
    <row r="2565" spans="19:36">
      <c r="S2565" s="179"/>
      <c r="T2565" s="179"/>
      <c r="AB2565" s="77"/>
      <c r="AJ2565" s="55"/>
    </row>
    <row r="2566" spans="19:36">
      <c r="S2566" s="179"/>
      <c r="T2566" s="179"/>
      <c r="AB2566" s="77"/>
      <c r="AJ2566" s="55"/>
    </row>
    <row r="2567" spans="19:36">
      <c r="S2567" s="179"/>
      <c r="T2567" s="179"/>
      <c r="AB2567" s="77"/>
      <c r="AJ2567" s="55"/>
    </row>
    <row r="2568" spans="19:36">
      <c r="S2568" s="179"/>
      <c r="T2568" s="179"/>
      <c r="AB2568" s="77"/>
      <c r="AJ2568" s="55"/>
    </row>
    <row r="2569" spans="19:36">
      <c r="S2569" s="179"/>
      <c r="T2569" s="179"/>
      <c r="AB2569" s="77"/>
      <c r="AJ2569" s="55"/>
    </row>
    <row r="2570" spans="19:36">
      <c r="S2570" s="179"/>
      <c r="T2570" s="179"/>
      <c r="AB2570" s="77"/>
      <c r="AJ2570" s="55"/>
    </row>
    <row r="2571" spans="19:36">
      <c r="S2571" s="179"/>
      <c r="T2571" s="179"/>
      <c r="AB2571" s="77"/>
      <c r="AJ2571" s="55"/>
    </row>
    <row r="2572" spans="19:36">
      <c r="S2572" s="179"/>
      <c r="T2572" s="179"/>
      <c r="AB2572" s="77"/>
      <c r="AJ2572" s="55"/>
    </row>
    <row r="2573" spans="19:36">
      <c r="S2573" s="179"/>
      <c r="T2573" s="179"/>
      <c r="AB2573" s="77"/>
      <c r="AJ2573" s="55"/>
    </row>
    <row r="2574" spans="19:36">
      <c r="S2574" s="179"/>
      <c r="T2574" s="179"/>
      <c r="AB2574" s="77"/>
      <c r="AJ2574" s="55"/>
    </row>
    <row r="2575" spans="19:36">
      <c r="S2575" s="179"/>
      <c r="T2575" s="179"/>
      <c r="AB2575" s="77"/>
      <c r="AJ2575" s="55"/>
    </row>
    <row r="2576" spans="19:36">
      <c r="S2576" s="179"/>
      <c r="T2576" s="179"/>
      <c r="AB2576" s="77"/>
      <c r="AJ2576" s="55"/>
    </row>
    <row r="2577" spans="19:36">
      <c r="S2577" s="179"/>
      <c r="T2577" s="179"/>
      <c r="AB2577" s="77"/>
      <c r="AJ2577" s="55"/>
    </row>
    <row r="2578" spans="19:36">
      <c r="S2578" s="179"/>
      <c r="T2578" s="179"/>
      <c r="AB2578" s="77"/>
      <c r="AJ2578" s="55"/>
    </row>
    <row r="2579" spans="19:36">
      <c r="S2579" s="179"/>
      <c r="T2579" s="179"/>
      <c r="AB2579" s="77"/>
      <c r="AJ2579" s="55"/>
    </row>
    <row r="2580" spans="19:36">
      <c r="S2580" s="179"/>
      <c r="T2580" s="179"/>
      <c r="AB2580" s="77"/>
      <c r="AJ2580" s="55"/>
    </row>
    <row r="2581" spans="19:36">
      <c r="S2581" s="179"/>
      <c r="T2581" s="179"/>
      <c r="AB2581" s="77"/>
      <c r="AJ2581" s="55"/>
    </row>
    <row r="2582" spans="19:36">
      <c r="S2582" s="179"/>
      <c r="T2582" s="179"/>
      <c r="AB2582" s="77"/>
      <c r="AJ2582" s="55"/>
    </row>
    <row r="2583" spans="19:36">
      <c r="S2583" s="179"/>
      <c r="T2583" s="179"/>
      <c r="AB2583" s="77"/>
      <c r="AJ2583" s="55"/>
    </row>
    <row r="2584" spans="19:36">
      <c r="S2584" s="179"/>
      <c r="T2584" s="179"/>
      <c r="AB2584" s="77"/>
      <c r="AJ2584" s="55"/>
    </row>
    <row r="2585" spans="19:36">
      <c r="S2585" s="179"/>
      <c r="T2585" s="179"/>
      <c r="AB2585" s="77"/>
      <c r="AJ2585" s="55"/>
    </row>
    <row r="2586" spans="19:36">
      <c r="S2586" s="179"/>
      <c r="T2586" s="179"/>
      <c r="AB2586" s="77"/>
      <c r="AJ2586" s="55"/>
    </row>
    <row r="2587" spans="19:36">
      <c r="S2587" s="179"/>
      <c r="T2587" s="179"/>
      <c r="AB2587" s="77"/>
      <c r="AJ2587" s="55"/>
    </row>
    <row r="2588" spans="19:36">
      <c r="S2588" s="179"/>
      <c r="T2588" s="179"/>
      <c r="AB2588" s="77"/>
      <c r="AJ2588" s="55"/>
    </row>
    <row r="2589" spans="19:36">
      <c r="S2589" s="179"/>
      <c r="T2589" s="179"/>
      <c r="AB2589" s="77"/>
      <c r="AJ2589" s="55"/>
    </row>
    <row r="2590" spans="19:36">
      <c r="S2590" s="179"/>
      <c r="T2590" s="179"/>
      <c r="AB2590" s="77"/>
      <c r="AJ2590" s="55"/>
    </row>
    <row r="2591" spans="19:36">
      <c r="S2591" s="179"/>
      <c r="T2591" s="179"/>
      <c r="AB2591" s="77"/>
      <c r="AJ2591" s="55"/>
    </row>
    <row r="2592" spans="19:36">
      <c r="S2592" s="179"/>
      <c r="T2592" s="179"/>
      <c r="AB2592" s="77"/>
      <c r="AJ2592" s="55"/>
    </row>
    <row r="2593" spans="19:36">
      <c r="S2593" s="179"/>
      <c r="T2593" s="179"/>
      <c r="AB2593" s="77"/>
      <c r="AJ2593" s="55"/>
    </row>
    <row r="2594" spans="19:36">
      <c r="S2594" s="179"/>
      <c r="T2594" s="179"/>
      <c r="AB2594" s="77"/>
      <c r="AJ2594" s="55"/>
    </row>
    <row r="2595" spans="19:36">
      <c r="S2595" s="179"/>
      <c r="T2595" s="179"/>
      <c r="AB2595" s="77"/>
      <c r="AJ2595" s="55"/>
    </row>
    <row r="2596" spans="19:36">
      <c r="S2596" s="179"/>
      <c r="T2596" s="179"/>
      <c r="AB2596" s="77"/>
      <c r="AJ2596" s="55"/>
    </row>
    <row r="2597" spans="19:36">
      <c r="S2597" s="179"/>
      <c r="T2597" s="179"/>
      <c r="AB2597" s="77"/>
      <c r="AJ2597" s="55"/>
    </row>
    <row r="2598" spans="19:36">
      <c r="S2598" s="179"/>
      <c r="T2598" s="179"/>
      <c r="AB2598" s="77"/>
      <c r="AJ2598" s="55"/>
    </row>
    <row r="2599" spans="19:36">
      <c r="S2599" s="179"/>
      <c r="T2599" s="179"/>
      <c r="AB2599" s="77"/>
      <c r="AJ2599" s="55"/>
    </row>
    <row r="2600" spans="19:36">
      <c r="S2600" s="179"/>
      <c r="T2600" s="179"/>
      <c r="AB2600" s="77"/>
      <c r="AJ2600" s="55"/>
    </row>
    <row r="2601" spans="19:36">
      <c r="S2601" s="179"/>
      <c r="T2601" s="179"/>
      <c r="AB2601" s="77"/>
      <c r="AJ2601" s="55"/>
    </row>
    <row r="2602" spans="19:36">
      <c r="S2602" s="179"/>
      <c r="T2602" s="179"/>
      <c r="AB2602" s="77"/>
      <c r="AJ2602" s="55"/>
    </row>
    <row r="2603" spans="19:36">
      <c r="S2603" s="179"/>
      <c r="T2603" s="179"/>
      <c r="AB2603" s="77"/>
      <c r="AJ2603" s="55"/>
    </row>
    <row r="2604" spans="19:36">
      <c r="S2604" s="179"/>
      <c r="T2604" s="179"/>
      <c r="AB2604" s="77"/>
      <c r="AJ2604" s="55"/>
    </row>
    <row r="2605" spans="19:36">
      <c r="S2605" s="179"/>
      <c r="T2605" s="179"/>
      <c r="AB2605" s="77"/>
      <c r="AJ2605" s="55"/>
    </row>
    <row r="2606" spans="19:36">
      <c r="S2606" s="179"/>
      <c r="T2606" s="179"/>
      <c r="AB2606" s="77"/>
      <c r="AJ2606" s="55"/>
    </row>
    <row r="2607" spans="19:36">
      <c r="S2607" s="179"/>
      <c r="T2607" s="179"/>
      <c r="AB2607" s="77"/>
      <c r="AJ2607" s="55"/>
    </row>
    <row r="2608" spans="19:36">
      <c r="S2608" s="179"/>
      <c r="T2608" s="179"/>
      <c r="AB2608" s="77"/>
      <c r="AJ2608" s="55"/>
    </row>
    <row r="2609" spans="19:36">
      <c r="S2609" s="179"/>
      <c r="T2609" s="179"/>
      <c r="AB2609" s="77"/>
      <c r="AJ2609" s="55"/>
    </row>
    <row r="2610" spans="19:36">
      <c r="S2610" s="179"/>
      <c r="T2610" s="179"/>
      <c r="AB2610" s="77"/>
      <c r="AJ2610" s="55"/>
    </row>
    <row r="2611" spans="19:36">
      <c r="S2611" s="179"/>
      <c r="T2611" s="179"/>
      <c r="AB2611" s="77"/>
      <c r="AJ2611" s="55"/>
    </row>
    <row r="2612" spans="19:36">
      <c r="S2612" s="179"/>
      <c r="T2612" s="179"/>
      <c r="AB2612" s="77"/>
      <c r="AJ2612" s="55"/>
    </row>
    <row r="2613" spans="19:36">
      <c r="S2613" s="179"/>
      <c r="T2613" s="179"/>
      <c r="AB2613" s="77"/>
      <c r="AJ2613" s="55"/>
    </row>
    <row r="2614" spans="19:36">
      <c r="S2614" s="179"/>
      <c r="T2614" s="179"/>
      <c r="AB2614" s="77"/>
      <c r="AJ2614" s="55"/>
    </row>
    <row r="2615" spans="19:36">
      <c r="S2615" s="179"/>
      <c r="T2615" s="179"/>
      <c r="AB2615" s="77"/>
      <c r="AJ2615" s="55"/>
    </row>
    <row r="2616" spans="19:36">
      <c r="S2616" s="179"/>
      <c r="T2616" s="179"/>
      <c r="AB2616" s="77"/>
      <c r="AJ2616" s="55"/>
    </row>
    <row r="2617" spans="19:36">
      <c r="S2617" s="179"/>
      <c r="T2617" s="179"/>
      <c r="AB2617" s="77"/>
      <c r="AJ2617" s="55"/>
    </row>
    <row r="2618" spans="19:36">
      <c r="S2618" s="179"/>
      <c r="T2618" s="179"/>
      <c r="AB2618" s="77"/>
      <c r="AJ2618" s="55"/>
    </row>
    <row r="2619" spans="19:36">
      <c r="S2619" s="179"/>
      <c r="T2619" s="179"/>
      <c r="AB2619" s="77"/>
      <c r="AJ2619" s="55"/>
    </row>
    <row r="2620" spans="19:36">
      <c r="S2620" s="179"/>
      <c r="T2620" s="179"/>
      <c r="AB2620" s="77"/>
      <c r="AJ2620" s="55"/>
    </row>
    <row r="2621" spans="19:36">
      <c r="S2621" s="179"/>
      <c r="T2621" s="179"/>
      <c r="AB2621" s="77"/>
      <c r="AJ2621" s="55"/>
    </row>
    <row r="2622" spans="19:36">
      <c r="S2622" s="179"/>
      <c r="T2622" s="179"/>
      <c r="AB2622" s="77"/>
      <c r="AJ2622" s="55"/>
    </row>
    <row r="2623" spans="19:36">
      <c r="S2623" s="179"/>
      <c r="T2623" s="179"/>
      <c r="AB2623" s="77"/>
      <c r="AJ2623" s="55"/>
    </row>
    <row r="2624" spans="19:36">
      <c r="S2624" s="179"/>
      <c r="T2624" s="179"/>
      <c r="AB2624" s="77"/>
      <c r="AJ2624" s="55"/>
    </row>
    <row r="2625" spans="19:36">
      <c r="S2625" s="179"/>
      <c r="T2625" s="179"/>
      <c r="AB2625" s="77"/>
      <c r="AJ2625" s="55"/>
    </row>
    <row r="2626" spans="19:36">
      <c r="S2626" s="179"/>
      <c r="T2626" s="179"/>
      <c r="AB2626" s="77"/>
      <c r="AJ2626" s="55"/>
    </row>
    <row r="2627" spans="19:36">
      <c r="S2627" s="179"/>
      <c r="T2627" s="179"/>
      <c r="AB2627" s="77"/>
      <c r="AJ2627" s="55"/>
    </row>
    <row r="2628" spans="19:36">
      <c r="S2628" s="179"/>
      <c r="T2628" s="179"/>
      <c r="AB2628" s="77"/>
      <c r="AJ2628" s="55"/>
    </row>
    <row r="2629" spans="19:36">
      <c r="S2629" s="179"/>
      <c r="T2629" s="179"/>
      <c r="AB2629" s="77"/>
      <c r="AJ2629" s="55"/>
    </row>
    <row r="2630" spans="19:36">
      <c r="S2630" s="179"/>
      <c r="T2630" s="179"/>
      <c r="AB2630" s="77"/>
      <c r="AJ2630" s="55"/>
    </row>
    <row r="2631" spans="19:36">
      <c r="S2631" s="179"/>
      <c r="T2631" s="179"/>
      <c r="AB2631" s="77"/>
      <c r="AJ2631" s="55"/>
    </row>
    <row r="2632" spans="19:36">
      <c r="S2632" s="179"/>
      <c r="T2632" s="179"/>
      <c r="AB2632" s="77"/>
      <c r="AJ2632" s="55"/>
    </row>
    <row r="2633" spans="19:36">
      <c r="S2633" s="179"/>
      <c r="T2633" s="179"/>
      <c r="AB2633" s="77"/>
      <c r="AJ2633" s="55"/>
    </row>
    <row r="2634" spans="19:36">
      <c r="S2634" s="179"/>
      <c r="T2634" s="179"/>
      <c r="AB2634" s="77"/>
      <c r="AJ2634" s="55"/>
    </row>
    <row r="2635" spans="19:36">
      <c r="S2635" s="179"/>
      <c r="T2635" s="179"/>
      <c r="AB2635" s="77"/>
      <c r="AJ2635" s="55"/>
    </row>
    <row r="2636" spans="19:36">
      <c r="S2636" s="179"/>
      <c r="T2636" s="179"/>
      <c r="AB2636" s="77"/>
      <c r="AJ2636" s="55"/>
    </row>
    <row r="2637" spans="19:36">
      <c r="S2637" s="179"/>
      <c r="T2637" s="179"/>
      <c r="AB2637" s="77"/>
      <c r="AJ2637" s="55"/>
    </row>
    <row r="2638" spans="19:36">
      <c r="S2638" s="179"/>
      <c r="T2638" s="179"/>
      <c r="AB2638" s="77"/>
      <c r="AJ2638" s="55"/>
    </row>
    <row r="2639" spans="19:36">
      <c r="S2639" s="179"/>
      <c r="T2639" s="179"/>
      <c r="AB2639" s="77"/>
      <c r="AJ2639" s="55"/>
    </row>
    <row r="2640" spans="19:36">
      <c r="S2640" s="179"/>
      <c r="T2640" s="179"/>
      <c r="AB2640" s="77"/>
      <c r="AJ2640" s="55"/>
    </row>
    <row r="2641" spans="19:36">
      <c r="S2641" s="179"/>
      <c r="T2641" s="179"/>
      <c r="AB2641" s="77"/>
      <c r="AJ2641" s="55"/>
    </row>
    <row r="2642" spans="19:36">
      <c r="S2642" s="179"/>
      <c r="T2642" s="179"/>
      <c r="AB2642" s="77"/>
      <c r="AJ2642" s="55"/>
    </row>
    <row r="2643" spans="19:36">
      <c r="S2643" s="179"/>
      <c r="T2643" s="179"/>
      <c r="AB2643" s="77"/>
      <c r="AJ2643" s="55"/>
    </row>
    <row r="2644" spans="19:36">
      <c r="S2644" s="179"/>
      <c r="T2644" s="179"/>
      <c r="AB2644" s="77"/>
      <c r="AJ2644" s="55"/>
    </row>
    <row r="2645" spans="19:36">
      <c r="S2645" s="179"/>
      <c r="T2645" s="179"/>
      <c r="AB2645" s="77"/>
      <c r="AJ2645" s="55"/>
    </row>
    <row r="2646" spans="19:36">
      <c r="S2646" s="179"/>
      <c r="T2646" s="179"/>
      <c r="AB2646" s="77"/>
      <c r="AJ2646" s="55"/>
    </row>
    <row r="2647" spans="19:36">
      <c r="S2647" s="179"/>
      <c r="T2647" s="179"/>
      <c r="AB2647" s="77"/>
      <c r="AJ2647" s="55"/>
    </row>
    <row r="2648" spans="19:36">
      <c r="S2648" s="179"/>
      <c r="T2648" s="179"/>
      <c r="AB2648" s="77"/>
      <c r="AJ2648" s="55"/>
    </row>
    <row r="2649" spans="19:36">
      <c r="S2649" s="179"/>
      <c r="T2649" s="179"/>
      <c r="AB2649" s="77"/>
      <c r="AJ2649" s="55"/>
    </row>
    <row r="2650" spans="19:36">
      <c r="S2650" s="179"/>
      <c r="T2650" s="179"/>
      <c r="AB2650" s="77"/>
      <c r="AJ2650" s="55"/>
    </row>
    <row r="2651" spans="19:36">
      <c r="S2651" s="179"/>
      <c r="T2651" s="179"/>
      <c r="AB2651" s="77"/>
      <c r="AJ2651" s="55"/>
    </row>
    <row r="2652" spans="19:36">
      <c r="S2652" s="179"/>
      <c r="T2652" s="179"/>
      <c r="AB2652" s="77"/>
      <c r="AJ2652" s="55"/>
    </row>
    <row r="2653" spans="19:36">
      <c r="S2653" s="179"/>
      <c r="T2653" s="179"/>
      <c r="AB2653" s="77"/>
      <c r="AJ2653" s="55"/>
    </row>
    <row r="2654" spans="19:36">
      <c r="S2654" s="179"/>
      <c r="T2654" s="179"/>
      <c r="AB2654" s="77"/>
      <c r="AJ2654" s="55"/>
    </row>
    <row r="2655" spans="19:36">
      <c r="S2655" s="179"/>
      <c r="T2655" s="179"/>
      <c r="AB2655" s="77"/>
      <c r="AJ2655" s="55"/>
    </row>
    <row r="2656" spans="19:36">
      <c r="S2656" s="179"/>
      <c r="T2656" s="179"/>
      <c r="AB2656" s="77"/>
      <c r="AJ2656" s="55"/>
    </row>
    <row r="2657" spans="19:36">
      <c r="S2657" s="179"/>
      <c r="T2657" s="179"/>
      <c r="AB2657" s="77"/>
      <c r="AJ2657" s="55"/>
    </row>
    <row r="2658" spans="19:36">
      <c r="S2658" s="179"/>
      <c r="T2658" s="179"/>
      <c r="AB2658" s="77"/>
      <c r="AJ2658" s="55"/>
    </row>
    <row r="2659" spans="19:36">
      <c r="S2659" s="179"/>
      <c r="T2659" s="179"/>
      <c r="AB2659" s="77"/>
      <c r="AJ2659" s="55"/>
    </row>
    <row r="2660" spans="19:36">
      <c r="S2660" s="179"/>
      <c r="T2660" s="179"/>
      <c r="AB2660" s="77"/>
      <c r="AJ2660" s="55"/>
    </row>
    <row r="2661" spans="19:36">
      <c r="S2661" s="179"/>
      <c r="T2661" s="179"/>
      <c r="AB2661" s="77"/>
      <c r="AJ2661" s="55"/>
    </row>
    <row r="2662" spans="19:36">
      <c r="S2662" s="179"/>
      <c r="T2662" s="179"/>
      <c r="AB2662" s="77"/>
      <c r="AJ2662" s="55"/>
    </row>
    <row r="2663" spans="19:36">
      <c r="S2663" s="179"/>
      <c r="T2663" s="179"/>
      <c r="AB2663" s="77"/>
      <c r="AJ2663" s="55"/>
    </row>
    <row r="2664" spans="19:36">
      <c r="S2664" s="179"/>
      <c r="T2664" s="179"/>
      <c r="AB2664" s="77"/>
      <c r="AJ2664" s="55"/>
    </row>
    <row r="2665" spans="19:36">
      <c r="S2665" s="179"/>
      <c r="T2665" s="179"/>
      <c r="AB2665" s="77"/>
      <c r="AJ2665" s="55"/>
    </row>
    <row r="2666" spans="19:36">
      <c r="S2666" s="179"/>
      <c r="T2666" s="179"/>
      <c r="AB2666" s="77"/>
      <c r="AJ2666" s="55"/>
    </row>
    <row r="2667" spans="19:36">
      <c r="S2667" s="179"/>
      <c r="T2667" s="179"/>
      <c r="AB2667" s="77"/>
      <c r="AJ2667" s="55"/>
    </row>
    <row r="2668" spans="19:36">
      <c r="S2668" s="179"/>
      <c r="T2668" s="179"/>
      <c r="AB2668" s="77"/>
      <c r="AJ2668" s="55"/>
    </row>
    <row r="2669" spans="19:36">
      <c r="S2669" s="179"/>
      <c r="T2669" s="179"/>
      <c r="AB2669" s="77"/>
      <c r="AJ2669" s="55"/>
    </row>
    <row r="2670" spans="19:36">
      <c r="S2670" s="179"/>
      <c r="T2670" s="179"/>
      <c r="AB2670" s="77"/>
      <c r="AJ2670" s="55"/>
    </row>
    <row r="2671" spans="19:36">
      <c r="S2671" s="179"/>
      <c r="T2671" s="179"/>
      <c r="AB2671" s="77"/>
      <c r="AJ2671" s="55"/>
    </row>
    <row r="2672" spans="19:36">
      <c r="S2672" s="179"/>
      <c r="T2672" s="179"/>
      <c r="AB2672" s="77"/>
      <c r="AJ2672" s="55"/>
    </row>
    <row r="2673" spans="19:36">
      <c r="S2673" s="179"/>
      <c r="T2673" s="179"/>
      <c r="AB2673" s="77"/>
      <c r="AJ2673" s="55"/>
    </row>
    <row r="2674" spans="19:36">
      <c r="S2674" s="179"/>
      <c r="T2674" s="179"/>
      <c r="AB2674" s="77"/>
      <c r="AJ2674" s="55"/>
    </row>
    <row r="2675" spans="19:36">
      <c r="S2675" s="179"/>
      <c r="T2675" s="179"/>
      <c r="AB2675" s="77"/>
      <c r="AJ2675" s="55"/>
    </row>
    <row r="2676" spans="19:36">
      <c r="S2676" s="179"/>
      <c r="T2676" s="179"/>
      <c r="AB2676" s="77"/>
      <c r="AJ2676" s="55"/>
    </row>
    <row r="2677" spans="19:36">
      <c r="S2677" s="179"/>
      <c r="T2677" s="179"/>
      <c r="AB2677" s="77"/>
      <c r="AJ2677" s="55"/>
    </row>
    <row r="2678" spans="19:36">
      <c r="S2678" s="179"/>
      <c r="T2678" s="179"/>
      <c r="AB2678" s="77"/>
      <c r="AJ2678" s="55"/>
    </row>
    <row r="2679" spans="19:36">
      <c r="S2679" s="179"/>
      <c r="T2679" s="179"/>
      <c r="AB2679" s="77"/>
      <c r="AJ2679" s="55"/>
    </row>
    <row r="2680" spans="19:36">
      <c r="S2680" s="179"/>
      <c r="T2680" s="179"/>
      <c r="AB2680" s="77"/>
      <c r="AJ2680" s="55"/>
    </row>
    <row r="2681" spans="19:36">
      <c r="S2681" s="179"/>
      <c r="T2681" s="179"/>
      <c r="AB2681" s="77"/>
      <c r="AJ2681" s="55"/>
    </row>
    <row r="2682" spans="19:36">
      <c r="S2682" s="179"/>
      <c r="T2682" s="179"/>
      <c r="AB2682" s="77"/>
      <c r="AJ2682" s="55"/>
    </row>
    <row r="2683" spans="19:36">
      <c r="S2683" s="179"/>
      <c r="T2683" s="179"/>
      <c r="AB2683" s="77"/>
      <c r="AJ2683" s="55"/>
    </row>
    <row r="2684" spans="19:36">
      <c r="S2684" s="179"/>
      <c r="T2684" s="179"/>
      <c r="AB2684" s="77"/>
      <c r="AJ2684" s="55"/>
    </row>
    <row r="2685" spans="19:36">
      <c r="S2685" s="179"/>
      <c r="T2685" s="179"/>
      <c r="AB2685" s="77"/>
      <c r="AJ2685" s="55"/>
    </row>
    <row r="2686" spans="19:36">
      <c r="S2686" s="179"/>
      <c r="T2686" s="179"/>
      <c r="AB2686" s="77"/>
      <c r="AJ2686" s="55"/>
    </row>
    <row r="2687" spans="19:36">
      <c r="S2687" s="179"/>
      <c r="T2687" s="179"/>
      <c r="AB2687" s="77"/>
      <c r="AJ2687" s="55"/>
    </row>
    <row r="2688" spans="19:36">
      <c r="S2688" s="179"/>
      <c r="T2688" s="179"/>
      <c r="AB2688" s="77"/>
      <c r="AJ2688" s="55"/>
    </row>
    <row r="2689" spans="19:36">
      <c r="S2689" s="179"/>
      <c r="T2689" s="179"/>
      <c r="AB2689" s="77"/>
      <c r="AJ2689" s="55"/>
    </row>
    <row r="2690" spans="19:36">
      <c r="S2690" s="179"/>
      <c r="T2690" s="179"/>
      <c r="AB2690" s="77"/>
      <c r="AJ2690" s="55"/>
    </row>
    <row r="2691" spans="19:36">
      <c r="S2691" s="179"/>
      <c r="T2691" s="179"/>
      <c r="AB2691" s="77"/>
      <c r="AJ2691" s="55"/>
    </row>
    <row r="2692" spans="19:36">
      <c r="S2692" s="179"/>
      <c r="T2692" s="179"/>
      <c r="AB2692" s="77"/>
      <c r="AJ2692" s="55"/>
    </row>
    <row r="2693" spans="19:36">
      <c r="S2693" s="179"/>
      <c r="T2693" s="179"/>
      <c r="AB2693" s="77"/>
      <c r="AJ2693" s="55"/>
    </row>
    <row r="2694" spans="19:36">
      <c r="S2694" s="179"/>
      <c r="T2694" s="179"/>
      <c r="AB2694" s="77"/>
      <c r="AJ2694" s="55"/>
    </row>
    <row r="2695" spans="19:36">
      <c r="S2695" s="179"/>
      <c r="T2695" s="179"/>
      <c r="AB2695" s="77"/>
      <c r="AJ2695" s="55"/>
    </row>
    <row r="2696" spans="19:36">
      <c r="S2696" s="179"/>
      <c r="T2696" s="179"/>
      <c r="AB2696" s="77"/>
      <c r="AJ2696" s="55"/>
    </row>
    <row r="2697" spans="19:36">
      <c r="S2697" s="179"/>
      <c r="T2697" s="179"/>
      <c r="AB2697" s="77"/>
      <c r="AJ2697" s="55"/>
    </row>
    <row r="2698" spans="19:36">
      <c r="S2698" s="179"/>
      <c r="T2698" s="179"/>
      <c r="AB2698" s="77"/>
      <c r="AJ2698" s="55"/>
    </row>
    <row r="2699" spans="19:36">
      <c r="S2699" s="179"/>
      <c r="T2699" s="179"/>
      <c r="AB2699" s="77"/>
      <c r="AJ2699" s="55"/>
    </row>
    <row r="2700" spans="19:36">
      <c r="S2700" s="179"/>
      <c r="T2700" s="179"/>
      <c r="AB2700" s="77"/>
      <c r="AJ2700" s="55"/>
    </row>
    <row r="2701" spans="19:36">
      <c r="S2701" s="179"/>
      <c r="T2701" s="179"/>
      <c r="AB2701" s="77"/>
      <c r="AJ2701" s="55"/>
    </row>
    <row r="2702" spans="19:36">
      <c r="S2702" s="179"/>
      <c r="T2702" s="179"/>
      <c r="AB2702" s="77"/>
      <c r="AJ2702" s="55"/>
    </row>
    <row r="2703" spans="19:36">
      <c r="S2703" s="179"/>
      <c r="T2703" s="179"/>
      <c r="AB2703" s="77"/>
      <c r="AJ2703" s="55"/>
    </row>
    <row r="2704" spans="19:36">
      <c r="S2704" s="179"/>
      <c r="T2704" s="179"/>
      <c r="AB2704" s="77"/>
      <c r="AJ2704" s="55"/>
    </row>
    <row r="2705" spans="19:36">
      <c r="S2705" s="179"/>
      <c r="T2705" s="179"/>
      <c r="AB2705" s="77"/>
      <c r="AJ2705" s="55"/>
    </row>
    <row r="2706" spans="19:36">
      <c r="S2706" s="179"/>
      <c r="T2706" s="179"/>
      <c r="AB2706" s="77"/>
      <c r="AJ2706" s="55"/>
    </row>
    <row r="2707" spans="19:36">
      <c r="S2707" s="179"/>
      <c r="T2707" s="179"/>
      <c r="AB2707" s="77"/>
      <c r="AJ2707" s="55"/>
    </row>
    <row r="2708" spans="19:36">
      <c r="S2708" s="179"/>
      <c r="T2708" s="179"/>
      <c r="AB2708" s="77"/>
      <c r="AJ2708" s="55"/>
    </row>
    <row r="2709" spans="19:36">
      <c r="S2709" s="179"/>
      <c r="T2709" s="179"/>
      <c r="AB2709" s="77"/>
      <c r="AJ2709" s="55"/>
    </row>
    <row r="2710" spans="19:36">
      <c r="S2710" s="179"/>
      <c r="T2710" s="179"/>
      <c r="AB2710" s="77"/>
      <c r="AJ2710" s="55"/>
    </row>
    <row r="2711" spans="19:36">
      <c r="S2711" s="179"/>
      <c r="T2711" s="179"/>
      <c r="AB2711" s="77"/>
      <c r="AJ2711" s="55"/>
    </row>
    <row r="2712" spans="19:36">
      <c r="S2712" s="179"/>
      <c r="T2712" s="179"/>
      <c r="AB2712" s="77"/>
      <c r="AJ2712" s="55"/>
    </row>
    <row r="2713" spans="19:36">
      <c r="S2713" s="179"/>
      <c r="T2713" s="179"/>
      <c r="AB2713" s="77"/>
      <c r="AJ2713" s="55"/>
    </row>
    <row r="2714" spans="19:36">
      <c r="S2714" s="179"/>
      <c r="T2714" s="179"/>
      <c r="AB2714" s="77"/>
      <c r="AJ2714" s="55"/>
    </row>
    <row r="2715" spans="19:36">
      <c r="S2715" s="179"/>
      <c r="T2715" s="179"/>
      <c r="AB2715" s="77"/>
      <c r="AJ2715" s="55"/>
    </row>
    <row r="2716" spans="19:36">
      <c r="S2716" s="179"/>
      <c r="T2716" s="179"/>
      <c r="AB2716" s="77"/>
      <c r="AJ2716" s="55"/>
    </row>
    <row r="2717" spans="19:36">
      <c r="S2717" s="179"/>
      <c r="T2717" s="179"/>
      <c r="AB2717" s="77"/>
      <c r="AJ2717" s="55"/>
    </row>
    <row r="2718" spans="19:36">
      <c r="S2718" s="179"/>
      <c r="T2718" s="179"/>
      <c r="AB2718" s="77"/>
      <c r="AJ2718" s="55"/>
    </row>
    <row r="2719" spans="19:36">
      <c r="S2719" s="179"/>
      <c r="T2719" s="179"/>
      <c r="AB2719" s="77"/>
      <c r="AJ2719" s="55"/>
    </row>
    <row r="2720" spans="19:36">
      <c r="S2720" s="179"/>
      <c r="T2720" s="179"/>
      <c r="AB2720" s="77"/>
      <c r="AJ2720" s="55"/>
    </row>
    <row r="2721" spans="19:36">
      <c r="S2721" s="179"/>
      <c r="T2721" s="179"/>
      <c r="AB2721" s="77"/>
      <c r="AJ2721" s="55"/>
    </row>
    <row r="2722" spans="19:36">
      <c r="S2722" s="179"/>
      <c r="T2722" s="179"/>
      <c r="AB2722" s="77"/>
      <c r="AJ2722" s="55"/>
    </row>
    <row r="2723" spans="19:36">
      <c r="S2723" s="179"/>
      <c r="T2723" s="179"/>
      <c r="AB2723" s="77"/>
      <c r="AJ2723" s="55"/>
    </row>
    <row r="2724" spans="19:36">
      <c r="S2724" s="179"/>
      <c r="T2724" s="179"/>
      <c r="AB2724" s="77"/>
      <c r="AJ2724" s="55"/>
    </row>
    <row r="2725" spans="19:36">
      <c r="S2725" s="179"/>
      <c r="T2725" s="179"/>
      <c r="AB2725" s="77"/>
      <c r="AJ2725" s="55"/>
    </row>
    <row r="2726" spans="19:36">
      <c r="S2726" s="179"/>
      <c r="T2726" s="179"/>
      <c r="AB2726" s="77"/>
      <c r="AJ2726" s="55"/>
    </row>
    <row r="2727" spans="19:36">
      <c r="S2727" s="179"/>
      <c r="T2727" s="179"/>
      <c r="AB2727" s="77"/>
      <c r="AJ2727" s="55"/>
    </row>
    <row r="2728" spans="19:36">
      <c r="S2728" s="179"/>
      <c r="T2728" s="179"/>
      <c r="AB2728" s="77"/>
      <c r="AJ2728" s="55"/>
    </row>
    <row r="2729" spans="19:36">
      <c r="S2729" s="179"/>
      <c r="T2729" s="179"/>
      <c r="AB2729" s="77"/>
      <c r="AJ2729" s="55"/>
    </row>
    <row r="2730" spans="19:36">
      <c r="S2730" s="179"/>
      <c r="T2730" s="179"/>
      <c r="AB2730" s="77"/>
      <c r="AJ2730" s="55"/>
    </row>
    <row r="2731" spans="19:36">
      <c r="S2731" s="179"/>
      <c r="T2731" s="179"/>
      <c r="AB2731" s="77"/>
      <c r="AJ2731" s="55"/>
    </row>
    <row r="2732" spans="19:36">
      <c r="S2732" s="179"/>
      <c r="T2732" s="179"/>
      <c r="AB2732" s="77"/>
      <c r="AJ2732" s="55"/>
    </row>
    <row r="2733" spans="19:36">
      <c r="S2733" s="179"/>
      <c r="T2733" s="179"/>
      <c r="AB2733" s="77"/>
      <c r="AJ2733" s="55"/>
    </row>
    <row r="2734" spans="19:36">
      <c r="S2734" s="179"/>
      <c r="T2734" s="179"/>
      <c r="AB2734" s="77"/>
      <c r="AJ2734" s="55"/>
    </row>
    <row r="2735" spans="19:36">
      <c r="S2735" s="179"/>
      <c r="T2735" s="179"/>
      <c r="AB2735" s="77"/>
      <c r="AJ2735" s="55"/>
    </row>
    <row r="2736" spans="19:36">
      <c r="S2736" s="179"/>
      <c r="T2736" s="179"/>
      <c r="AB2736" s="77"/>
      <c r="AJ2736" s="55"/>
    </row>
    <row r="2737" spans="19:36">
      <c r="S2737" s="179"/>
      <c r="T2737" s="179"/>
      <c r="AB2737" s="77"/>
      <c r="AJ2737" s="55"/>
    </row>
    <row r="2738" spans="19:36">
      <c r="S2738" s="179"/>
      <c r="T2738" s="179"/>
      <c r="AB2738" s="77"/>
      <c r="AJ2738" s="55"/>
    </row>
    <row r="2739" spans="19:36">
      <c r="S2739" s="179"/>
      <c r="T2739" s="179"/>
      <c r="AB2739" s="77"/>
      <c r="AJ2739" s="55"/>
    </row>
    <row r="2740" spans="19:36">
      <c r="S2740" s="179"/>
      <c r="T2740" s="179"/>
      <c r="AB2740" s="77"/>
      <c r="AJ2740" s="55"/>
    </row>
    <row r="2741" spans="19:36">
      <c r="S2741" s="179"/>
      <c r="T2741" s="179"/>
      <c r="AB2741" s="77"/>
      <c r="AJ2741" s="55"/>
    </row>
    <row r="2742" spans="19:36">
      <c r="S2742" s="179"/>
      <c r="T2742" s="179"/>
      <c r="AB2742" s="77"/>
      <c r="AJ2742" s="55"/>
    </row>
    <row r="2743" spans="19:36">
      <c r="S2743" s="179"/>
      <c r="T2743" s="179"/>
      <c r="AB2743" s="77"/>
      <c r="AJ2743" s="55"/>
    </row>
    <row r="2744" spans="19:36">
      <c r="S2744" s="179"/>
      <c r="T2744" s="179"/>
      <c r="AB2744" s="77"/>
      <c r="AJ2744" s="55"/>
    </row>
    <row r="2745" spans="19:36">
      <c r="S2745" s="179"/>
      <c r="T2745" s="179"/>
      <c r="AB2745" s="77"/>
      <c r="AJ2745" s="55"/>
    </row>
    <row r="2746" spans="19:36">
      <c r="S2746" s="179"/>
      <c r="T2746" s="179"/>
      <c r="AB2746" s="77"/>
      <c r="AJ2746" s="55"/>
    </row>
    <row r="2747" spans="19:36">
      <c r="S2747" s="179"/>
      <c r="T2747" s="179"/>
      <c r="AB2747" s="77"/>
      <c r="AJ2747" s="55"/>
    </row>
    <row r="2748" spans="19:36">
      <c r="S2748" s="179"/>
      <c r="T2748" s="179"/>
      <c r="AB2748" s="77"/>
      <c r="AJ2748" s="55"/>
    </row>
    <row r="2749" spans="19:36">
      <c r="S2749" s="179"/>
      <c r="T2749" s="179"/>
      <c r="AB2749" s="77"/>
      <c r="AJ2749" s="55"/>
    </row>
    <row r="2750" spans="19:36">
      <c r="S2750" s="179"/>
      <c r="T2750" s="179"/>
      <c r="AB2750" s="77"/>
      <c r="AJ2750" s="55"/>
    </row>
    <row r="2751" spans="19:36">
      <c r="S2751" s="179"/>
      <c r="T2751" s="179"/>
      <c r="AB2751" s="77"/>
      <c r="AJ2751" s="55"/>
    </row>
    <row r="2752" spans="19:36">
      <c r="S2752" s="179"/>
      <c r="T2752" s="179"/>
      <c r="AB2752" s="77"/>
      <c r="AJ2752" s="55"/>
    </row>
    <row r="2753" spans="19:36">
      <c r="S2753" s="179"/>
      <c r="T2753" s="179"/>
      <c r="AB2753" s="77"/>
      <c r="AJ2753" s="55"/>
    </row>
    <row r="2754" spans="19:36">
      <c r="S2754" s="179"/>
      <c r="T2754" s="179"/>
      <c r="AB2754" s="77"/>
      <c r="AJ2754" s="55"/>
    </row>
    <row r="2755" spans="19:36">
      <c r="S2755" s="179"/>
      <c r="T2755" s="179"/>
      <c r="AB2755" s="77"/>
      <c r="AJ2755" s="55"/>
    </row>
    <row r="2756" spans="19:36">
      <c r="S2756" s="179"/>
      <c r="T2756" s="179"/>
      <c r="AB2756" s="77"/>
      <c r="AJ2756" s="55"/>
    </row>
    <row r="2757" spans="19:36">
      <c r="S2757" s="179"/>
      <c r="T2757" s="179"/>
      <c r="AB2757" s="77"/>
      <c r="AJ2757" s="55"/>
    </row>
    <row r="2758" spans="19:36">
      <c r="S2758" s="179"/>
      <c r="T2758" s="179"/>
      <c r="AB2758" s="77"/>
      <c r="AJ2758" s="55"/>
    </row>
    <row r="2759" spans="19:36">
      <c r="S2759" s="179"/>
      <c r="T2759" s="179"/>
      <c r="AB2759" s="77"/>
      <c r="AJ2759" s="55"/>
    </row>
    <row r="2760" spans="19:36">
      <c r="S2760" s="179"/>
      <c r="T2760" s="179"/>
      <c r="AB2760" s="77"/>
      <c r="AJ2760" s="55"/>
    </row>
    <row r="2761" spans="19:36">
      <c r="S2761" s="179"/>
      <c r="T2761" s="179"/>
      <c r="AB2761" s="77"/>
      <c r="AJ2761" s="55"/>
    </row>
    <row r="2762" spans="19:36">
      <c r="S2762" s="179"/>
      <c r="T2762" s="179"/>
      <c r="AB2762" s="77"/>
      <c r="AJ2762" s="55"/>
    </row>
    <row r="2763" spans="19:36">
      <c r="S2763" s="179"/>
      <c r="T2763" s="179"/>
      <c r="AB2763" s="77"/>
      <c r="AJ2763" s="55"/>
    </row>
    <row r="2764" spans="19:36">
      <c r="S2764" s="179"/>
      <c r="T2764" s="179"/>
      <c r="AB2764" s="77"/>
      <c r="AJ2764" s="55"/>
    </row>
    <row r="2765" spans="19:36">
      <c r="S2765" s="179"/>
      <c r="T2765" s="179"/>
      <c r="AB2765" s="77"/>
      <c r="AJ2765" s="55"/>
    </row>
    <row r="2766" spans="19:36">
      <c r="S2766" s="179"/>
      <c r="T2766" s="179"/>
      <c r="AB2766" s="77"/>
      <c r="AJ2766" s="55"/>
    </row>
    <row r="2767" spans="19:36">
      <c r="S2767" s="179"/>
      <c r="T2767" s="179"/>
      <c r="AB2767" s="77"/>
      <c r="AJ2767" s="55"/>
    </row>
    <row r="2768" spans="19:36">
      <c r="S2768" s="179"/>
      <c r="T2768" s="179"/>
      <c r="AB2768" s="77"/>
      <c r="AJ2768" s="55"/>
    </row>
    <row r="2769" spans="19:36">
      <c r="S2769" s="179"/>
      <c r="T2769" s="179"/>
      <c r="AB2769" s="77"/>
      <c r="AJ2769" s="55"/>
    </row>
    <row r="2770" spans="19:36">
      <c r="S2770" s="179"/>
      <c r="T2770" s="179"/>
      <c r="AB2770" s="77"/>
      <c r="AJ2770" s="55"/>
    </row>
    <row r="2771" spans="19:36">
      <c r="S2771" s="179"/>
      <c r="T2771" s="179"/>
      <c r="AB2771" s="77"/>
      <c r="AJ2771" s="55"/>
    </row>
    <row r="2772" spans="19:36">
      <c r="S2772" s="179"/>
      <c r="T2772" s="179"/>
      <c r="AB2772" s="77"/>
      <c r="AJ2772" s="55"/>
    </row>
    <row r="2773" spans="19:36">
      <c r="S2773" s="179"/>
      <c r="T2773" s="179"/>
      <c r="AB2773" s="77"/>
      <c r="AJ2773" s="55"/>
    </row>
    <row r="2774" spans="19:36">
      <c r="S2774" s="179"/>
      <c r="T2774" s="179"/>
      <c r="AB2774" s="77"/>
      <c r="AJ2774" s="55"/>
    </row>
    <row r="2775" spans="19:36">
      <c r="S2775" s="179"/>
      <c r="T2775" s="179"/>
      <c r="AB2775" s="77"/>
      <c r="AJ2775" s="55"/>
    </row>
    <row r="2776" spans="19:36">
      <c r="S2776" s="179"/>
      <c r="T2776" s="179"/>
      <c r="AB2776" s="77"/>
      <c r="AJ2776" s="55"/>
    </row>
    <row r="2777" spans="19:36">
      <c r="S2777" s="179"/>
      <c r="T2777" s="179"/>
      <c r="AB2777" s="77"/>
      <c r="AJ2777" s="55"/>
    </row>
    <row r="2778" spans="19:36">
      <c r="S2778" s="179"/>
      <c r="T2778" s="179"/>
      <c r="AB2778" s="77"/>
      <c r="AJ2778" s="55"/>
    </row>
    <row r="2779" spans="19:36">
      <c r="S2779" s="179"/>
      <c r="T2779" s="179"/>
      <c r="AB2779" s="77"/>
      <c r="AJ2779" s="55"/>
    </row>
    <row r="2780" spans="19:36">
      <c r="S2780" s="179"/>
      <c r="T2780" s="179"/>
      <c r="AB2780" s="77"/>
      <c r="AJ2780" s="55"/>
    </row>
    <row r="2781" spans="19:36">
      <c r="S2781" s="179"/>
      <c r="T2781" s="179"/>
      <c r="AB2781" s="77"/>
      <c r="AJ2781" s="55"/>
    </row>
    <row r="2782" spans="19:36">
      <c r="S2782" s="179"/>
      <c r="T2782" s="179"/>
      <c r="AB2782" s="77"/>
      <c r="AJ2782" s="55"/>
    </row>
    <row r="2783" spans="19:36">
      <c r="S2783" s="179"/>
      <c r="T2783" s="179"/>
      <c r="AB2783" s="77"/>
      <c r="AJ2783" s="55"/>
    </row>
    <row r="2784" spans="19:36">
      <c r="S2784" s="179"/>
      <c r="T2784" s="179"/>
      <c r="AB2784" s="77"/>
      <c r="AJ2784" s="55"/>
    </row>
    <row r="2785" spans="19:36">
      <c r="S2785" s="179"/>
      <c r="T2785" s="179"/>
      <c r="AB2785" s="77"/>
      <c r="AJ2785" s="55"/>
    </row>
    <row r="2786" spans="19:36">
      <c r="S2786" s="179"/>
      <c r="T2786" s="179"/>
      <c r="AB2786" s="77"/>
      <c r="AJ2786" s="55"/>
    </row>
    <row r="2787" spans="19:36">
      <c r="S2787" s="179"/>
      <c r="T2787" s="179"/>
      <c r="AB2787" s="77"/>
      <c r="AJ2787" s="55"/>
    </row>
    <row r="2788" spans="19:36">
      <c r="S2788" s="179"/>
      <c r="T2788" s="179"/>
      <c r="AB2788" s="77"/>
      <c r="AJ2788" s="55"/>
    </row>
    <row r="2789" spans="19:36">
      <c r="S2789" s="179"/>
      <c r="T2789" s="179"/>
      <c r="AB2789" s="77"/>
      <c r="AJ2789" s="55"/>
    </row>
    <row r="2790" spans="19:36">
      <c r="S2790" s="179"/>
      <c r="T2790" s="179"/>
      <c r="AB2790" s="77"/>
      <c r="AJ2790" s="55"/>
    </row>
    <row r="2791" spans="19:36">
      <c r="S2791" s="179"/>
      <c r="T2791" s="179"/>
      <c r="AB2791" s="77"/>
      <c r="AJ2791" s="55"/>
    </row>
    <row r="2792" spans="19:36">
      <c r="S2792" s="179"/>
      <c r="T2792" s="179"/>
      <c r="AB2792" s="77"/>
      <c r="AJ2792" s="55"/>
    </row>
    <row r="2793" spans="19:36">
      <c r="S2793" s="179"/>
      <c r="T2793" s="179"/>
      <c r="AB2793" s="77"/>
      <c r="AJ2793" s="55"/>
    </row>
    <row r="2794" spans="19:36">
      <c r="S2794" s="179"/>
      <c r="T2794" s="179"/>
      <c r="AB2794" s="77"/>
      <c r="AJ2794" s="55"/>
    </row>
    <row r="2795" spans="19:36">
      <c r="S2795" s="179"/>
      <c r="T2795" s="179"/>
      <c r="AB2795" s="77"/>
      <c r="AJ2795" s="55"/>
    </row>
    <row r="2796" spans="19:36">
      <c r="S2796" s="179"/>
      <c r="T2796" s="179"/>
      <c r="AB2796" s="77"/>
      <c r="AJ2796" s="55"/>
    </row>
    <row r="2797" spans="19:36">
      <c r="S2797" s="179"/>
      <c r="T2797" s="179"/>
      <c r="AB2797" s="77"/>
      <c r="AJ2797" s="55"/>
    </row>
    <row r="2798" spans="19:36">
      <c r="S2798" s="179"/>
      <c r="T2798" s="179"/>
      <c r="AB2798" s="77"/>
      <c r="AJ2798" s="55"/>
    </row>
    <row r="2799" spans="19:36">
      <c r="S2799" s="179"/>
      <c r="T2799" s="179"/>
      <c r="AB2799" s="77"/>
      <c r="AJ2799" s="55"/>
    </row>
    <row r="2800" spans="19:36">
      <c r="S2800" s="179"/>
      <c r="T2800" s="179"/>
      <c r="AB2800" s="77"/>
      <c r="AJ2800" s="55"/>
    </row>
    <row r="2801" spans="19:36">
      <c r="S2801" s="179"/>
      <c r="T2801" s="179"/>
      <c r="AB2801" s="77"/>
      <c r="AJ2801" s="55"/>
    </row>
    <row r="2802" spans="19:36">
      <c r="S2802" s="179"/>
      <c r="T2802" s="179"/>
      <c r="AB2802" s="77"/>
      <c r="AJ2802" s="55"/>
    </row>
    <row r="2803" spans="19:36">
      <c r="S2803" s="179"/>
      <c r="T2803" s="179"/>
      <c r="AB2803" s="77"/>
      <c r="AJ2803" s="55"/>
    </row>
    <row r="2804" spans="19:36">
      <c r="S2804" s="179"/>
      <c r="T2804" s="179"/>
      <c r="AB2804" s="77"/>
      <c r="AJ2804" s="55"/>
    </row>
    <row r="2805" spans="19:36">
      <c r="S2805" s="179"/>
      <c r="T2805" s="179"/>
      <c r="AB2805" s="77"/>
      <c r="AJ2805" s="55"/>
    </row>
    <row r="2806" spans="19:36">
      <c r="S2806" s="179"/>
      <c r="T2806" s="179"/>
      <c r="AB2806" s="77"/>
      <c r="AJ2806" s="55"/>
    </row>
    <row r="2807" spans="19:36">
      <c r="S2807" s="179"/>
      <c r="T2807" s="179"/>
      <c r="AB2807" s="77"/>
      <c r="AJ2807" s="55"/>
    </row>
    <row r="2808" spans="19:36">
      <c r="S2808" s="179"/>
      <c r="T2808" s="179"/>
      <c r="AB2808" s="77"/>
      <c r="AJ2808" s="55"/>
    </row>
    <row r="2809" spans="19:36">
      <c r="S2809" s="179"/>
      <c r="T2809" s="179"/>
      <c r="AB2809" s="77"/>
      <c r="AJ2809" s="55"/>
    </row>
    <row r="2810" spans="19:36">
      <c r="S2810" s="179"/>
      <c r="T2810" s="179"/>
      <c r="AB2810" s="77"/>
      <c r="AJ2810" s="55"/>
    </row>
    <row r="2811" spans="19:36">
      <c r="S2811" s="179"/>
      <c r="T2811" s="179"/>
      <c r="AB2811" s="77"/>
      <c r="AJ2811" s="55"/>
    </row>
    <row r="2812" spans="19:36">
      <c r="S2812" s="179"/>
      <c r="T2812" s="179"/>
      <c r="AB2812" s="77"/>
      <c r="AJ2812" s="55"/>
    </row>
    <row r="2813" spans="19:36">
      <c r="S2813" s="179"/>
      <c r="T2813" s="179"/>
      <c r="AB2813" s="77"/>
      <c r="AJ2813" s="55"/>
    </row>
    <row r="2814" spans="19:36">
      <c r="S2814" s="179"/>
      <c r="T2814" s="179"/>
      <c r="AB2814" s="77"/>
      <c r="AJ2814" s="55"/>
    </row>
    <row r="2815" spans="19:36">
      <c r="S2815" s="179"/>
      <c r="T2815" s="179"/>
      <c r="AB2815" s="77"/>
      <c r="AJ2815" s="55"/>
    </row>
    <row r="2816" spans="19:36">
      <c r="S2816" s="179"/>
      <c r="T2816" s="179"/>
      <c r="AB2816" s="77"/>
      <c r="AJ2816" s="55"/>
    </row>
    <row r="2817" spans="19:36">
      <c r="S2817" s="179"/>
      <c r="T2817" s="179"/>
      <c r="AB2817" s="77"/>
      <c r="AJ2817" s="55"/>
    </row>
    <row r="2818" spans="19:36">
      <c r="S2818" s="179"/>
      <c r="T2818" s="179"/>
      <c r="AB2818" s="77"/>
      <c r="AJ2818" s="55"/>
    </row>
    <row r="2819" spans="19:36">
      <c r="S2819" s="179"/>
      <c r="T2819" s="179"/>
      <c r="AB2819" s="77"/>
      <c r="AJ2819" s="55"/>
    </row>
    <row r="2820" spans="19:36">
      <c r="S2820" s="179"/>
      <c r="T2820" s="179"/>
      <c r="AB2820" s="77"/>
      <c r="AJ2820" s="55"/>
    </row>
    <row r="2821" spans="19:36">
      <c r="S2821" s="179"/>
      <c r="T2821" s="179"/>
      <c r="AB2821" s="77"/>
      <c r="AJ2821" s="55"/>
    </row>
    <row r="2822" spans="19:36">
      <c r="S2822" s="179"/>
      <c r="T2822" s="179"/>
      <c r="AB2822" s="77"/>
      <c r="AJ2822" s="55"/>
    </row>
    <row r="2823" spans="19:36">
      <c r="S2823" s="179"/>
      <c r="T2823" s="179"/>
      <c r="AB2823" s="77"/>
      <c r="AJ2823" s="55"/>
    </row>
    <row r="2824" spans="19:36">
      <c r="S2824" s="179"/>
      <c r="T2824" s="179"/>
      <c r="AB2824" s="77"/>
      <c r="AJ2824" s="55"/>
    </row>
    <row r="2825" spans="19:36">
      <c r="S2825" s="179"/>
      <c r="T2825" s="179"/>
      <c r="AB2825" s="77"/>
      <c r="AJ2825" s="55"/>
    </row>
    <row r="2826" spans="19:36">
      <c r="S2826" s="179"/>
      <c r="T2826" s="179"/>
      <c r="AB2826" s="77"/>
      <c r="AJ2826" s="55"/>
    </row>
    <row r="2827" spans="19:36">
      <c r="S2827" s="179"/>
      <c r="T2827" s="179"/>
      <c r="AB2827" s="77"/>
      <c r="AJ2827" s="55"/>
    </row>
    <row r="2828" spans="19:36">
      <c r="S2828" s="179"/>
      <c r="T2828" s="179"/>
      <c r="AB2828" s="77"/>
      <c r="AJ2828" s="55"/>
    </row>
    <row r="2829" spans="19:36">
      <c r="S2829" s="179"/>
      <c r="T2829" s="179"/>
      <c r="AB2829" s="77"/>
      <c r="AJ2829" s="55"/>
    </row>
    <row r="2830" spans="19:36">
      <c r="S2830" s="179"/>
      <c r="T2830" s="179"/>
      <c r="AB2830" s="77"/>
      <c r="AJ2830" s="55"/>
    </row>
    <row r="2831" spans="19:36">
      <c r="S2831" s="179"/>
      <c r="T2831" s="179"/>
      <c r="AB2831" s="77"/>
      <c r="AJ2831" s="55"/>
    </row>
    <row r="2832" spans="19:36">
      <c r="S2832" s="179"/>
      <c r="T2832" s="179"/>
      <c r="AB2832" s="77"/>
      <c r="AJ2832" s="55"/>
    </row>
    <row r="2833" spans="19:36">
      <c r="S2833" s="179"/>
      <c r="T2833" s="179"/>
      <c r="AB2833" s="77"/>
      <c r="AJ2833" s="55"/>
    </row>
    <row r="2834" spans="19:36">
      <c r="S2834" s="179"/>
      <c r="T2834" s="179"/>
      <c r="AB2834" s="77"/>
      <c r="AJ2834" s="55"/>
    </row>
    <row r="2835" spans="19:36">
      <c r="S2835" s="179"/>
      <c r="T2835" s="179"/>
      <c r="AB2835" s="77"/>
      <c r="AJ2835" s="55"/>
    </row>
    <row r="2836" spans="19:36">
      <c r="S2836" s="179"/>
      <c r="T2836" s="179"/>
      <c r="AB2836" s="77"/>
      <c r="AJ2836" s="55"/>
    </row>
    <row r="2837" spans="19:36">
      <c r="S2837" s="179"/>
      <c r="T2837" s="179"/>
      <c r="AB2837" s="77"/>
      <c r="AJ2837" s="55"/>
    </row>
    <row r="2838" spans="19:36">
      <c r="S2838" s="179"/>
      <c r="T2838" s="179"/>
      <c r="AB2838" s="77"/>
      <c r="AJ2838" s="55"/>
    </row>
    <row r="2839" spans="19:36">
      <c r="S2839" s="179"/>
      <c r="T2839" s="179"/>
      <c r="AB2839" s="77"/>
      <c r="AJ2839" s="55"/>
    </row>
    <row r="2840" spans="19:36">
      <c r="S2840" s="179"/>
      <c r="T2840" s="179"/>
      <c r="AB2840" s="77"/>
      <c r="AJ2840" s="55"/>
    </row>
    <row r="2841" spans="19:36">
      <c r="S2841" s="179"/>
      <c r="T2841" s="179"/>
      <c r="AB2841" s="77"/>
      <c r="AJ2841" s="55"/>
    </row>
    <row r="2842" spans="19:36">
      <c r="S2842" s="179"/>
      <c r="T2842" s="179"/>
      <c r="AB2842" s="77"/>
      <c r="AJ2842" s="55"/>
    </row>
    <row r="2843" spans="19:36">
      <c r="S2843" s="179"/>
      <c r="T2843" s="179"/>
      <c r="AB2843" s="77"/>
      <c r="AJ2843" s="55"/>
    </row>
    <row r="2844" spans="19:36">
      <c r="S2844" s="179"/>
      <c r="T2844" s="179"/>
      <c r="AB2844" s="77"/>
      <c r="AJ2844" s="55"/>
    </row>
    <row r="2845" spans="19:36">
      <c r="S2845" s="179"/>
      <c r="T2845" s="179"/>
      <c r="AB2845" s="77"/>
      <c r="AJ2845" s="55"/>
    </row>
    <row r="2846" spans="19:36">
      <c r="S2846" s="179"/>
      <c r="T2846" s="179"/>
      <c r="AB2846" s="77"/>
      <c r="AJ2846" s="55"/>
    </row>
    <row r="2847" spans="19:36">
      <c r="S2847" s="179"/>
      <c r="T2847" s="179"/>
      <c r="AB2847" s="77"/>
      <c r="AJ2847" s="55"/>
    </row>
    <row r="2848" spans="19:36">
      <c r="S2848" s="179"/>
      <c r="T2848" s="179"/>
      <c r="AB2848" s="77"/>
      <c r="AJ2848" s="55"/>
    </row>
    <row r="2849" spans="19:36">
      <c r="S2849" s="179"/>
      <c r="T2849" s="179"/>
      <c r="AB2849" s="77"/>
      <c r="AJ2849" s="55"/>
    </row>
    <row r="2850" spans="19:36">
      <c r="S2850" s="179"/>
      <c r="T2850" s="179"/>
      <c r="AB2850" s="77"/>
      <c r="AJ2850" s="55"/>
    </row>
    <row r="2851" spans="19:36">
      <c r="S2851" s="179"/>
      <c r="T2851" s="179"/>
      <c r="AB2851" s="77"/>
      <c r="AJ2851" s="55"/>
    </row>
    <row r="2852" spans="19:36">
      <c r="S2852" s="179"/>
      <c r="T2852" s="179"/>
      <c r="AB2852" s="77"/>
      <c r="AJ2852" s="55"/>
    </row>
    <row r="2853" spans="19:36">
      <c r="S2853" s="179"/>
      <c r="T2853" s="179"/>
      <c r="AB2853" s="77"/>
      <c r="AJ2853" s="55"/>
    </row>
    <row r="2854" spans="19:36">
      <c r="S2854" s="179"/>
      <c r="T2854" s="179"/>
      <c r="AB2854" s="77"/>
      <c r="AJ2854" s="55"/>
    </row>
    <row r="2855" spans="19:36">
      <c r="S2855" s="179"/>
      <c r="T2855" s="179"/>
      <c r="AB2855" s="77"/>
      <c r="AJ2855" s="55"/>
    </row>
    <row r="2856" spans="19:36">
      <c r="S2856" s="179"/>
      <c r="T2856" s="179"/>
      <c r="AB2856" s="77"/>
      <c r="AJ2856" s="55"/>
    </row>
    <row r="2857" spans="19:36">
      <c r="S2857" s="179"/>
      <c r="T2857" s="179"/>
      <c r="AB2857" s="77"/>
      <c r="AJ2857" s="55"/>
    </row>
    <row r="2858" spans="19:36">
      <c r="S2858" s="179"/>
      <c r="T2858" s="179"/>
      <c r="AB2858" s="77"/>
      <c r="AJ2858" s="55"/>
    </row>
    <row r="2859" spans="19:36">
      <c r="S2859" s="179"/>
      <c r="T2859" s="179"/>
      <c r="AB2859" s="77"/>
      <c r="AJ2859" s="55"/>
    </row>
    <row r="2860" spans="19:36">
      <c r="S2860" s="179"/>
      <c r="T2860" s="179"/>
      <c r="AB2860" s="77"/>
      <c r="AJ2860" s="55"/>
    </row>
    <row r="2861" spans="19:36">
      <c r="S2861" s="179"/>
      <c r="T2861" s="179"/>
      <c r="AB2861" s="77"/>
      <c r="AJ2861" s="55"/>
    </row>
    <row r="2862" spans="19:36">
      <c r="S2862" s="179"/>
      <c r="T2862" s="179"/>
      <c r="AB2862" s="77"/>
      <c r="AJ2862" s="55"/>
    </row>
    <row r="2863" spans="19:36">
      <c r="S2863" s="179"/>
      <c r="T2863" s="179"/>
      <c r="AB2863" s="77"/>
      <c r="AJ2863" s="55"/>
    </row>
    <row r="2864" spans="19:36">
      <c r="S2864" s="179"/>
      <c r="T2864" s="179"/>
      <c r="AB2864" s="77"/>
      <c r="AJ2864" s="55"/>
    </row>
    <row r="2865" spans="19:36">
      <c r="S2865" s="179"/>
      <c r="T2865" s="179"/>
      <c r="AB2865" s="77"/>
      <c r="AJ2865" s="55"/>
    </row>
    <row r="2866" spans="19:36">
      <c r="S2866" s="179"/>
      <c r="T2866" s="179"/>
      <c r="AB2866" s="77"/>
      <c r="AJ2866" s="55"/>
    </row>
    <row r="2867" spans="19:36">
      <c r="S2867" s="179"/>
      <c r="T2867" s="179"/>
      <c r="AB2867" s="77"/>
      <c r="AJ2867" s="55"/>
    </row>
    <row r="2868" spans="19:36">
      <c r="S2868" s="179"/>
      <c r="T2868" s="179"/>
      <c r="AB2868" s="77"/>
      <c r="AJ2868" s="55"/>
    </row>
    <row r="2869" spans="19:36">
      <c r="S2869" s="179"/>
      <c r="T2869" s="179"/>
      <c r="AB2869" s="77"/>
      <c r="AJ2869" s="55"/>
    </row>
    <row r="2870" spans="19:36">
      <c r="S2870" s="179"/>
      <c r="T2870" s="179"/>
      <c r="AB2870" s="77"/>
      <c r="AJ2870" s="55"/>
    </row>
    <row r="2871" spans="19:36">
      <c r="S2871" s="179"/>
      <c r="T2871" s="179"/>
      <c r="AB2871" s="77"/>
      <c r="AJ2871" s="55"/>
    </row>
    <row r="2872" spans="19:36">
      <c r="S2872" s="179"/>
      <c r="T2872" s="179"/>
      <c r="AB2872" s="77"/>
      <c r="AJ2872" s="55"/>
    </row>
    <row r="2873" spans="19:36">
      <c r="S2873" s="179"/>
      <c r="T2873" s="179"/>
      <c r="AB2873" s="77"/>
      <c r="AJ2873" s="55"/>
    </row>
    <row r="2874" spans="19:36">
      <c r="S2874" s="179"/>
      <c r="T2874" s="179"/>
      <c r="AB2874" s="77"/>
      <c r="AJ2874" s="55"/>
    </row>
    <row r="2875" spans="19:36">
      <c r="S2875" s="179"/>
      <c r="T2875" s="179"/>
      <c r="AB2875" s="77"/>
      <c r="AJ2875" s="55"/>
    </row>
    <row r="2876" spans="19:36">
      <c r="S2876" s="179"/>
      <c r="T2876" s="179"/>
      <c r="AB2876" s="77"/>
      <c r="AJ2876" s="55"/>
    </row>
    <row r="2877" spans="19:36">
      <c r="S2877" s="179"/>
      <c r="T2877" s="179"/>
      <c r="AB2877" s="77"/>
      <c r="AJ2877" s="55"/>
    </row>
    <row r="2878" spans="19:36">
      <c r="S2878" s="179"/>
      <c r="T2878" s="179"/>
      <c r="AB2878" s="77"/>
      <c r="AJ2878" s="55"/>
    </row>
    <row r="2879" spans="19:36">
      <c r="S2879" s="179"/>
      <c r="T2879" s="179"/>
      <c r="AB2879" s="77"/>
      <c r="AJ2879" s="55"/>
    </row>
    <row r="2880" spans="19:36">
      <c r="S2880" s="179"/>
      <c r="T2880" s="179"/>
      <c r="AB2880" s="77"/>
      <c r="AJ2880" s="55"/>
    </row>
    <row r="2881" spans="19:36">
      <c r="S2881" s="179"/>
      <c r="T2881" s="179"/>
      <c r="AB2881" s="77"/>
      <c r="AJ2881" s="55"/>
    </row>
    <row r="2882" spans="19:36">
      <c r="S2882" s="179"/>
      <c r="T2882" s="179"/>
      <c r="AB2882" s="77"/>
      <c r="AJ2882" s="55"/>
    </row>
    <row r="2883" spans="19:36">
      <c r="S2883" s="179"/>
      <c r="T2883" s="179"/>
      <c r="AB2883" s="77"/>
      <c r="AJ2883" s="55"/>
    </row>
    <row r="2884" spans="19:36">
      <c r="S2884" s="179"/>
      <c r="T2884" s="179"/>
      <c r="AB2884" s="77"/>
      <c r="AJ2884" s="55"/>
    </row>
    <row r="2885" spans="19:36">
      <c r="S2885" s="179"/>
      <c r="T2885" s="179"/>
      <c r="AB2885" s="77"/>
      <c r="AJ2885" s="55"/>
    </row>
    <row r="2886" spans="19:36">
      <c r="S2886" s="179"/>
      <c r="T2886" s="179"/>
      <c r="AB2886" s="77"/>
      <c r="AJ2886" s="55"/>
    </row>
    <row r="2887" spans="19:36">
      <c r="S2887" s="179"/>
      <c r="T2887" s="179"/>
      <c r="AB2887" s="77"/>
      <c r="AJ2887" s="55"/>
    </row>
    <row r="2888" spans="19:36">
      <c r="S2888" s="179"/>
      <c r="T2888" s="179"/>
      <c r="AB2888" s="77"/>
      <c r="AJ2888" s="55"/>
    </row>
    <row r="2889" spans="19:36">
      <c r="S2889" s="179"/>
      <c r="T2889" s="179"/>
      <c r="AB2889" s="77"/>
      <c r="AJ2889" s="55"/>
    </row>
    <row r="2890" spans="19:36">
      <c r="S2890" s="179"/>
      <c r="T2890" s="179"/>
      <c r="AB2890" s="77"/>
      <c r="AJ2890" s="55"/>
    </row>
    <row r="2891" spans="19:36">
      <c r="S2891" s="179"/>
      <c r="T2891" s="179"/>
      <c r="AB2891" s="77"/>
      <c r="AJ2891" s="55"/>
    </row>
    <row r="2892" spans="19:36">
      <c r="S2892" s="179"/>
      <c r="T2892" s="179"/>
      <c r="AB2892" s="77"/>
      <c r="AJ2892" s="55"/>
    </row>
    <row r="2893" spans="19:36">
      <c r="S2893" s="179"/>
      <c r="T2893" s="179"/>
      <c r="AB2893" s="77"/>
      <c r="AJ2893" s="55"/>
    </row>
    <row r="2894" spans="19:36">
      <c r="S2894" s="179"/>
      <c r="T2894" s="179"/>
      <c r="AB2894" s="77"/>
      <c r="AJ2894" s="55"/>
    </row>
    <row r="2895" spans="19:36">
      <c r="S2895" s="179"/>
      <c r="T2895" s="179"/>
      <c r="AB2895" s="77"/>
      <c r="AJ2895" s="55"/>
    </row>
    <row r="2896" spans="19:36">
      <c r="S2896" s="179"/>
      <c r="T2896" s="179"/>
      <c r="AB2896" s="77"/>
      <c r="AJ2896" s="55"/>
    </row>
    <row r="2897" spans="19:36">
      <c r="S2897" s="179"/>
      <c r="T2897" s="179"/>
      <c r="AB2897" s="77"/>
      <c r="AJ2897" s="55"/>
    </row>
    <row r="2898" spans="19:36">
      <c r="S2898" s="179"/>
      <c r="T2898" s="179"/>
      <c r="AB2898" s="77"/>
      <c r="AJ2898" s="55"/>
    </row>
    <row r="2899" spans="19:36">
      <c r="S2899" s="179"/>
      <c r="T2899" s="179"/>
      <c r="AB2899" s="77"/>
      <c r="AJ2899" s="55"/>
    </row>
    <row r="2900" spans="19:36">
      <c r="S2900" s="179"/>
      <c r="T2900" s="179"/>
      <c r="AB2900" s="77"/>
      <c r="AJ2900" s="55"/>
    </row>
    <row r="2901" spans="19:36">
      <c r="S2901" s="179"/>
      <c r="T2901" s="179"/>
      <c r="AB2901" s="77"/>
      <c r="AJ2901" s="55"/>
    </row>
    <row r="2902" spans="19:36">
      <c r="S2902" s="179"/>
      <c r="T2902" s="179"/>
      <c r="AB2902" s="77"/>
      <c r="AJ2902" s="55"/>
    </row>
    <row r="2903" spans="19:36">
      <c r="S2903" s="179"/>
      <c r="T2903" s="179"/>
      <c r="AB2903" s="77"/>
      <c r="AJ2903" s="55"/>
    </row>
    <row r="2904" spans="19:36">
      <c r="S2904" s="179"/>
      <c r="T2904" s="179"/>
      <c r="AB2904" s="77"/>
      <c r="AJ2904" s="55"/>
    </row>
    <row r="2905" spans="19:36">
      <c r="S2905" s="179"/>
      <c r="T2905" s="179"/>
      <c r="AB2905" s="77"/>
      <c r="AJ2905" s="55"/>
    </row>
    <row r="2906" spans="19:36">
      <c r="S2906" s="179"/>
      <c r="T2906" s="179"/>
      <c r="AB2906" s="77"/>
      <c r="AJ2906" s="55"/>
    </row>
    <row r="2907" spans="19:36">
      <c r="S2907" s="179"/>
      <c r="T2907" s="179"/>
      <c r="AB2907" s="77"/>
      <c r="AJ2907" s="55"/>
    </row>
    <row r="2908" spans="19:36">
      <c r="S2908" s="179"/>
      <c r="T2908" s="179"/>
      <c r="AB2908" s="77"/>
      <c r="AJ2908" s="55"/>
    </row>
    <row r="2909" spans="19:36">
      <c r="S2909" s="179"/>
      <c r="T2909" s="179"/>
      <c r="AB2909" s="77"/>
      <c r="AJ2909" s="55"/>
    </row>
    <row r="2910" spans="19:36">
      <c r="S2910" s="179"/>
      <c r="T2910" s="179"/>
      <c r="AB2910" s="77"/>
      <c r="AJ2910" s="55"/>
    </row>
    <row r="2911" spans="19:36">
      <c r="S2911" s="179"/>
      <c r="T2911" s="179"/>
      <c r="AB2911" s="77"/>
      <c r="AJ2911" s="55"/>
    </row>
    <row r="2912" spans="19:36">
      <c r="S2912" s="179"/>
      <c r="T2912" s="179"/>
      <c r="AB2912" s="77"/>
      <c r="AJ2912" s="55"/>
    </row>
    <row r="2913" spans="19:36">
      <c r="S2913" s="179"/>
      <c r="T2913" s="179"/>
      <c r="AB2913" s="77"/>
      <c r="AJ2913" s="55"/>
    </row>
    <row r="2914" spans="19:36">
      <c r="S2914" s="179"/>
      <c r="T2914" s="179"/>
      <c r="AB2914" s="77"/>
      <c r="AJ2914" s="55"/>
    </row>
    <row r="2915" spans="19:36">
      <c r="S2915" s="179"/>
      <c r="T2915" s="179"/>
      <c r="AB2915" s="77"/>
      <c r="AJ2915" s="55"/>
    </row>
    <row r="2916" spans="19:36">
      <c r="S2916" s="179"/>
      <c r="T2916" s="179"/>
      <c r="AB2916" s="77"/>
      <c r="AJ2916" s="55"/>
    </row>
    <row r="2917" spans="19:36">
      <c r="S2917" s="179"/>
      <c r="T2917" s="179"/>
      <c r="AB2917" s="77"/>
      <c r="AJ2917" s="55"/>
    </row>
    <row r="2918" spans="19:36">
      <c r="S2918" s="179"/>
      <c r="T2918" s="179"/>
      <c r="AB2918" s="77"/>
      <c r="AJ2918" s="55"/>
    </row>
    <row r="2919" spans="19:36">
      <c r="S2919" s="179"/>
      <c r="T2919" s="179"/>
      <c r="AB2919" s="77"/>
      <c r="AJ2919" s="55"/>
    </row>
    <row r="2920" spans="19:36">
      <c r="S2920" s="179"/>
      <c r="T2920" s="179"/>
      <c r="AB2920" s="77"/>
      <c r="AJ2920" s="55"/>
    </row>
    <row r="2921" spans="19:36">
      <c r="S2921" s="179"/>
      <c r="T2921" s="179"/>
      <c r="AB2921" s="77"/>
      <c r="AJ2921" s="55"/>
    </row>
    <row r="2922" spans="19:36">
      <c r="S2922" s="179"/>
      <c r="T2922" s="179"/>
      <c r="AB2922" s="77"/>
      <c r="AJ2922" s="55"/>
    </row>
    <row r="2923" spans="19:36">
      <c r="S2923" s="179"/>
      <c r="T2923" s="179"/>
      <c r="AB2923" s="77"/>
      <c r="AJ2923" s="55"/>
    </row>
    <row r="2924" spans="19:36">
      <c r="S2924" s="179"/>
      <c r="T2924" s="179"/>
      <c r="AB2924" s="77"/>
      <c r="AJ2924" s="55"/>
    </row>
    <row r="2925" spans="19:36">
      <c r="S2925" s="179"/>
      <c r="T2925" s="179"/>
      <c r="AB2925" s="77"/>
      <c r="AJ2925" s="55"/>
    </row>
    <row r="2926" spans="19:36">
      <c r="S2926" s="179"/>
      <c r="T2926" s="179"/>
      <c r="AB2926" s="77"/>
      <c r="AJ2926" s="55"/>
    </row>
    <row r="2927" spans="19:36">
      <c r="S2927" s="179"/>
      <c r="T2927" s="179"/>
      <c r="AB2927" s="77"/>
      <c r="AJ2927" s="55"/>
    </row>
    <row r="2928" spans="19:36">
      <c r="S2928" s="179"/>
      <c r="T2928" s="179"/>
      <c r="AB2928" s="77"/>
      <c r="AJ2928" s="55"/>
    </row>
    <row r="2929" spans="19:36">
      <c r="S2929" s="179"/>
      <c r="T2929" s="179"/>
      <c r="AB2929" s="77"/>
      <c r="AJ2929" s="55"/>
    </row>
    <row r="2930" spans="19:36">
      <c r="S2930" s="179"/>
      <c r="T2930" s="179"/>
      <c r="AB2930" s="77"/>
      <c r="AJ2930" s="55"/>
    </row>
    <row r="2931" spans="19:36">
      <c r="S2931" s="179"/>
      <c r="T2931" s="179"/>
      <c r="AB2931" s="77"/>
      <c r="AJ2931" s="55"/>
    </row>
    <row r="2932" spans="19:36">
      <c r="S2932" s="179"/>
      <c r="T2932" s="179"/>
      <c r="AB2932" s="77"/>
      <c r="AJ2932" s="55"/>
    </row>
    <row r="2933" spans="19:36">
      <c r="S2933" s="179"/>
      <c r="T2933" s="179"/>
      <c r="AB2933" s="77"/>
      <c r="AJ2933" s="55"/>
    </row>
    <row r="2934" spans="19:36">
      <c r="S2934" s="179"/>
      <c r="T2934" s="179"/>
      <c r="AB2934" s="77"/>
      <c r="AJ2934" s="55"/>
    </row>
    <row r="2935" spans="19:36">
      <c r="S2935" s="179"/>
      <c r="T2935" s="179"/>
      <c r="AB2935" s="77"/>
      <c r="AJ2935" s="55"/>
    </row>
    <row r="2936" spans="19:36">
      <c r="S2936" s="179"/>
      <c r="T2936" s="179"/>
      <c r="AB2936" s="77"/>
      <c r="AJ2936" s="55"/>
    </row>
    <row r="2937" spans="19:36">
      <c r="S2937" s="179"/>
      <c r="T2937" s="179"/>
      <c r="AB2937" s="77"/>
      <c r="AJ2937" s="55"/>
    </row>
    <row r="2938" spans="19:36">
      <c r="S2938" s="179"/>
      <c r="T2938" s="179"/>
      <c r="AB2938" s="77"/>
      <c r="AJ2938" s="55"/>
    </row>
    <row r="2939" spans="19:36">
      <c r="S2939" s="179"/>
      <c r="T2939" s="179"/>
      <c r="AB2939" s="77"/>
      <c r="AJ2939" s="55"/>
    </row>
    <row r="2940" spans="19:36">
      <c r="S2940" s="179"/>
      <c r="T2940" s="179"/>
      <c r="AB2940" s="77"/>
      <c r="AJ2940" s="55"/>
    </row>
    <row r="2941" spans="19:36">
      <c r="S2941" s="179"/>
      <c r="T2941" s="179"/>
      <c r="AB2941" s="77"/>
      <c r="AJ2941" s="55"/>
    </row>
    <row r="2942" spans="19:36">
      <c r="S2942" s="179"/>
      <c r="T2942" s="179"/>
      <c r="AB2942" s="77"/>
      <c r="AJ2942" s="55"/>
    </row>
    <row r="2943" spans="19:36">
      <c r="S2943" s="179"/>
      <c r="T2943" s="179"/>
      <c r="AB2943" s="77"/>
      <c r="AJ2943" s="55"/>
    </row>
    <row r="2944" spans="19:36">
      <c r="S2944" s="179"/>
      <c r="T2944" s="179"/>
      <c r="AB2944" s="77"/>
      <c r="AJ2944" s="55"/>
    </row>
    <row r="2945" spans="19:36">
      <c r="S2945" s="179"/>
      <c r="T2945" s="179"/>
      <c r="AB2945" s="77"/>
      <c r="AJ2945" s="55"/>
    </row>
    <row r="2946" spans="19:36">
      <c r="S2946" s="179"/>
      <c r="T2946" s="179"/>
      <c r="AB2946" s="77"/>
      <c r="AJ2946" s="55"/>
    </row>
    <row r="2947" spans="19:36">
      <c r="S2947" s="179"/>
      <c r="T2947" s="179"/>
      <c r="AB2947" s="77"/>
      <c r="AJ2947" s="55"/>
    </row>
    <row r="2948" spans="19:36">
      <c r="S2948" s="179"/>
      <c r="T2948" s="179"/>
      <c r="AB2948" s="77"/>
      <c r="AJ2948" s="55"/>
    </row>
    <row r="2949" spans="19:36">
      <c r="S2949" s="179"/>
      <c r="T2949" s="179"/>
      <c r="AB2949" s="77"/>
      <c r="AJ2949" s="55"/>
    </row>
    <row r="2950" spans="19:36">
      <c r="S2950" s="179"/>
      <c r="T2950" s="179"/>
      <c r="AB2950" s="77"/>
      <c r="AJ2950" s="55"/>
    </row>
    <row r="2951" spans="19:36">
      <c r="S2951" s="179"/>
      <c r="T2951" s="179"/>
      <c r="AB2951" s="77"/>
      <c r="AJ2951" s="55"/>
    </row>
    <row r="2952" spans="19:36">
      <c r="S2952" s="179"/>
      <c r="T2952" s="179"/>
      <c r="AB2952" s="77"/>
      <c r="AJ2952" s="55"/>
    </row>
    <row r="2953" spans="19:36">
      <c r="S2953" s="179"/>
      <c r="T2953" s="179"/>
      <c r="AB2953" s="77"/>
      <c r="AJ2953" s="55"/>
    </row>
    <row r="2954" spans="19:36">
      <c r="S2954" s="179"/>
      <c r="T2954" s="179"/>
      <c r="AB2954" s="77"/>
      <c r="AJ2954" s="55"/>
    </row>
    <row r="2955" spans="19:36">
      <c r="S2955" s="179"/>
      <c r="T2955" s="179"/>
      <c r="AB2955" s="77"/>
      <c r="AJ2955" s="55"/>
    </row>
    <row r="2956" spans="19:36">
      <c r="S2956" s="179"/>
      <c r="T2956" s="179"/>
      <c r="AB2956" s="77"/>
      <c r="AJ2956" s="55"/>
    </row>
    <row r="2957" spans="19:36">
      <c r="S2957" s="179"/>
      <c r="T2957" s="179"/>
      <c r="AB2957" s="77"/>
      <c r="AJ2957" s="55"/>
    </row>
    <row r="2958" spans="19:36">
      <c r="S2958" s="179"/>
      <c r="T2958" s="179"/>
      <c r="AB2958" s="77"/>
      <c r="AJ2958" s="55"/>
    </row>
    <row r="2959" spans="19:36">
      <c r="S2959" s="179"/>
      <c r="T2959" s="179"/>
      <c r="AB2959" s="77"/>
      <c r="AJ2959" s="55"/>
    </row>
    <row r="2960" spans="19:36">
      <c r="S2960" s="179"/>
      <c r="T2960" s="179"/>
      <c r="AB2960" s="77"/>
      <c r="AJ2960" s="55"/>
    </row>
    <row r="2961" spans="19:36">
      <c r="S2961" s="179"/>
      <c r="T2961" s="179"/>
      <c r="AB2961" s="77"/>
      <c r="AJ2961" s="55"/>
    </row>
    <row r="2962" spans="19:36">
      <c r="S2962" s="179"/>
      <c r="T2962" s="179"/>
      <c r="AB2962" s="77"/>
      <c r="AJ2962" s="55"/>
    </row>
    <row r="2963" spans="19:36">
      <c r="S2963" s="179"/>
      <c r="T2963" s="179"/>
      <c r="AB2963" s="77"/>
      <c r="AJ2963" s="55"/>
    </row>
    <row r="2964" spans="19:36">
      <c r="S2964" s="179"/>
      <c r="T2964" s="179"/>
      <c r="AB2964" s="77"/>
      <c r="AJ2964" s="55"/>
    </row>
    <row r="2965" spans="19:36">
      <c r="S2965" s="179"/>
      <c r="T2965" s="179"/>
      <c r="AB2965" s="77"/>
      <c r="AJ2965" s="55"/>
    </row>
    <row r="2966" spans="19:36">
      <c r="S2966" s="179"/>
      <c r="T2966" s="179"/>
      <c r="AB2966" s="77"/>
      <c r="AJ2966" s="55"/>
    </row>
    <row r="2967" spans="19:36">
      <c r="S2967" s="179"/>
      <c r="T2967" s="179"/>
      <c r="AB2967" s="77"/>
      <c r="AJ2967" s="55"/>
    </row>
    <row r="2968" spans="19:36">
      <c r="S2968" s="179"/>
      <c r="T2968" s="179"/>
      <c r="AB2968" s="77"/>
      <c r="AJ2968" s="55"/>
    </row>
    <row r="2969" spans="19:36">
      <c r="S2969" s="179"/>
      <c r="T2969" s="179"/>
      <c r="AB2969" s="77"/>
      <c r="AJ2969" s="55"/>
    </row>
    <row r="2970" spans="19:36">
      <c r="S2970" s="179"/>
      <c r="T2970" s="179"/>
      <c r="AB2970" s="77"/>
      <c r="AJ2970" s="55"/>
    </row>
    <row r="2971" spans="19:36">
      <c r="S2971" s="179"/>
      <c r="T2971" s="179"/>
      <c r="AB2971" s="77"/>
      <c r="AJ2971" s="55"/>
    </row>
    <row r="2972" spans="19:36">
      <c r="S2972" s="179"/>
      <c r="T2972" s="179"/>
      <c r="AB2972" s="77"/>
      <c r="AJ2972" s="55"/>
    </row>
    <row r="2973" spans="19:36">
      <c r="S2973" s="179"/>
      <c r="T2973" s="179"/>
      <c r="AB2973" s="77"/>
      <c r="AJ2973" s="55"/>
    </row>
    <row r="2974" spans="19:36">
      <c r="S2974" s="179"/>
      <c r="T2974" s="179"/>
      <c r="AB2974" s="77"/>
      <c r="AJ2974" s="55"/>
    </row>
    <row r="2975" spans="19:36">
      <c r="S2975" s="179"/>
      <c r="T2975" s="179"/>
      <c r="AB2975" s="77"/>
      <c r="AJ2975" s="55"/>
    </row>
    <row r="2976" spans="19:36">
      <c r="S2976" s="179"/>
      <c r="T2976" s="179"/>
      <c r="AB2976" s="77"/>
      <c r="AJ2976" s="55"/>
    </row>
    <row r="2977" spans="19:36">
      <c r="S2977" s="179"/>
      <c r="T2977" s="179"/>
      <c r="AB2977" s="77"/>
      <c r="AJ2977" s="55"/>
    </row>
    <row r="2978" spans="19:36">
      <c r="S2978" s="179"/>
      <c r="T2978" s="179"/>
      <c r="AB2978" s="77"/>
      <c r="AJ2978" s="55"/>
    </row>
    <row r="2979" spans="19:36">
      <c r="S2979" s="179"/>
      <c r="T2979" s="179"/>
      <c r="AB2979" s="77"/>
      <c r="AJ2979" s="55"/>
    </row>
    <row r="2980" spans="19:36">
      <c r="S2980" s="179"/>
      <c r="T2980" s="179"/>
      <c r="AB2980" s="77"/>
      <c r="AJ2980" s="55"/>
    </row>
    <row r="2981" spans="19:36">
      <c r="S2981" s="179"/>
      <c r="T2981" s="179"/>
      <c r="AB2981" s="77"/>
      <c r="AJ2981" s="55"/>
    </row>
    <row r="2982" spans="19:36">
      <c r="S2982" s="179"/>
      <c r="T2982" s="179"/>
      <c r="AB2982" s="77"/>
      <c r="AJ2982" s="55"/>
    </row>
    <row r="2983" spans="19:36">
      <c r="S2983" s="179"/>
      <c r="T2983" s="179"/>
      <c r="AB2983" s="77"/>
      <c r="AJ2983" s="55"/>
    </row>
    <row r="2984" spans="19:36">
      <c r="S2984" s="179"/>
      <c r="T2984" s="179"/>
      <c r="AB2984" s="77"/>
      <c r="AJ2984" s="55"/>
    </row>
    <row r="2985" spans="19:36">
      <c r="S2985" s="179"/>
      <c r="T2985" s="179"/>
      <c r="AB2985" s="77"/>
      <c r="AJ2985" s="55"/>
    </row>
    <row r="2986" spans="19:36">
      <c r="S2986" s="179"/>
      <c r="T2986" s="179"/>
      <c r="AB2986" s="77"/>
      <c r="AJ2986" s="55"/>
    </row>
    <row r="2987" spans="19:36">
      <c r="S2987" s="179"/>
      <c r="T2987" s="179"/>
      <c r="AB2987" s="77"/>
      <c r="AJ2987" s="55"/>
    </row>
    <row r="2988" spans="19:36">
      <c r="S2988" s="179"/>
      <c r="T2988" s="179"/>
      <c r="AB2988" s="77"/>
      <c r="AJ2988" s="55"/>
    </row>
    <row r="2989" spans="19:36">
      <c r="S2989" s="179"/>
      <c r="T2989" s="179"/>
      <c r="AB2989" s="77"/>
      <c r="AJ2989" s="55"/>
    </row>
    <row r="2990" spans="19:36">
      <c r="S2990" s="179"/>
      <c r="T2990" s="179"/>
      <c r="AB2990" s="77"/>
      <c r="AJ2990" s="55"/>
    </row>
    <row r="2991" spans="19:36">
      <c r="S2991" s="179"/>
      <c r="T2991" s="179"/>
      <c r="AB2991" s="77"/>
      <c r="AJ2991" s="55"/>
    </row>
    <row r="2992" spans="19:36">
      <c r="S2992" s="179"/>
      <c r="T2992" s="179"/>
      <c r="AB2992" s="77"/>
      <c r="AJ2992" s="55"/>
    </row>
    <row r="2993" spans="19:36">
      <c r="S2993" s="179"/>
      <c r="T2993" s="179"/>
      <c r="AB2993" s="77"/>
      <c r="AJ2993" s="55"/>
    </row>
    <row r="2994" spans="19:36">
      <c r="S2994" s="179"/>
      <c r="T2994" s="179"/>
      <c r="AB2994" s="77"/>
      <c r="AJ2994" s="55"/>
    </row>
    <row r="2995" spans="19:36">
      <c r="S2995" s="179"/>
      <c r="T2995" s="179"/>
      <c r="AB2995" s="77"/>
      <c r="AJ2995" s="55"/>
    </row>
    <row r="2996" spans="19:36">
      <c r="S2996" s="179"/>
      <c r="T2996" s="179"/>
      <c r="AB2996" s="77"/>
      <c r="AJ2996" s="55"/>
    </row>
    <row r="2997" spans="19:36">
      <c r="S2997" s="179"/>
      <c r="T2997" s="179"/>
      <c r="AB2997" s="77"/>
      <c r="AJ2997" s="55"/>
    </row>
    <row r="2998" spans="19:36">
      <c r="S2998" s="179"/>
      <c r="T2998" s="179"/>
      <c r="AB2998" s="77"/>
      <c r="AJ2998" s="55"/>
    </row>
    <row r="2999" spans="19:36">
      <c r="S2999" s="179"/>
      <c r="T2999" s="179"/>
      <c r="AB2999" s="77"/>
      <c r="AJ2999" s="55"/>
    </row>
    <row r="3000" spans="19:36">
      <c r="S3000" s="179"/>
      <c r="T3000" s="179"/>
      <c r="AB3000" s="77"/>
      <c r="AJ3000" s="55"/>
    </row>
    <row r="3001" spans="19:36">
      <c r="S3001" s="179"/>
      <c r="T3001" s="179"/>
      <c r="AB3001" s="77"/>
      <c r="AJ3001" s="55"/>
    </row>
    <row r="3002" spans="19:36">
      <c r="S3002" s="179"/>
      <c r="T3002" s="179"/>
      <c r="AB3002" s="77"/>
      <c r="AJ3002" s="55"/>
    </row>
    <row r="3003" spans="19:36">
      <c r="S3003" s="179"/>
      <c r="T3003" s="179"/>
      <c r="AB3003" s="77"/>
      <c r="AJ3003" s="55"/>
    </row>
    <row r="3004" spans="19:36">
      <c r="S3004" s="179"/>
      <c r="T3004" s="179"/>
      <c r="AB3004" s="77"/>
      <c r="AJ3004" s="55"/>
    </row>
    <row r="3005" spans="19:36">
      <c r="S3005" s="179"/>
      <c r="T3005" s="179"/>
      <c r="AB3005" s="77"/>
      <c r="AJ3005" s="55"/>
    </row>
    <row r="3006" spans="19:36">
      <c r="S3006" s="179"/>
      <c r="T3006" s="179"/>
      <c r="AB3006" s="77"/>
      <c r="AJ3006" s="55"/>
    </row>
    <row r="3007" spans="19:36">
      <c r="S3007" s="179"/>
      <c r="T3007" s="179"/>
      <c r="AB3007" s="77"/>
      <c r="AJ3007" s="55"/>
    </row>
    <row r="3008" spans="19:36">
      <c r="S3008" s="179"/>
      <c r="T3008" s="179"/>
      <c r="AB3008" s="77"/>
      <c r="AJ3008" s="55"/>
    </row>
    <row r="3009" spans="19:36">
      <c r="S3009" s="179"/>
      <c r="T3009" s="179"/>
      <c r="AB3009" s="77"/>
      <c r="AJ3009" s="55"/>
    </row>
    <row r="3010" spans="19:36">
      <c r="S3010" s="179"/>
      <c r="T3010" s="179"/>
      <c r="AB3010" s="77"/>
      <c r="AJ3010" s="55"/>
    </row>
    <row r="3011" spans="19:36">
      <c r="S3011" s="179"/>
      <c r="T3011" s="179"/>
      <c r="AB3011" s="77"/>
      <c r="AJ3011" s="55"/>
    </row>
    <row r="3012" spans="19:36">
      <c r="S3012" s="179"/>
      <c r="T3012" s="179"/>
      <c r="AB3012" s="77"/>
      <c r="AJ3012" s="55"/>
    </row>
    <row r="3013" spans="19:36">
      <c r="S3013" s="179"/>
      <c r="T3013" s="179"/>
      <c r="AB3013" s="77"/>
      <c r="AJ3013" s="55"/>
    </row>
    <row r="3014" spans="19:36">
      <c r="S3014" s="179"/>
      <c r="T3014" s="179"/>
      <c r="AB3014" s="77"/>
      <c r="AJ3014" s="55"/>
    </row>
    <row r="3015" spans="19:36">
      <c r="S3015" s="179"/>
      <c r="T3015" s="179"/>
      <c r="AB3015" s="77"/>
      <c r="AJ3015" s="55"/>
    </row>
    <row r="3016" spans="19:36">
      <c r="S3016" s="179"/>
      <c r="T3016" s="179"/>
      <c r="AB3016" s="77"/>
      <c r="AJ3016" s="55"/>
    </row>
    <row r="3017" spans="19:36">
      <c r="S3017" s="179"/>
      <c r="T3017" s="179"/>
      <c r="AB3017" s="77"/>
      <c r="AJ3017" s="55"/>
    </row>
    <row r="3018" spans="19:36">
      <c r="S3018" s="179"/>
      <c r="T3018" s="179"/>
      <c r="AB3018" s="77"/>
      <c r="AJ3018" s="55"/>
    </row>
    <row r="3019" spans="19:36">
      <c r="S3019" s="179"/>
      <c r="T3019" s="179"/>
      <c r="AB3019" s="77"/>
      <c r="AJ3019" s="55"/>
    </row>
    <row r="3020" spans="19:36">
      <c r="S3020" s="179"/>
      <c r="T3020" s="179"/>
      <c r="AB3020" s="77"/>
      <c r="AJ3020" s="55"/>
    </row>
    <row r="3021" spans="19:36">
      <c r="S3021" s="179"/>
      <c r="T3021" s="179"/>
      <c r="AB3021" s="77"/>
      <c r="AJ3021" s="55"/>
    </row>
    <row r="3022" spans="19:36">
      <c r="S3022" s="179"/>
      <c r="T3022" s="179"/>
      <c r="AB3022" s="77"/>
      <c r="AJ3022" s="55"/>
    </row>
    <row r="3023" spans="19:36">
      <c r="S3023" s="179"/>
      <c r="T3023" s="179"/>
      <c r="AB3023" s="77"/>
      <c r="AJ3023" s="55"/>
    </row>
    <row r="3024" spans="19:36">
      <c r="S3024" s="179"/>
      <c r="T3024" s="179"/>
      <c r="AB3024" s="77"/>
      <c r="AJ3024" s="55"/>
    </row>
    <row r="3025" spans="19:36">
      <c r="S3025" s="179"/>
      <c r="T3025" s="179"/>
      <c r="AB3025" s="77"/>
      <c r="AJ3025" s="55"/>
    </row>
    <row r="3026" spans="19:36">
      <c r="S3026" s="179"/>
      <c r="T3026" s="179"/>
      <c r="AB3026" s="77"/>
      <c r="AJ3026" s="55"/>
    </row>
    <row r="3027" spans="19:36">
      <c r="S3027" s="179"/>
      <c r="T3027" s="179"/>
      <c r="AB3027" s="77"/>
      <c r="AJ3027" s="55"/>
    </row>
    <row r="3028" spans="19:36">
      <c r="S3028" s="179"/>
      <c r="T3028" s="179"/>
      <c r="AB3028" s="77"/>
      <c r="AJ3028" s="55"/>
    </row>
    <row r="3029" spans="19:36">
      <c r="S3029" s="179"/>
      <c r="T3029" s="179"/>
      <c r="AB3029" s="77"/>
      <c r="AJ3029" s="55"/>
    </row>
    <row r="3030" spans="19:36">
      <c r="S3030" s="179"/>
      <c r="T3030" s="179"/>
      <c r="AB3030" s="77"/>
      <c r="AJ3030" s="55"/>
    </row>
    <row r="3031" spans="19:36">
      <c r="S3031" s="179"/>
      <c r="T3031" s="179"/>
      <c r="AB3031" s="77"/>
      <c r="AJ3031" s="55"/>
    </row>
    <row r="3032" spans="19:36">
      <c r="S3032" s="179"/>
      <c r="T3032" s="179"/>
      <c r="AB3032" s="77"/>
      <c r="AJ3032" s="55"/>
    </row>
    <row r="3033" spans="19:36">
      <c r="S3033" s="179"/>
      <c r="T3033" s="179"/>
      <c r="AB3033" s="77"/>
      <c r="AJ3033" s="55"/>
    </row>
    <row r="3034" spans="19:36">
      <c r="S3034" s="179"/>
      <c r="T3034" s="179"/>
      <c r="AB3034" s="77"/>
      <c r="AJ3034" s="55"/>
    </row>
    <row r="3035" spans="19:36">
      <c r="S3035" s="179"/>
      <c r="T3035" s="179"/>
      <c r="AB3035" s="77"/>
      <c r="AJ3035" s="55"/>
    </row>
    <row r="3036" spans="19:36">
      <c r="S3036" s="179"/>
      <c r="T3036" s="179"/>
      <c r="AB3036" s="77"/>
      <c r="AJ3036" s="55"/>
    </row>
    <row r="3037" spans="19:36">
      <c r="S3037" s="179"/>
      <c r="T3037" s="179"/>
      <c r="AB3037" s="77"/>
      <c r="AJ3037" s="55"/>
    </row>
    <row r="3038" spans="19:36">
      <c r="S3038" s="179"/>
      <c r="T3038" s="179"/>
      <c r="AB3038" s="77"/>
      <c r="AJ3038" s="55"/>
    </row>
    <row r="3039" spans="19:36">
      <c r="S3039" s="179"/>
      <c r="T3039" s="179"/>
      <c r="AB3039" s="77"/>
      <c r="AJ3039" s="55"/>
    </row>
    <row r="3040" spans="19:36">
      <c r="S3040" s="179"/>
      <c r="T3040" s="179"/>
      <c r="AB3040" s="77"/>
      <c r="AJ3040" s="55"/>
    </row>
    <row r="3041" spans="19:36">
      <c r="S3041" s="179"/>
      <c r="T3041" s="179"/>
      <c r="AB3041" s="77"/>
      <c r="AJ3041" s="55"/>
    </row>
    <row r="3042" spans="19:36">
      <c r="S3042" s="179"/>
      <c r="T3042" s="179"/>
      <c r="AB3042" s="77"/>
      <c r="AJ3042" s="55"/>
    </row>
    <row r="3043" spans="19:36">
      <c r="S3043" s="179"/>
      <c r="T3043" s="179"/>
      <c r="AB3043" s="77"/>
      <c r="AJ3043" s="55"/>
    </row>
    <row r="3044" spans="19:36">
      <c r="S3044" s="179"/>
      <c r="T3044" s="179"/>
      <c r="AB3044" s="77"/>
      <c r="AJ3044" s="55"/>
    </row>
    <row r="3045" spans="19:36">
      <c r="S3045" s="179"/>
      <c r="T3045" s="179"/>
      <c r="AB3045" s="77"/>
      <c r="AJ3045" s="55"/>
    </row>
    <row r="3046" spans="19:36">
      <c r="S3046" s="179"/>
      <c r="T3046" s="179"/>
      <c r="AB3046" s="77"/>
      <c r="AJ3046" s="55"/>
    </row>
    <row r="3047" spans="19:36">
      <c r="S3047" s="179"/>
      <c r="T3047" s="179"/>
      <c r="AB3047" s="77"/>
      <c r="AJ3047" s="55"/>
    </row>
    <row r="3048" spans="19:36">
      <c r="S3048" s="179"/>
      <c r="T3048" s="179"/>
      <c r="AB3048" s="77"/>
      <c r="AJ3048" s="55"/>
    </row>
    <row r="3049" spans="19:36">
      <c r="S3049" s="179"/>
      <c r="T3049" s="179"/>
      <c r="AB3049" s="77"/>
      <c r="AJ3049" s="55"/>
    </row>
    <row r="3050" spans="19:36">
      <c r="S3050" s="179"/>
      <c r="T3050" s="179"/>
      <c r="AB3050" s="77"/>
      <c r="AJ3050" s="55"/>
    </row>
    <row r="3051" spans="19:36">
      <c r="S3051" s="179"/>
      <c r="T3051" s="179"/>
      <c r="AB3051" s="77"/>
      <c r="AJ3051" s="55"/>
    </row>
    <row r="3052" spans="19:36">
      <c r="S3052" s="179"/>
      <c r="T3052" s="179"/>
      <c r="AB3052" s="77"/>
      <c r="AJ3052" s="55"/>
    </row>
    <row r="3053" spans="19:36">
      <c r="S3053" s="179"/>
      <c r="T3053" s="179"/>
      <c r="AB3053" s="77"/>
      <c r="AJ3053" s="55"/>
    </row>
    <row r="3054" spans="19:36">
      <c r="S3054" s="179"/>
      <c r="T3054" s="179"/>
      <c r="AB3054" s="77"/>
      <c r="AJ3054" s="55"/>
    </row>
    <row r="3055" spans="19:36">
      <c r="S3055" s="179"/>
      <c r="T3055" s="179"/>
      <c r="AB3055" s="77"/>
      <c r="AJ3055" s="55"/>
    </row>
    <row r="3056" spans="19:36">
      <c r="S3056" s="179"/>
      <c r="T3056" s="179"/>
      <c r="AB3056" s="77"/>
      <c r="AJ3056" s="55"/>
    </row>
    <row r="3057" spans="19:36">
      <c r="S3057" s="179"/>
      <c r="T3057" s="179"/>
      <c r="AB3057" s="77"/>
      <c r="AJ3057" s="55"/>
    </row>
    <row r="3058" spans="19:36">
      <c r="S3058" s="179"/>
      <c r="T3058" s="179"/>
      <c r="AB3058" s="77"/>
      <c r="AJ3058" s="55"/>
    </row>
    <row r="3059" spans="19:36">
      <c r="S3059" s="179"/>
      <c r="T3059" s="179"/>
      <c r="AB3059" s="77"/>
      <c r="AJ3059" s="55"/>
    </row>
    <row r="3060" spans="19:36">
      <c r="S3060" s="179"/>
      <c r="T3060" s="179"/>
      <c r="AB3060" s="77"/>
      <c r="AJ3060" s="55"/>
    </row>
    <row r="3061" spans="19:36">
      <c r="S3061" s="179"/>
      <c r="T3061" s="179"/>
      <c r="AB3061" s="77"/>
      <c r="AJ3061" s="55"/>
    </row>
    <row r="3062" spans="19:36">
      <c r="S3062" s="179"/>
      <c r="T3062" s="179"/>
      <c r="AB3062" s="77"/>
      <c r="AJ3062" s="55"/>
    </row>
    <row r="3063" spans="19:36">
      <c r="S3063" s="179"/>
      <c r="T3063" s="179"/>
      <c r="AB3063" s="77"/>
      <c r="AJ3063" s="55"/>
    </row>
    <row r="3064" spans="19:36">
      <c r="S3064" s="179"/>
      <c r="T3064" s="179"/>
      <c r="AB3064" s="77"/>
      <c r="AJ3064" s="55"/>
    </row>
    <row r="3065" spans="19:36">
      <c r="S3065" s="179"/>
      <c r="T3065" s="179"/>
      <c r="AB3065" s="77"/>
      <c r="AJ3065" s="55"/>
    </row>
    <row r="3066" spans="19:36">
      <c r="S3066" s="179"/>
      <c r="T3066" s="179"/>
      <c r="AB3066" s="77"/>
      <c r="AJ3066" s="55"/>
    </row>
    <row r="3067" spans="19:36">
      <c r="S3067" s="179"/>
      <c r="T3067" s="179"/>
      <c r="AB3067" s="77"/>
      <c r="AJ3067" s="55"/>
    </row>
    <row r="3068" spans="19:36">
      <c r="S3068" s="179"/>
      <c r="T3068" s="179"/>
      <c r="AB3068" s="77"/>
      <c r="AJ3068" s="55"/>
    </row>
    <row r="3069" spans="19:36">
      <c r="S3069" s="179"/>
      <c r="T3069" s="179"/>
      <c r="AB3069" s="77"/>
      <c r="AJ3069" s="55"/>
    </row>
    <row r="3070" spans="19:36">
      <c r="S3070" s="179"/>
      <c r="T3070" s="179"/>
      <c r="AB3070" s="77"/>
      <c r="AJ3070" s="55"/>
    </row>
    <row r="3071" spans="19:36">
      <c r="S3071" s="179"/>
      <c r="T3071" s="179"/>
      <c r="AB3071" s="77"/>
      <c r="AJ3071" s="55"/>
    </row>
    <row r="3072" spans="19:36">
      <c r="S3072" s="179"/>
      <c r="T3072" s="179"/>
      <c r="AB3072" s="77"/>
      <c r="AJ3072" s="55"/>
    </row>
    <row r="3073" spans="19:36">
      <c r="S3073" s="179"/>
      <c r="T3073" s="179"/>
      <c r="AB3073" s="77"/>
      <c r="AJ3073" s="55"/>
    </row>
    <row r="3074" spans="19:36">
      <c r="S3074" s="179"/>
      <c r="T3074" s="179"/>
      <c r="AB3074" s="77"/>
      <c r="AJ3074" s="55"/>
    </row>
    <row r="3075" spans="19:36">
      <c r="S3075" s="179"/>
      <c r="T3075" s="179"/>
      <c r="AB3075" s="77"/>
      <c r="AJ3075" s="55"/>
    </row>
    <row r="3076" spans="19:36" ht="15" thickBot="1">
      <c r="S3076" s="179"/>
      <c r="T3076" s="179"/>
      <c r="AB3076" s="172"/>
      <c r="AC3076" s="143"/>
      <c r="AD3076" s="143"/>
      <c r="AE3076" s="143"/>
      <c r="AF3076" s="143"/>
      <c r="AG3076" s="143"/>
      <c r="AH3076" s="143"/>
      <c r="AI3076" s="64"/>
      <c r="AJ3076" s="65"/>
    </row>
    <row r="3077" spans="19:36">
      <c r="S3077" s="179"/>
      <c r="T3077" s="179"/>
    </row>
    <row r="3078" spans="19:36">
      <c r="S3078" s="179"/>
      <c r="T3078" s="179"/>
    </row>
    <row r="3079" spans="19:36">
      <c r="S3079" s="179"/>
      <c r="T3079" s="179"/>
    </row>
    <row r="3080" spans="19:36">
      <c r="S3080" s="179"/>
      <c r="T3080" s="179"/>
    </row>
    <row r="3081" spans="19:36">
      <c r="S3081" s="179"/>
      <c r="T3081" s="179"/>
    </row>
    <row r="3082" spans="19:36">
      <c r="S3082" s="179"/>
      <c r="T3082" s="179"/>
    </row>
    <row r="3083" spans="19:36">
      <c r="S3083" s="179"/>
      <c r="T3083" s="179"/>
    </row>
    <row r="3084" spans="19:36">
      <c r="S3084" s="179"/>
      <c r="T3084" s="179"/>
    </row>
  </sheetData>
  <protectedRanges>
    <protectedRange sqref="AX27:AZ30" name="Bereich1_1"/>
    <protectedRange sqref="AG9:AI9 AB9:AD9" name="Bereich1_1_1"/>
  </protectedRanges>
  <phoneticPr fontId="10" type="noConversion"/>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U118" sqref="U118"/>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0" t="s">
        <v>368</v>
      </c>
      <c r="G1" s="269"/>
      <c r="H1" s="269"/>
      <c r="I1" s="100"/>
      <c r="J1" s="100"/>
      <c r="K1" s="100"/>
      <c r="L1" s="100"/>
      <c r="M1" s="100"/>
      <c r="N1" s="100"/>
      <c r="O1" s="100"/>
      <c r="P1" s="100"/>
      <c r="Q1" s="100"/>
      <c r="R1" s="100"/>
      <c r="S1" s="100"/>
      <c r="T1" s="100"/>
      <c r="U1" s="132" t="s">
        <v>370</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0" t="s">
        <v>370</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1"/>
      <c r="BY1" s="115"/>
      <c r="BZ1" s="115"/>
      <c r="CA1" s="115"/>
      <c r="CB1" s="136"/>
      <c r="CC1" s="114"/>
    </row>
    <row r="2" spans="1:81" s="57" customFormat="1">
      <c r="A2" s="67"/>
      <c r="D2" s="99"/>
      <c r="F2" s="139"/>
      <c r="G2" s="139"/>
      <c r="H2" s="139"/>
      <c r="I2" s="134"/>
      <c r="J2" s="134"/>
      <c r="K2" s="134"/>
      <c r="L2" s="134"/>
      <c r="M2" s="134"/>
      <c r="N2" s="134"/>
      <c r="O2" s="134"/>
      <c r="P2" s="134"/>
      <c r="Q2" s="134"/>
      <c r="R2" s="134"/>
      <c r="S2" s="134"/>
      <c r="T2" s="134"/>
      <c r="U2" s="139"/>
      <c r="V2" s="134"/>
      <c r="W2" s="134"/>
      <c r="X2" s="134"/>
      <c r="Y2" s="134"/>
      <c r="Z2" s="134"/>
      <c r="AA2" s="134"/>
      <c r="AB2" s="134"/>
      <c r="AC2" s="49"/>
      <c r="AD2" s="49"/>
      <c r="AE2" s="49"/>
      <c r="AF2" s="49"/>
      <c r="AG2" s="49"/>
      <c r="AH2" s="49"/>
      <c r="AI2" s="49"/>
      <c r="AJ2" s="49"/>
      <c r="AK2" s="49"/>
      <c r="AL2" s="49"/>
      <c r="AM2" s="49"/>
      <c r="AN2" s="49"/>
      <c r="AO2" s="49"/>
      <c r="AP2" s="49"/>
      <c r="AQ2" s="49"/>
      <c r="AR2" s="49"/>
      <c r="AS2" s="49"/>
      <c r="AT2"/>
      <c r="AU2"/>
      <c r="AV2" s="49"/>
      <c r="AW2" s="49"/>
      <c r="AX2" s="49"/>
      <c r="AY2" s="49"/>
      <c r="AZ2" s="49"/>
      <c r="BA2" s="49"/>
      <c r="BB2" s="354"/>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40" t="s">
        <v>123</v>
      </c>
      <c r="G3" s="140"/>
      <c r="H3" s="139"/>
      <c r="I3" s="134"/>
      <c r="J3" s="134"/>
      <c r="K3" s="134"/>
      <c r="L3" s="134"/>
      <c r="M3" s="134"/>
      <c r="N3" s="134"/>
      <c r="O3" s="134"/>
      <c r="P3" s="134"/>
      <c r="Q3" s="134"/>
      <c r="R3" s="134"/>
      <c r="S3" s="134"/>
      <c r="T3" s="134"/>
      <c r="U3" s="140" t="s">
        <v>158</v>
      </c>
      <c r="V3" s="134"/>
      <c r="W3" s="134"/>
      <c r="X3" s="134"/>
      <c r="Y3" s="134"/>
      <c r="Z3" s="134"/>
      <c r="AA3" s="134"/>
      <c r="AB3" s="134"/>
      <c r="AC3" s="49"/>
      <c r="AD3" s="49"/>
      <c r="AE3" s="49"/>
      <c r="AF3" s="49"/>
      <c r="AG3" s="49"/>
      <c r="AH3" s="49"/>
      <c r="AI3" s="49"/>
      <c r="AJ3" s="49"/>
      <c r="AK3" s="49"/>
      <c r="AL3" s="49"/>
      <c r="AM3" s="49"/>
      <c r="AN3" s="49"/>
      <c r="AO3" s="49"/>
      <c r="AP3" s="49"/>
      <c r="AQ3" s="49"/>
      <c r="AR3" s="49"/>
      <c r="AS3" s="49"/>
      <c r="AT3" s="355" t="s">
        <v>50</v>
      </c>
      <c r="AU3" s="356"/>
      <c r="AV3" s="49"/>
      <c r="AW3" s="49"/>
      <c r="AX3" s="49"/>
      <c r="AY3" s="49"/>
      <c r="AZ3" s="49"/>
      <c r="BA3" s="49"/>
      <c r="BB3" s="354"/>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39"/>
      <c r="G4" s="139"/>
      <c r="H4" s="139"/>
      <c r="I4" s="134"/>
      <c r="J4" s="134"/>
      <c r="K4" s="134"/>
      <c r="L4" s="134"/>
      <c r="M4" s="134"/>
      <c r="N4" s="134"/>
      <c r="O4" s="134"/>
      <c r="P4" s="134"/>
      <c r="Q4" s="134"/>
      <c r="R4" s="134"/>
      <c r="S4" s="134"/>
      <c r="T4" s="134"/>
      <c r="U4" s="139"/>
      <c r="V4" s="134"/>
      <c r="W4" s="134"/>
      <c r="X4" s="134"/>
      <c r="Y4" s="134"/>
      <c r="Z4" s="134"/>
      <c r="AA4" s="134"/>
      <c r="AB4" s="134"/>
      <c r="AC4" s="49"/>
      <c r="AD4" s="49"/>
      <c r="AE4" s="49"/>
      <c r="AF4" s="49"/>
      <c r="AG4" s="49"/>
      <c r="AH4" s="49"/>
      <c r="AI4" s="49"/>
      <c r="AJ4" s="49"/>
      <c r="AK4" s="49"/>
      <c r="AL4" s="49"/>
      <c r="AM4" s="49"/>
      <c r="AN4" s="49"/>
      <c r="AO4" s="49"/>
      <c r="AP4" s="49"/>
      <c r="AQ4" s="49"/>
      <c r="AR4" s="49"/>
      <c r="AS4" s="49"/>
      <c r="AT4"/>
      <c r="AU4"/>
      <c r="AV4" s="49"/>
      <c r="AW4" s="49"/>
      <c r="AX4" s="49"/>
      <c r="AY4" s="49"/>
      <c r="AZ4" s="49"/>
      <c r="BA4" s="49"/>
      <c r="BB4" s="354"/>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1"/>
      <c r="F5" s="264"/>
      <c r="G5" s="270" t="s">
        <v>176</v>
      </c>
      <c r="H5" s="274"/>
      <c r="I5" s="142"/>
      <c r="J5" s="142"/>
      <c r="K5" s="142"/>
      <c r="L5" s="142"/>
      <c r="M5" s="142"/>
      <c r="N5" s="142"/>
      <c r="O5" s="259"/>
      <c r="AT5" s="60"/>
      <c r="AU5" s="357" t="s">
        <v>175</v>
      </c>
      <c r="AV5" s="142"/>
      <c r="AW5" s="142"/>
      <c r="AX5" s="142"/>
      <c r="AY5" s="259"/>
      <c r="BB5" s="354"/>
    </row>
    <row r="6" spans="1:81" ht="18" customHeight="1">
      <c r="A6" s="105"/>
      <c r="B6" s="106"/>
      <c r="C6" s="106"/>
      <c r="D6" s="141"/>
      <c r="F6" s="265"/>
      <c r="G6" s="271" t="s">
        <v>385</v>
      </c>
      <c r="H6" s="271"/>
      <c r="I6" s="159"/>
      <c r="J6" s="159"/>
      <c r="K6" s="159"/>
      <c r="L6" s="159"/>
      <c r="M6" s="159"/>
      <c r="N6" s="159"/>
      <c r="O6" s="253"/>
      <c r="U6" s="267" t="s">
        <v>184</v>
      </c>
      <c r="AT6" s="54"/>
      <c r="AU6" t="s">
        <v>387</v>
      </c>
      <c r="AY6" s="87"/>
      <c r="BB6" s="354"/>
    </row>
    <row r="7" spans="1:81">
      <c r="A7" s="105"/>
      <c r="B7" s="106"/>
      <c r="C7" s="106"/>
      <c r="D7" s="141"/>
      <c r="F7" s="265"/>
      <c r="G7" s="249"/>
      <c r="H7" s="249"/>
      <c r="I7" s="171"/>
      <c r="O7" s="87"/>
      <c r="U7" s="53" t="s">
        <v>27</v>
      </c>
      <c r="V7" s="49" t="s">
        <v>78</v>
      </c>
      <c r="W7" s="49" t="s">
        <v>19</v>
      </c>
      <c r="AT7" s="54"/>
      <c r="AY7" s="87"/>
    </row>
    <row r="8" spans="1:81" ht="15" thickBot="1">
      <c r="A8" s="105"/>
      <c r="B8" s="106"/>
      <c r="C8" s="106"/>
      <c r="D8" s="141"/>
      <c r="F8" s="266"/>
      <c r="G8" s="272"/>
      <c r="H8" s="272"/>
      <c r="I8" s="260"/>
      <c r="J8" s="143"/>
      <c r="K8" s="143"/>
      <c r="L8" s="143"/>
      <c r="M8" s="143"/>
      <c r="N8" s="143"/>
      <c r="O8" s="261"/>
      <c r="U8" s="53" t="s">
        <v>180</v>
      </c>
      <c r="V8" s="159">
        <v>0.1</v>
      </c>
      <c r="W8" s="49" t="s">
        <v>284</v>
      </c>
      <c r="AT8" s="54"/>
      <c r="AY8" s="87"/>
    </row>
    <row r="9" spans="1:81">
      <c r="A9" s="105"/>
      <c r="B9" s="106"/>
      <c r="C9" s="106"/>
      <c r="D9" s="141"/>
      <c r="F9" s="249"/>
      <c r="G9" s="249"/>
      <c r="H9" s="249"/>
      <c r="I9" s="171"/>
      <c r="U9" s="53" t="s">
        <v>280</v>
      </c>
      <c r="V9" s="159">
        <v>8</v>
      </c>
      <c r="AT9" s="54"/>
      <c r="AY9" s="87"/>
    </row>
    <row r="10" spans="1:81" ht="15" thickBot="1">
      <c r="A10" s="105"/>
      <c r="B10" s="106"/>
      <c r="C10" s="106"/>
      <c r="D10" s="141"/>
      <c r="U10" s="53" t="s">
        <v>281</v>
      </c>
      <c r="V10" s="159" t="s">
        <v>393</v>
      </c>
      <c r="W10" s="53" t="s">
        <v>359</v>
      </c>
      <c r="AT10" s="63"/>
      <c r="AU10" s="64"/>
      <c r="AV10" s="143"/>
      <c r="AW10" s="143"/>
      <c r="AX10" s="143"/>
      <c r="AY10" s="261"/>
    </row>
    <row r="11" spans="1:81">
      <c r="A11" s="105"/>
      <c r="B11" s="106"/>
      <c r="C11" s="106"/>
      <c r="D11" s="141"/>
      <c r="U11" s="53" t="s">
        <v>381</v>
      </c>
      <c r="V11" s="159" t="s">
        <v>251</v>
      </c>
    </row>
    <row r="12" spans="1:81" ht="18">
      <c r="A12" s="105"/>
      <c r="B12" s="106"/>
      <c r="C12" s="106"/>
      <c r="D12" s="141"/>
      <c r="F12" s="267" t="s">
        <v>270</v>
      </c>
      <c r="U12" s="53" t="s">
        <v>355</v>
      </c>
      <c r="V12" s="159">
        <v>2000</v>
      </c>
      <c r="W12" s="49" t="s">
        <v>119</v>
      </c>
    </row>
    <row r="13" spans="1:81" ht="18">
      <c r="A13" s="105"/>
      <c r="B13" s="106"/>
      <c r="C13" s="106"/>
      <c r="D13" s="141"/>
      <c r="F13" s="268" t="s">
        <v>177</v>
      </c>
      <c r="G13" s="273" t="s">
        <v>65</v>
      </c>
      <c r="H13" s="273" t="s">
        <v>132</v>
      </c>
      <c r="I13" s="262" t="s">
        <v>69</v>
      </c>
      <c r="J13" s="262" t="s">
        <v>68</v>
      </c>
      <c r="K13" s="262" t="s">
        <v>66</v>
      </c>
      <c r="L13" s="262" t="s">
        <v>124</v>
      </c>
      <c r="M13" s="262" t="s">
        <v>125</v>
      </c>
      <c r="N13" s="262" t="s">
        <v>191</v>
      </c>
      <c r="O13" s="262" t="s">
        <v>192</v>
      </c>
      <c r="P13" s="263" t="s">
        <v>127</v>
      </c>
      <c r="AT13" s="66" t="s">
        <v>174</v>
      </c>
    </row>
    <row r="14" spans="1:81">
      <c r="A14" s="105"/>
      <c r="B14" s="106"/>
      <c r="C14" s="106"/>
      <c r="D14" s="141"/>
      <c r="U14" s="53" t="s">
        <v>178</v>
      </c>
      <c r="V14" s="49" t="s">
        <v>179</v>
      </c>
      <c r="W14" s="49" t="s">
        <v>186</v>
      </c>
      <c r="X14" s="49" t="s">
        <v>187</v>
      </c>
      <c r="AT14" t="s">
        <v>27</v>
      </c>
      <c r="AU14" t="s">
        <v>19</v>
      </c>
      <c r="AV14" s="49" t="s">
        <v>79</v>
      </c>
      <c r="AW14" s="49" t="s">
        <v>78</v>
      </c>
    </row>
    <row r="15" spans="1:81">
      <c r="A15" s="105"/>
      <c r="B15" s="106"/>
      <c r="C15" s="106"/>
      <c r="D15" s="141"/>
      <c r="U15" s="271" t="s">
        <v>147</v>
      </c>
      <c r="V15" s="159">
        <v>7850</v>
      </c>
      <c r="W15" s="159">
        <v>210000000</v>
      </c>
      <c r="X15" s="159">
        <v>81000000000</v>
      </c>
      <c r="AT15" s="53" t="s">
        <v>75</v>
      </c>
      <c r="AU15" s="53" t="s">
        <v>87</v>
      </c>
      <c r="AV15" s="49" t="s">
        <v>58</v>
      </c>
      <c r="AW15" s="49" t="s">
        <v>76</v>
      </c>
    </row>
    <row r="16" spans="1:81">
      <c r="A16" s="105"/>
      <c r="B16" s="106"/>
      <c r="C16" s="106"/>
      <c r="D16" s="141"/>
      <c r="AT16" s="53" t="s">
        <v>77</v>
      </c>
      <c r="AU16" s="53"/>
      <c r="AV16" s="49" t="s">
        <v>80</v>
      </c>
      <c r="AW16" s="49">
        <v>210000000000</v>
      </c>
    </row>
    <row r="17" spans="1:80" ht="23.4">
      <c r="T17" s="292"/>
      <c r="U17" s="352" t="s">
        <v>394</v>
      </c>
      <c r="V17" s="292"/>
      <c r="W17" s="292"/>
      <c r="X17" s="292"/>
      <c r="Y17" s="292"/>
      <c r="Z17" s="292"/>
      <c r="AA17" s="292"/>
      <c r="AB17" s="292"/>
      <c r="AT17" s="53" t="s">
        <v>113</v>
      </c>
      <c r="AU17" s="53"/>
      <c r="AV17" s="49" t="s">
        <v>81</v>
      </c>
      <c r="AW17" s="49">
        <v>7850</v>
      </c>
    </row>
    <row r="18" spans="1:80">
      <c r="T18" s="292"/>
      <c r="U18" s="293"/>
      <c r="V18" s="292"/>
      <c r="W18" s="292"/>
      <c r="X18" s="292"/>
      <c r="Y18" s="292"/>
      <c r="Z18" s="292"/>
      <c r="AA18" s="292"/>
      <c r="AB18" s="292"/>
      <c r="AT18" s="53" t="s">
        <v>82</v>
      </c>
      <c r="AU18" s="53" t="s">
        <v>101</v>
      </c>
      <c r="AV18" s="49" t="s">
        <v>83</v>
      </c>
      <c r="AW18" s="49">
        <v>1</v>
      </c>
    </row>
    <row r="19" spans="1:80">
      <c r="T19" s="292"/>
      <c r="U19" s="293"/>
      <c r="V19" s="292"/>
      <c r="W19" s="292"/>
      <c r="X19" s="292"/>
      <c r="Y19" s="292"/>
      <c r="Z19" s="292"/>
      <c r="AA19" s="292"/>
      <c r="AB19" s="292"/>
      <c r="AT19" s="53" t="s">
        <v>84</v>
      </c>
      <c r="AU19" s="53" t="s">
        <v>100</v>
      </c>
      <c r="AV19" s="49" t="s">
        <v>85</v>
      </c>
      <c r="AW19" s="49">
        <v>5</v>
      </c>
    </row>
    <row r="20" spans="1:80">
      <c r="T20" s="292"/>
      <c r="U20" s="293"/>
      <c r="V20" s="292"/>
      <c r="W20" s="292"/>
      <c r="X20" s="292"/>
      <c r="Y20" s="292"/>
      <c r="Z20" s="292"/>
      <c r="AA20" s="292"/>
      <c r="AB20" s="292"/>
      <c r="AT20" s="53" t="s">
        <v>86</v>
      </c>
      <c r="AU20" s="53" t="s">
        <v>101</v>
      </c>
      <c r="AV20" s="49" t="s">
        <v>83</v>
      </c>
      <c r="AW20" s="49">
        <v>1</v>
      </c>
    </row>
    <row r="21" spans="1:80">
      <c r="AT21" s="53" t="s">
        <v>96</v>
      </c>
      <c r="AU21" s="53"/>
      <c r="AV21" s="49" t="s">
        <v>92</v>
      </c>
      <c r="AW21" s="49">
        <v>0.11</v>
      </c>
    </row>
    <row r="22" spans="1:80" ht="15" customHeight="1">
      <c r="AT22" s="53" t="s">
        <v>261</v>
      </c>
      <c r="AU22" s="53" t="s">
        <v>262</v>
      </c>
      <c r="AV22" s="49" t="s">
        <v>58</v>
      </c>
      <c r="AW22" s="49" t="s">
        <v>269</v>
      </c>
    </row>
    <row r="23" spans="1:80" s="73" customFormat="1" ht="23.4">
      <c r="A23" s="67"/>
      <c r="B23" s="57"/>
      <c r="C23" s="57"/>
      <c r="D23" s="99"/>
      <c r="F23" s="249"/>
      <c r="G23" s="249"/>
      <c r="H23" s="249"/>
      <c r="I23" s="171"/>
      <c r="J23" s="171"/>
      <c r="K23" s="171"/>
      <c r="L23" s="171"/>
      <c r="M23" s="171"/>
      <c r="N23" s="171"/>
      <c r="O23" s="171"/>
      <c r="P23" s="171"/>
      <c r="Q23" s="171"/>
      <c r="R23" s="171"/>
      <c r="S23" s="171"/>
      <c r="T23" s="292"/>
      <c r="U23" s="352" t="s">
        <v>395</v>
      </c>
      <c r="V23" s="292"/>
      <c r="W23" s="292"/>
      <c r="X23" s="292"/>
      <c r="Y23" s="292"/>
      <c r="Z23" s="292"/>
      <c r="AA23" s="292"/>
      <c r="AB23" s="292"/>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49"/>
      <c r="G24" s="249"/>
      <c r="H24" s="249"/>
      <c r="I24" s="171"/>
      <c r="J24" s="171"/>
      <c r="K24" s="171"/>
      <c r="L24" s="171"/>
      <c r="M24" s="171"/>
      <c r="N24" s="171"/>
      <c r="O24" s="171"/>
      <c r="P24" s="171"/>
      <c r="Q24" s="171"/>
      <c r="R24" s="171"/>
      <c r="S24" s="171"/>
      <c r="T24" s="292"/>
      <c r="U24" s="295" t="s">
        <v>329</v>
      </c>
      <c r="V24" s="292"/>
      <c r="W24" s="292"/>
      <c r="X24" s="292"/>
      <c r="Y24" s="292"/>
      <c r="Z24" s="292"/>
      <c r="AA24" s="292"/>
      <c r="AB24" s="29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49"/>
      <c r="G25" s="249"/>
      <c r="H25" s="249"/>
      <c r="I25" s="171"/>
      <c r="J25" s="171"/>
      <c r="K25" s="171"/>
      <c r="L25" s="171"/>
      <c r="M25" s="171"/>
      <c r="N25" s="171"/>
      <c r="O25" s="171"/>
      <c r="P25" s="171"/>
      <c r="Q25" s="171"/>
      <c r="R25" s="171"/>
      <c r="S25" s="171"/>
      <c r="T25" s="292"/>
      <c r="U25" s="296"/>
      <c r="V25" s="297" t="s">
        <v>279</v>
      </c>
      <c r="W25" s="298"/>
      <c r="X25" s="298"/>
      <c r="Y25" s="298"/>
      <c r="Z25" s="298"/>
      <c r="AA25" s="298"/>
      <c r="AB25" s="299"/>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49"/>
      <c r="G26" s="249"/>
      <c r="H26" s="249"/>
      <c r="I26" s="171"/>
      <c r="J26" s="171"/>
      <c r="K26" s="171"/>
      <c r="L26" s="171"/>
      <c r="M26" s="171"/>
      <c r="N26" s="171"/>
      <c r="O26" s="171"/>
      <c r="P26" s="171"/>
      <c r="Q26" s="171"/>
      <c r="R26" s="171"/>
      <c r="S26" s="171"/>
      <c r="T26" s="292"/>
      <c r="U26" s="213"/>
      <c r="V26" s="31"/>
      <c r="W26" s="308"/>
      <c r="X26" s="308"/>
      <c r="Y26" s="308"/>
      <c r="Z26" s="308"/>
      <c r="AA26" s="308"/>
      <c r="AB26" s="309"/>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49"/>
      <c r="G27" s="249"/>
      <c r="H27" s="249"/>
      <c r="I27" s="171"/>
      <c r="J27" s="171"/>
      <c r="K27" s="171"/>
      <c r="L27" s="171"/>
      <c r="M27" s="171"/>
      <c r="N27" s="171"/>
      <c r="O27" s="171"/>
      <c r="P27" s="171"/>
      <c r="Q27" s="171"/>
      <c r="R27" s="171"/>
      <c r="S27" s="171"/>
      <c r="T27" s="292"/>
      <c r="U27" s="213"/>
      <c r="V27" s="294"/>
      <c r="W27" s="292"/>
      <c r="X27" s="292"/>
      <c r="Y27" s="292"/>
      <c r="Z27" s="292"/>
      <c r="AA27" s="292"/>
      <c r="AB27" s="300"/>
      <c r="AC27" s="49"/>
      <c r="AD27" s="49"/>
      <c r="AE27" s="49"/>
      <c r="AF27" s="49"/>
      <c r="AG27" s="49"/>
      <c r="AH27" s="49"/>
      <c r="AI27" s="49"/>
      <c r="AJ27" s="49"/>
      <c r="AK27" s="49"/>
      <c r="AL27" s="49"/>
      <c r="AM27" s="49"/>
      <c r="AN27" s="49"/>
      <c r="AO27" s="49"/>
      <c r="AP27" s="49"/>
      <c r="AQ27" s="49"/>
      <c r="AR27" s="49"/>
      <c r="AS27" s="49"/>
      <c r="AT27" s="66" t="s">
        <v>314</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49"/>
      <c r="G28" s="249"/>
      <c r="H28" s="249"/>
      <c r="I28" s="171"/>
      <c r="J28" s="171"/>
      <c r="K28" s="171"/>
      <c r="L28" s="171"/>
      <c r="M28" s="171"/>
      <c r="N28" s="171"/>
      <c r="O28" s="171"/>
      <c r="P28" s="171"/>
      <c r="Q28" s="171"/>
      <c r="R28" s="171"/>
      <c r="S28" s="171"/>
      <c r="T28" s="292"/>
      <c r="U28" s="213"/>
      <c r="V28" s="294"/>
      <c r="W28" s="292"/>
      <c r="X28" s="292"/>
      <c r="Y28" s="292"/>
      <c r="Z28" s="292"/>
      <c r="AA28" s="292"/>
      <c r="AB28" s="300"/>
      <c r="AC28" s="49"/>
      <c r="AD28" s="49"/>
      <c r="AE28" s="49"/>
      <c r="AF28" s="49"/>
      <c r="AG28" s="49"/>
      <c r="AH28" s="49"/>
      <c r="AI28" s="49"/>
      <c r="AJ28" s="49"/>
      <c r="AK28" s="49"/>
      <c r="AL28" s="49"/>
      <c r="AM28" s="49"/>
      <c r="AN28" s="49"/>
      <c r="AO28" s="49"/>
      <c r="AP28" s="49"/>
      <c r="AQ28" s="49"/>
      <c r="AR28" s="49"/>
      <c r="AS28" s="49"/>
      <c r="AT28" s="358" t="s">
        <v>330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49"/>
      <c r="G29" s="249"/>
      <c r="H29" s="249"/>
      <c r="I29" s="171"/>
      <c r="J29" s="171"/>
      <c r="K29" s="171"/>
      <c r="L29" s="171"/>
      <c r="M29" s="171"/>
      <c r="N29" s="171"/>
      <c r="O29" s="171"/>
      <c r="P29" s="171"/>
      <c r="Q29" s="171"/>
      <c r="R29" s="171"/>
      <c r="S29" s="171"/>
      <c r="T29" s="292"/>
      <c r="U29" s="301"/>
      <c r="V29" s="302"/>
      <c r="W29" s="303"/>
      <c r="X29" s="303"/>
      <c r="Y29" s="303"/>
      <c r="Z29" s="303"/>
      <c r="AA29" s="303"/>
      <c r="AB29" s="304"/>
      <c r="AC29" s="49"/>
      <c r="AD29" s="49"/>
      <c r="AE29" s="49"/>
      <c r="AF29" s="49"/>
      <c r="AG29" s="49"/>
      <c r="AH29" s="49"/>
      <c r="AI29" s="49"/>
      <c r="AJ29" s="49"/>
      <c r="AK29" s="49"/>
      <c r="AL29" s="49"/>
      <c r="AM29" s="49"/>
      <c r="AN29" s="49"/>
      <c r="AO29" s="49"/>
      <c r="AP29" s="49"/>
      <c r="AQ29" s="49"/>
      <c r="AR29" s="49"/>
      <c r="AS29" s="49"/>
      <c r="AT29" s="60"/>
      <c r="AU29" s="357" t="s">
        <v>315</v>
      </c>
      <c r="AV29" s="142"/>
      <c r="AW29" s="142"/>
      <c r="AX29" s="142"/>
      <c r="AY29" s="142"/>
      <c r="AZ29" s="142"/>
      <c r="BA29" s="259"/>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49"/>
      <c r="G30" s="249"/>
      <c r="H30" s="249"/>
      <c r="I30" s="171"/>
      <c r="J30" s="171"/>
      <c r="K30" s="171"/>
      <c r="L30" s="171"/>
      <c r="M30" s="171"/>
      <c r="N30" s="171"/>
      <c r="O30" s="171"/>
      <c r="P30" s="171"/>
      <c r="Q30" s="171"/>
      <c r="R30" s="171"/>
      <c r="S30" s="171"/>
      <c r="T30" s="292"/>
      <c r="U30" s="293"/>
      <c r="V30" s="292"/>
      <c r="W30" s="292"/>
      <c r="X30" s="292"/>
      <c r="Y30" s="292"/>
      <c r="Z30" s="292"/>
      <c r="AA30" s="292"/>
      <c r="AB30" s="292"/>
      <c r="AC30" s="49"/>
      <c r="AD30" s="49"/>
      <c r="AE30" s="49"/>
      <c r="AF30" s="49"/>
      <c r="AG30" s="49"/>
      <c r="AH30" s="49"/>
      <c r="AI30" s="49"/>
      <c r="AJ30" s="49"/>
      <c r="AK30" s="49"/>
      <c r="AL30" s="49"/>
      <c r="AM30" s="49"/>
      <c r="AN30" s="49"/>
      <c r="AO30" s="49"/>
      <c r="AP30" s="49"/>
      <c r="AQ30" s="49"/>
      <c r="AR30" s="49"/>
      <c r="AS30" s="49"/>
      <c r="AT30" s="54"/>
      <c r="AU30" t="s">
        <v>399</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49"/>
      <c r="G31" s="249"/>
      <c r="H31" s="249"/>
      <c r="I31" s="171"/>
      <c r="J31" s="171"/>
      <c r="K31" s="171"/>
      <c r="L31" s="171"/>
      <c r="M31" s="171"/>
      <c r="N31" s="171"/>
      <c r="O31" s="171"/>
      <c r="P31" s="171"/>
      <c r="Q31" s="171"/>
      <c r="R31" s="171"/>
      <c r="S31" s="171"/>
      <c r="T31" s="292"/>
      <c r="U31" s="291" t="s">
        <v>282</v>
      </c>
      <c r="V31" s="292"/>
      <c r="W31" s="292"/>
      <c r="X31" s="292"/>
      <c r="Y31" s="292"/>
      <c r="Z31" s="292"/>
      <c r="AA31" s="292"/>
      <c r="AB31" s="292"/>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49"/>
      <c r="G32" s="249"/>
      <c r="H32" s="249"/>
      <c r="I32" s="171"/>
      <c r="J32" s="171"/>
      <c r="K32" s="171"/>
      <c r="L32" s="171"/>
      <c r="M32" s="171"/>
      <c r="N32" s="171"/>
      <c r="O32" s="171"/>
      <c r="P32" s="171"/>
      <c r="Q32" s="171"/>
      <c r="R32" s="171"/>
      <c r="S32" s="171"/>
      <c r="T32" s="292"/>
      <c r="U32" s="293"/>
      <c r="V32" s="292"/>
      <c r="W32" s="292"/>
      <c r="X32" s="292"/>
      <c r="Y32" s="292"/>
      <c r="Z32" s="292"/>
      <c r="AA32" s="292"/>
      <c r="AB32" s="292"/>
      <c r="AC32" s="49"/>
      <c r="AD32" s="49"/>
      <c r="AE32" s="49"/>
      <c r="AF32" s="49"/>
      <c r="AG32" s="49"/>
      <c r="AH32" s="49"/>
      <c r="AI32" s="49"/>
      <c r="AJ32" s="49"/>
      <c r="AK32" s="49"/>
      <c r="AL32" s="49"/>
      <c r="AM32" s="49"/>
      <c r="AN32" s="49"/>
      <c r="AO32" s="49"/>
      <c r="AP32" s="49"/>
      <c r="AQ32" s="49"/>
      <c r="AR32" s="49"/>
      <c r="AS32" s="49"/>
      <c r="AT32" s="63"/>
      <c r="AU32" s="64"/>
      <c r="AV32" s="143"/>
      <c r="AW32" s="143"/>
      <c r="AX32" s="143"/>
      <c r="AY32" s="143"/>
      <c r="AZ32" s="143"/>
      <c r="BA32" s="261"/>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49"/>
      <c r="G33" s="249"/>
      <c r="H33" s="249"/>
      <c r="I33" s="171"/>
      <c r="J33" s="171"/>
      <c r="K33" s="171"/>
      <c r="L33" s="171"/>
      <c r="M33" s="171"/>
      <c r="N33" s="171"/>
      <c r="O33" s="171"/>
      <c r="P33" s="171"/>
      <c r="Q33" s="171"/>
      <c r="R33" s="171"/>
      <c r="S33" s="171"/>
      <c r="T33" s="292"/>
      <c r="U33" s="293"/>
      <c r="V33" s="292"/>
      <c r="W33" s="292"/>
      <c r="X33" s="292"/>
      <c r="Y33" s="292"/>
      <c r="Z33" s="292"/>
      <c r="AA33" s="292"/>
      <c r="AB33" s="292"/>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49"/>
      <c r="G34" s="249"/>
      <c r="H34" s="249"/>
      <c r="I34" s="171"/>
      <c r="J34" s="171"/>
      <c r="K34" s="171"/>
      <c r="L34" s="171"/>
      <c r="M34" s="171"/>
      <c r="N34" s="171"/>
      <c r="O34" s="171"/>
      <c r="P34" s="171"/>
      <c r="Q34" s="171"/>
      <c r="R34" s="171"/>
      <c r="S34" s="171"/>
      <c r="T34" s="292"/>
      <c r="U34" s="293"/>
      <c r="V34" s="292"/>
      <c r="W34" s="292"/>
      <c r="X34" s="292"/>
      <c r="Y34" s="292"/>
      <c r="Z34" s="292"/>
      <c r="AA34" s="292"/>
      <c r="AB34" s="292"/>
      <c r="AC34" s="49"/>
      <c r="AD34" s="49"/>
      <c r="AE34" s="49"/>
      <c r="AF34" s="49"/>
      <c r="AG34" s="49"/>
      <c r="AH34" s="49"/>
      <c r="AI34" s="49"/>
      <c r="AJ34" s="49"/>
      <c r="AK34" s="49"/>
      <c r="AL34" s="49"/>
      <c r="AM34" s="49"/>
      <c r="AN34" s="49"/>
      <c r="AO34" s="49"/>
      <c r="AP34" s="49"/>
      <c r="AQ34" s="49"/>
      <c r="AR34" s="49"/>
      <c r="AS34" s="49"/>
      <c r="AT34" t="s">
        <v>322</v>
      </c>
      <c r="AU34" t="s">
        <v>316</v>
      </c>
      <c r="AV34" t="s">
        <v>317</v>
      </c>
      <c r="AW34" t="s">
        <v>318</v>
      </c>
      <c r="AX34" t="s">
        <v>319</v>
      </c>
      <c r="AY34" t="s">
        <v>320</v>
      </c>
      <c r="AZ34" t="s">
        <v>321</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49"/>
      <c r="G35" s="249"/>
      <c r="H35" s="249"/>
      <c r="I35" s="171"/>
      <c r="J35" s="171"/>
      <c r="K35" s="171"/>
      <c r="L35" s="171"/>
      <c r="M35" s="171"/>
      <c r="N35" s="171"/>
      <c r="O35" s="171"/>
      <c r="P35" s="171"/>
      <c r="Q35" s="171"/>
      <c r="R35" s="171"/>
      <c r="S35" s="171"/>
      <c r="T35" s="292"/>
      <c r="U35" s="293"/>
      <c r="V35" s="292"/>
      <c r="W35" s="292"/>
      <c r="X35" s="292"/>
      <c r="Y35" s="292"/>
      <c r="Z35" s="292"/>
      <c r="AA35" s="292"/>
      <c r="AB35" s="292"/>
      <c r="AC35" s="49"/>
      <c r="AD35" s="49"/>
      <c r="AE35" s="49"/>
      <c r="AF35" s="49"/>
      <c r="AG35" s="49"/>
      <c r="AH35" s="49"/>
      <c r="AI35" s="49"/>
      <c r="AJ35" s="49"/>
      <c r="AK35" s="49"/>
      <c r="AL35" s="49"/>
      <c r="AM35" s="49"/>
      <c r="AN35" s="49"/>
      <c r="AO35" s="49"/>
      <c r="AP35" s="49"/>
      <c r="AQ35" s="49"/>
      <c r="AR35" s="49"/>
      <c r="AS35" s="49"/>
      <c r="AT35" s="275"/>
      <c r="AU35" s="305"/>
      <c r="AV35" s="305"/>
      <c r="AW35" s="305"/>
      <c r="AX35" s="305"/>
      <c r="AY35" s="305"/>
      <c r="AZ35" s="305"/>
      <c r="BA35" s="359"/>
      <c r="BB35" s="359"/>
      <c r="BC35" s="359"/>
      <c r="BD35" s="359"/>
      <c r="BE35" s="359"/>
      <c r="BF35" s="359"/>
      <c r="BG35" s="359"/>
      <c r="BH35" s="359"/>
      <c r="BI35" s="305"/>
      <c r="BJ35" s="305"/>
      <c r="BK35" s="305"/>
      <c r="BL35" s="305"/>
      <c r="BM35" s="305"/>
      <c r="BN35" s="305"/>
      <c r="BO35" s="305"/>
      <c r="BP35" s="305"/>
      <c r="BQ35" s="305"/>
      <c r="BR35" s="305"/>
      <c r="BS35" s="305"/>
      <c r="BT35" s="305"/>
      <c r="BU35" s="305"/>
      <c r="BV35" s="305"/>
      <c r="BW35" s="305"/>
      <c r="BX35" s="359"/>
      <c r="BY35" s="359"/>
      <c r="BZ35" s="359"/>
      <c r="CA35" s="359"/>
      <c r="CB35" s="359"/>
    </row>
    <row r="36" spans="1:80" s="73" customFormat="1">
      <c r="A36" s="67"/>
      <c r="B36" s="57"/>
      <c r="C36" s="57"/>
      <c r="D36" s="99"/>
      <c r="F36" s="249"/>
      <c r="G36" s="249"/>
      <c r="H36" s="249"/>
      <c r="I36" s="171"/>
      <c r="J36" s="171"/>
      <c r="K36" s="171"/>
      <c r="L36" s="171"/>
      <c r="M36" s="171"/>
      <c r="N36" s="171"/>
      <c r="O36" s="171"/>
      <c r="P36" s="171"/>
      <c r="Q36" s="171"/>
      <c r="R36" s="171"/>
      <c r="S36" s="171"/>
      <c r="T36" s="292"/>
      <c r="U36" s="294"/>
      <c r="V36" s="294"/>
      <c r="W36" s="292"/>
      <c r="X36" s="292"/>
      <c r="Y36" s="292"/>
      <c r="Z36" s="292"/>
      <c r="AA36" s="292"/>
      <c r="AB36" s="292"/>
      <c r="AC36" s="49"/>
      <c r="AD36" s="49"/>
      <c r="AE36" s="49"/>
      <c r="AF36" s="49"/>
      <c r="AG36" s="49"/>
      <c r="AH36" s="49"/>
      <c r="AI36" s="49"/>
      <c r="AJ36" s="49"/>
      <c r="AK36" s="49"/>
      <c r="AL36" s="49"/>
      <c r="AM36" s="49"/>
      <c r="AN36" s="49"/>
      <c r="AO36" s="49"/>
      <c r="AP36" s="49"/>
      <c r="AQ36" s="49"/>
      <c r="AR36" s="49"/>
      <c r="AS36" s="49"/>
      <c r="AT36" s="275"/>
      <c r="AU36" s="305"/>
      <c r="AV36" s="305"/>
      <c r="AW36" s="305"/>
      <c r="AX36" s="305"/>
      <c r="AY36" s="305"/>
      <c r="AZ36" s="305"/>
      <c r="BA36" s="359"/>
      <c r="BB36" s="359"/>
      <c r="BC36" s="359"/>
      <c r="BD36" s="359"/>
      <c r="BE36" s="359"/>
      <c r="BF36" s="359"/>
      <c r="BG36" s="359"/>
      <c r="BH36" s="359"/>
      <c r="BI36" s="305"/>
      <c r="BJ36" s="305"/>
      <c r="BK36" s="305"/>
      <c r="BL36" s="305"/>
      <c r="BM36" s="305"/>
      <c r="BN36" s="305"/>
      <c r="BO36" s="305"/>
      <c r="BP36" s="305"/>
      <c r="BQ36" s="305"/>
      <c r="BR36" s="305"/>
      <c r="BS36" s="305"/>
      <c r="BT36" s="305"/>
      <c r="BU36" s="305"/>
      <c r="BV36" s="305"/>
      <c r="BW36" s="305"/>
      <c r="BX36" s="359"/>
      <c r="BY36" s="359"/>
      <c r="BZ36" s="359"/>
      <c r="CA36" s="359"/>
      <c r="CB36" s="359"/>
    </row>
    <row r="37" spans="1:80" s="73" customFormat="1">
      <c r="A37" s="67"/>
      <c r="B37" s="57"/>
      <c r="C37" s="57"/>
      <c r="D37" s="99"/>
      <c r="F37" s="249"/>
      <c r="G37" s="249"/>
      <c r="H37" s="249"/>
      <c r="I37" s="171"/>
      <c r="J37" s="171"/>
      <c r="K37" s="171"/>
      <c r="L37" s="171"/>
      <c r="M37" s="171"/>
      <c r="N37" s="171"/>
      <c r="O37" s="171"/>
      <c r="P37" s="171"/>
      <c r="Q37" s="171"/>
      <c r="R37" s="171"/>
      <c r="S37" s="171"/>
      <c r="T37" s="292"/>
      <c r="U37" s="293"/>
      <c r="V37" s="292"/>
      <c r="W37" s="292"/>
      <c r="X37" s="292"/>
      <c r="Y37" s="292"/>
      <c r="Z37" s="292"/>
      <c r="AA37" s="292"/>
      <c r="AB37" s="292"/>
      <c r="AC37" s="49"/>
      <c r="AD37" s="49"/>
      <c r="AE37" s="49"/>
      <c r="AF37" s="49"/>
      <c r="AG37" s="49"/>
      <c r="AH37" s="49"/>
      <c r="AI37" s="49"/>
      <c r="AJ37" s="49"/>
      <c r="AK37" s="49"/>
      <c r="AL37" s="49"/>
      <c r="AM37" s="49"/>
      <c r="AN37" s="49"/>
      <c r="AO37" s="49"/>
      <c r="AP37" s="49"/>
      <c r="AQ37" s="49"/>
      <c r="AR37" s="49"/>
      <c r="AS37" s="49"/>
      <c r="AT37" s="275"/>
      <c r="AU37" s="305"/>
      <c r="AV37" s="305"/>
      <c r="AW37" s="305"/>
      <c r="AX37" s="305"/>
      <c r="AY37" s="305"/>
      <c r="AZ37" s="305"/>
      <c r="BA37" s="359"/>
      <c r="BB37" s="359"/>
      <c r="BC37" s="359"/>
      <c r="BD37" s="359"/>
      <c r="BE37" s="359"/>
      <c r="BF37" s="359"/>
      <c r="BG37" s="359"/>
      <c r="BH37" s="359"/>
      <c r="BI37" s="305"/>
      <c r="BJ37" s="305"/>
      <c r="BK37" s="305"/>
      <c r="BL37" s="305"/>
      <c r="BM37" s="305"/>
      <c r="BN37" s="305"/>
      <c r="BO37" s="305"/>
      <c r="BP37" s="305"/>
      <c r="BQ37" s="305"/>
      <c r="BR37" s="305"/>
      <c r="BS37" s="305"/>
      <c r="BT37" s="305"/>
      <c r="BU37" s="305"/>
      <c r="BV37" s="305"/>
      <c r="BW37" s="305"/>
      <c r="BX37" s="359"/>
      <c r="BY37" s="359"/>
      <c r="BZ37" s="359"/>
      <c r="CA37" s="359"/>
      <c r="CB37" s="359"/>
    </row>
    <row r="38" spans="1:80" s="73" customFormat="1">
      <c r="A38" s="67"/>
      <c r="B38" s="57"/>
      <c r="C38" s="57"/>
      <c r="D38" s="99"/>
      <c r="F38" s="249"/>
      <c r="G38" s="249"/>
      <c r="H38" s="249"/>
      <c r="I38" s="171"/>
      <c r="J38" s="171"/>
      <c r="K38" s="171"/>
      <c r="L38" s="171"/>
      <c r="M38" s="171"/>
      <c r="N38" s="171"/>
      <c r="O38" s="171"/>
      <c r="P38" s="171"/>
      <c r="Q38" s="171"/>
      <c r="R38" s="171"/>
      <c r="S38" s="171"/>
      <c r="T38" s="292"/>
      <c r="U38" s="293"/>
      <c r="V38" s="292"/>
      <c r="W38" s="292"/>
      <c r="X38" s="292"/>
      <c r="Y38" s="292"/>
      <c r="Z38" s="292"/>
      <c r="AA38" s="292"/>
      <c r="AB38" s="292"/>
      <c r="AC38" s="49"/>
      <c r="AD38" s="49"/>
      <c r="AE38" s="49"/>
      <c r="AF38" s="49"/>
      <c r="AG38" s="49"/>
      <c r="AH38" s="49"/>
      <c r="AI38" s="49"/>
      <c r="AJ38" s="49"/>
      <c r="AK38" s="49"/>
      <c r="AL38" s="49"/>
      <c r="AM38" s="49"/>
      <c r="AN38" s="49"/>
      <c r="AO38" s="49"/>
      <c r="AP38" s="49"/>
      <c r="AQ38" s="49"/>
      <c r="AR38" s="49"/>
      <c r="AS38" s="49"/>
      <c r="AT38" s="275"/>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49"/>
      <c r="G39" s="249"/>
      <c r="H39" s="249"/>
      <c r="I39" s="171"/>
      <c r="J39" s="171"/>
      <c r="K39" s="171"/>
      <c r="L39" s="171"/>
      <c r="M39" s="171"/>
      <c r="N39" s="171"/>
      <c r="O39" s="171"/>
      <c r="P39" s="171"/>
      <c r="Q39" s="171"/>
      <c r="R39" s="171"/>
      <c r="S39" s="171"/>
      <c r="T39" s="292"/>
      <c r="U39" s="293"/>
      <c r="V39" s="292"/>
      <c r="W39" s="292"/>
      <c r="X39" s="292"/>
      <c r="Y39" s="292"/>
      <c r="Z39" s="292"/>
      <c r="AA39" s="292"/>
      <c r="AB39" s="292"/>
      <c r="AC39" s="49"/>
      <c r="AD39" s="49"/>
      <c r="AE39" s="49"/>
      <c r="AF39" s="49"/>
      <c r="AG39" s="49"/>
      <c r="AH39" s="49"/>
      <c r="AI39" s="49"/>
      <c r="AJ39" s="49"/>
      <c r="AK39" s="49"/>
      <c r="AL39" s="49"/>
      <c r="AM39" s="49"/>
      <c r="AN39" s="49"/>
      <c r="AO39" s="49"/>
      <c r="AP39" s="49"/>
      <c r="AQ39" s="49"/>
      <c r="AR39" s="49"/>
      <c r="AS39" s="49"/>
      <c r="AT39" s="275"/>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49"/>
      <c r="G40" s="249"/>
      <c r="H40" s="249"/>
      <c r="I40" s="171"/>
      <c r="J40" s="171"/>
      <c r="K40" s="171"/>
      <c r="L40" s="171"/>
      <c r="M40" s="171"/>
      <c r="N40" s="171"/>
      <c r="O40" s="171"/>
      <c r="P40" s="171"/>
      <c r="Q40" s="171"/>
      <c r="R40" s="171"/>
      <c r="S40" s="171"/>
      <c r="T40" s="292"/>
      <c r="U40" s="293"/>
      <c r="V40" s="292"/>
      <c r="W40" s="292"/>
      <c r="X40" s="292"/>
      <c r="Y40" s="292"/>
      <c r="Z40" s="292"/>
      <c r="AA40" s="292"/>
      <c r="AB40" s="292"/>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49"/>
      <c r="G41" s="249"/>
      <c r="H41" s="249"/>
      <c r="I41" s="171"/>
      <c r="J41" s="171"/>
      <c r="K41" s="171"/>
      <c r="L41" s="171"/>
      <c r="M41" s="171"/>
      <c r="N41" s="171"/>
      <c r="O41" s="171"/>
      <c r="P41" s="171"/>
      <c r="Q41" s="171"/>
      <c r="R41" s="171"/>
      <c r="S41" s="171"/>
      <c r="T41" s="292"/>
      <c r="U41" s="293"/>
      <c r="V41" s="292"/>
      <c r="W41" s="292"/>
      <c r="X41" s="292"/>
      <c r="Y41" s="292"/>
      <c r="Z41" s="292"/>
      <c r="AA41" s="292"/>
      <c r="AB41" s="292"/>
      <c r="AC41" s="49"/>
      <c r="AD41" s="49"/>
      <c r="AE41" s="49"/>
      <c r="AF41" s="49"/>
      <c r="AG41" s="49"/>
      <c r="AH41" s="49"/>
      <c r="AI41" s="49"/>
      <c r="AJ41" s="49"/>
      <c r="AK41" s="49"/>
      <c r="AL41" s="49"/>
      <c r="AM41" s="49"/>
      <c r="AN41" s="49"/>
      <c r="AO41" s="49"/>
      <c r="AP41" s="49"/>
      <c r="AQ41" s="49"/>
      <c r="AR41" s="49"/>
      <c r="AS41" s="49"/>
      <c r="AT41" s="358" t="s">
        <v>327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49"/>
      <c r="G42" s="249"/>
      <c r="H42" s="249"/>
      <c r="I42" s="171"/>
      <c r="J42" s="171"/>
      <c r="K42" s="171"/>
      <c r="L42" s="171"/>
      <c r="M42" s="171"/>
      <c r="N42" s="171"/>
      <c r="O42" s="171"/>
      <c r="P42" s="171"/>
      <c r="Q42" s="171"/>
      <c r="R42" s="171"/>
      <c r="S42" s="171"/>
      <c r="T42" s="292"/>
      <c r="U42" s="293"/>
      <c r="V42" s="292"/>
      <c r="W42" s="292"/>
      <c r="X42" s="292"/>
      <c r="Y42" s="292"/>
      <c r="Z42" s="292"/>
      <c r="AA42" s="292"/>
      <c r="AB42" s="292"/>
      <c r="AC42" s="49"/>
      <c r="AD42" s="49"/>
      <c r="AE42" s="49"/>
      <c r="AF42" s="49"/>
      <c r="AG42" s="49"/>
      <c r="AH42" s="49"/>
      <c r="AI42" s="49"/>
      <c r="AJ42" s="49"/>
      <c r="AK42" s="49"/>
      <c r="AL42" s="49"/>
      <c r="AM42" s="49"/>
      <c r="AN42" s="49"/>
      <c r="AO42" s="49"/>
      <c r="AP42" s="49"/>
      <c r="AQ42" s="49"/>
      <c r="AR42" s="49"/>
      <c r="AS42" s="49"/>
      <c r="AT42" s="358"/>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49"/>
      <c r="G43" s="249"/>
      <c r="H43" s="249"/>
      <c r="I43" s="171"/>
      <c r="J43" s="171"/>
      <c r="K43" s="171"/>
      <c r="L43" s="171"/>
      <c r="M43" s="171"/>
      <c r="N43" s="171"/>
      <c r="O43" s="171"/>
      <c r="P43" s="171"/>
      <c r="Q43" s="171"/>
      <c r="R43" s="171"/>
      <c r="S43" s="171"/>
      <c r="T43" s="292"/>
      <c r="U43" s="293"/>
      <c r="V43" s="292"/>
      <c r="W43" s="292"/>
      <c r="X43" s="292"/>
      <c r="Y43" s="292"/>
      <c r="Z43" s="292"/>
      <c r="AA43" s="292"/>
      <c r="AB43" s="292"/>
      <c r="AC43" s="49"/>
      <c r="AD43" s="49"/>
      <c r="AE43" s="49"/>
      <c r="AF43" s="49"/>
      <c r="AG43" s="49"/>
      <c r="AH43" s="49"/>
      <c r="AI43" s="49"/>
      <c r="AJ43" s="49"/>
      <c r="AK43" s="49"/>
      <c r="AL43" s="49"/>
      <c r="AM43" s="49"/>
      <c r="AN43" s="49"/>
      <c r="AO43" s="49"/>
      <c r="AP43" s="49"/>
      <c r="AQ43" s="49"/>
      <c r="AR43" s="49"/>
      <c r="AS43" s="49"/>
      <c r="AT43" s="358"/>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49"/>
      <c r="G44" s="249"/>
      <c r="H44" s="249"/>
      <c r="I44" s="171"/>
      <c r="J44" s="171"/>
      <c r="K44" s="171"/>
      <c r="L44" s="171"/>
      <c r="M44" s="171"/>
      <c r="N44" s="171"/>
      <c r="O44" s="171"/>
      <c r="P44" s="171"/>
      <c r="Q44" s="171"/>
      <c r="R44" s="171"/>
      <c r="S44" s="171"/>
      <c r="T44" s="292"/>
      <c r="U44" s="293"/>
      <c r="V44" s="292"/>
      <c r="W44" s="292"/>
      <c r="X44" s="292"/>
      <c r="Y44" s="292"/>
      <c r="Z44" s="292"/>
      <c r="AA44" s="292"/>
      <c r="AB44" s="292"/>
      <c r="AC44" s="49"/>
      <c r="AD44" s="49"/>
      <c r="AE44" s="49"/>
      <c r="AF44" s="49"/>
      <c r="AG44" s="49"/>
      <c r="AH44" s="49"/>
      <c r="AI44" s="49"/>
      <c r="AJ44" s="49"/>
      <c r="AK44" s="49"/>
      <c r="AL44" s="49"/>
      <c r="AM44" s="49"/>
      <c r="AN44" s="49"/>
      <c r="AO44" s="49"/>
      <c r="AP44" s="49"/>
      <c r="AQ44" s="49"/>
      <c r="AR44" s="49"/>
      <c r="AS44" s="49"/>
      <c r="AT44" s="275"/>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49"/>
      <c r="G45" s="249"/>
      <c r="H45" s="249"/>
      <c r="I45" s="171"/>
      <c r="J45" s="171"/>
      <c r="K45" s="171"/>
      <c r="L45" s="171"/>
      <c r="M45" s="171"/>
      <c r="N45" s="171"/>
      <c r="O45" s="171"/>
      <c r="P45" s="171"/>
      <c r="Q45" s="171"/>
      <c r="R45" s="171"/>
      <c r="S45" s="171"/>
      <c r="T45" s="292"/>
      <c r="U45" s="293"/>
      <c r="V45" s="292"/>
      <c r="W45" s="292"/>
      <c r="X45" s="292"/>
      <c r="Y45" s="292"/>
      <c r="Z45" s="292"/>
      <c r="AA45" s="292"/>
      <c r="AB45" s="292"/>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49"/>
      <c r="G46" s="249"/>
      <c r="H46" s="249"/>
      <c r="I46" s="171"/>
      <c r="J46" s="171"/>
      <c r="K46" s="171"/>
      <c r="L46" s="171"/>
      <c r="M46" s="171"/>
      <c r="N46" s="171"/>
      <c r="O46" s="171"/>
      <c r="P46" s="171"/>
      <c r="Q46" s="171"/>
      <c r="R46" s="171"/>
      <c r="S46" s="171"/>
      <c r="T46" s="292"/>
      <c r="U46" s="293"/>
      <c r="V46" s="292"/>
      <c r="W46" s="292"/>
      <c r="X46" s="292"/>
      <c r="Y46" s="292"/>
      <c r="Z46" s="292"/>
      <c r="AA46" s="292"/>
      <c r="AB46" s="292"/>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49"/>
      <c r="G47" s="249"/>
      <c r="H47" s="249"/>
      <c r="I47" s="171"/>
      <c r="J47" s="171"/>
      <c r="K47" s="171"/>
      <c r="L47" s="171"/>
      <c r="M47" s="171"/>
      <c r="N47" s="171"/>
      <c r="O47" s="171"/>
      <c r="P47" s="171"/>
      <c r="Q47" s="171"/>
      <c r="R47" s="171"/>
      <c r="S47" s="171"/>
      <c r="T47" s="292"/>
      <c r="U47" s="293"/>
      <c r="V47" s="292"/>
      <c r="W47" s="292"/>
      <c r="X47" s="292"/>
      <c r="Y47" s="292"/>
      <c r="Z47" s="292"/>
      <c r="AA47" s="292"/>
      <c r="AB47" s="292"/>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49"/>
      <c r="G48" s="249"/>
      <c r="H48" s="249"/>
      <c r="I48" s="171"/>
      <c r="J48" s="171"/>
      <c r="K48" s="171"/>
      <c r="L48" s="171"/>
      <c r="M48" s="171"/>
      <c r="N48" s="171"/>
      <c r="O48" s="171"/>
      <c r="P48" s="171"/>
      <c r="Q48" s="171"/>
      <c r="R48" s="171"/>
      <c r="S48" s="171"/>
      <c r="T48" s="292"/>
      <c r="U48" s="293"/>
      <c r="V48" s="292"/>
      <c r="W48" s="292"/>
      <c r="X48" s="292"/>
      <c r="Y48" s="292"/>
      <c r="Z48" s="292"/>
      <c r="AA48" s="292"/>
      <c r="AB48" s="292"/>
      <c r="AC48" s="49"/>
      <c r="AD48" s="49"/>
      <c r="AE48" s="49"/>
      <c r="AF48" s="49"/>
      <c r="AG48" s="49"/>
      <c r="AH48" s="49"/>
      <c r="AI48" s="49"/>
      <c r="AJ48" s="49"/>
      <c r="AK48" s="49"/>
      <c r="AL48" s="49"/>
      <c r="AM48" s="49"/>
      <c r="AN48" s="49"/>
      <c r="AO48" s="49"/>
      <c r="AP48" s="49"/>
      <c r="AQ48" s="49"/>
      <c r="AR48" s="49"/>
      <c r="AS48" s="49"/>
      <c r="AT48" t="s">
        <v>286</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49"/>
      <c r="G49" s="249"/>
      <c r="H49" s="249"/>
      <c r="I49" s="171"/>
      <c r="J49" s="171"/>
      <c r="K49" s="171"/>
      <c r="L49" s="171"/>
      <c r="M49" s="171"/>
      <c r="N49" s="171"/>
      <c r="O49" s="171"/>
      <c r="P49" s="171"/>
      <c r="Q49" s="171"/>
      <c r="R49" s="171"/>
      <c r="S49" s="171"/>
      <c r="T49" s="292"/>
      <c r="U49" s="293"/>
      <c r="V49" s="292"/>
      <c r="W49" s="292"/>
      <c r="X49" s="292"/>
      <c r="Y49" s="292"/>
      <c r="Z49" s="292"/>
      <c r="AA49" s="292"/>
      <c r="AB49" s="292"/>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324</v>
      </c>
      <c r="AY49" s="53" t="s">
        <v>325</v>
      </c>
      <c r="AZ49" s="53" t="s">
        <v>326</v>
      </c>
      <c r="BA49" s="53" t="s">
        <v>323</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49"/>
      <c r="G50" s="249"/>
      <c r="H50" s="249"/>
      <c r="I50" s="171"/>
      <c r="J50" s="171"/>
      <c r="K50" s="171"/>
      <c r="L50" s="171"/>
      <c r="M50" s="171"/>
      <c r="N50" s="171"/>
      <c r="O50" s="171"/>
      <c r="P50" s="171"/>
      <c r="Q50" s="171"/>
      <c r="R50" s="171"/>
      <c r="S50" s="171"/>
      <c r="T50" s="292"/>
      <c r="U50" s="293"/>
      <c r="V50" s="292"/>
      <c r="W50" s="292"/>
      <c r="X50" s="292"/>
      <c r="Y50" s="292"/>
      <c r="Z50" s="292"/>
      <c r="AA50" s="292"/>
      <c r="AB50" s="292"/>
      <c r="AC50" s="49"/>
      <c r="AD50" s="49"/>
      <c r="AE50" s="49"/>
      <c r="AF50" s="49"/>
      <c r="AG50" s="49"/>
      <c r="AH50" s="49"/>
      <c r="AI50" s="49"/>
      <c r="AJ50" s="49"/>
      <c r="AK50" s="49"/>
      <c r="AL50" s="49"/>
      <c r="AM50" s="49"/>
      <c r="AN50" s="49"/>
      <c r="AO50" s="49"/>
      <c r="AP50" s="49"/>
      <c r="AQ50" s="49"/>
      <c r="AR50" s="49"/>
      <c r="AS50" s="49"/>
      <c r="AT50" s="60" t="s">
        <v>230</v>
      </c>
      <c r="AU50" s="61" t="s">
        <v>108</v>
      </c>
      <c r="AV50" s="360" t="s">
        <v>58</v>
      </c>
      <c r="AW50" s="259"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49"/>
      <c r="G51" s="249"/>
      <c r="H51" s="249"/>
      <c r="I51" s="171"/>
      <c r="J51" s="171"/>
      <c r="K51" s="171"/>
      <c r="L51" s="171"/>
      <c r="M51" s="171"/>
      <c r="N51" s="171"/>
      <c r="O51" s="171"/>
      <c r="P51" s="171"/>
      <c r="Q51" s="171"/>
      <c r="R51" s="171"/>
      <c r="S51" s="171"/>
      <c r="T51" s="292"/>
      <c r="U51" s="293"/>
      <c r="V51" s="292"/>
      <c r="W51" s="292"/>
      <c r="X51" s="292"/>
      <c r="Y51" s="292"/>
      <c r="Z51" s="292"/>
      <c r="AA51" s="292"/>
      <c r="AB51" s="292"/>
      <c r="AC51" s="49"/>
      <c r="AD51" s="49"/>
      <c r="AE51" s="49"/>
      <c r="AF51" s="49"/>
      <c r="AG51" s="49"/>
      <c r="AH51" s="49"/>
      <c r="AI51" s="49"/>
      <c r="AJ51" s="49"/>
      <c r="AK51" s="49"/>
      <c r="AL51" s="49"/>
      <c r="AM51" s="49"/>
      <c r="AN51" s="49"/>
      <c r="AO51" s="49"/>
      <c r="AP51" s="49"/>
      <c r="AQ51" s="49"/>
      <c r="AR51" s="49"/>
      <c r="AS51" s="49"/>
      <c r="AT51" s="54" t="s">
        <v>231</v>
      </c>
      <c r="AU51" t="s">
        <v>107</v>
      </c>
      <c r="AV51" s="361"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49"/>
      <c r="G52" s="249"/>
      <c r="H52" s="249"/>
      <c r="I52" s="171"/>
      <c r="J52" s="171"/>
      <c r="K52" s="171"/>
      <c r="L52" s="171"/>
      <c r="M52" s="171"/>
      <c r="N52" s="171"/>
      <c r="O52" s="171"/>
      <c r="P52" s="171"/>
      <c r="Q52" s="171"/>
      <c r="R52" s="171"/>
      <c r="S52" s="171"/>
      <c r="T52" s="292"/>
      <c r="U52" s="293"/>
      <c r="V52" s="292"/>
      <c r="W52" s="292"/>
      <c r="X52" s="292"/>
      <c r="Y52" s="292"/>
      <c r="Z52" s="292"/>
      <c r="AA52" s="292"/>
      <c r="AB52" s="292"/>
      <c r="AC52" s="49"/>
      <c r="AD52" s="49"/>
      <c r="AE52" s="49"/>
      <c r="AF52" s="49"/>
      <c r="AG52" s="49"/>
      <c r="AH52" s="49"/>
      <c r="AI52" s="49"/>
      <c r="AJ52" s="49"/>
      <c r="AK52" s="49"/>
      <c r="AL52" s="49"/>
      <c r="AM52" s="49"/>
      <c r="AN52" s="49"/>
      <c r="AO52" s="49"/>
      <c r="AP52" s="49"/>
      <c r="AQ52" s="49"/>
      <c r="AR52" s="49"/>
      <c r="AS52" s="49"/>
      <c r="AT52" s="54" t="s">
        <v>232</v>
      </c>
      <c r="AU52"/>
      <c r="AV52" s="361" t="s">
        <v>58</v>
      </c>
      <c r="AW52" s="87" t="s">
        <v>263</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49"/>
      <c r="G53" s="249"/>
      <c r="H53" s="249"/>
      <c r="I53" s="171"/>
      <c r="J53" s="171"/>
      <c r="K53" s="171"/>
      <c r="L53" s="171"/>
      <c r="M53" s="171"/>
      <c r="N53" s="171"/>
      <c r="O53" s="171"/>
      <c r="P53" s="171"/>
      <c r="Q53" s="171"/>
      <c r="R53" s="171"/>
      <c r="S53" s="171"/>
      <c r="T53" s="292"/>
      <c r="U53" s="293"/>
      <c r="V53" s="292"/>
      <c r="W53" s="292"/>
      <c r="X53" s="292"/>
      <c r="Y53" s="292"/>
      <c r="Z53" s="292"/>
      <c r="AA53" s="292"/>
      <c r="AB53" s="292"/>
      <c r="AC53" s="49"/>
      <c r="AD53" s="49"/>
      <c r="AE53" s="49"/>
      <c r="AF53" s="49"/>
      <c r="AG53" s="49"/>
      <c r="AH53" s="49"/>
      <c r="AI53" s="49"/>
      <c r="AJ53" s="49"/>
      <c r="AK53" s="49"/>
      <c r="AL53" s="49"/>
      <c r="AM53" s="49"/>
      <c r="AN53" s="49"/>
      <c r="AO53" s="49"/>
      <c r="AP53" s="49"/>
      <c r="AQ53" s="49"/>
      <c r="AR53" s="49"/>
      <c r="AS53" s="49"/>
      <c r="AT53" s="54" t="s">
        <v>233</v>
      </c>
      <c r="AU53"/>
      <c r="AV53" s="361" t="s">
        <v>58</v>
      </c>
      <c r="AW53" s="87" t="s">
        <v>264</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49"/>
      <c r="G54" s="249"/>
      <c r="H54" s="249"/>
      <c r="I54" s="171"/>
      <c r="J54" s="171"/>
      <c r="K54" s="171"/>
      <c r="L54" s="171"/>
      <c r="M54" s="171"/>
      <c r="N54" s="171"/>
      <c r="O54" s="171"/>
      <c r="P54" s="171"/>
      <c r="Q54" s="171"/>
      <c r="R54" s="171"/>
      <c r="S54" s="171"/>
      <c r="T54" s="292"/>
      <c r="U54" s="293"/>
      <c r="V54" s="292"/>
      <c r="W54" s="292"/>
      <c r="X54" s="292"/>
      <c r="Y54" s="292"/>
      <c r="Z54" s="292"/>
      <c r="AA54" s="292"/>
      <c r="AB54" s="292"/>
      <c r="AC54" s="49"/>
      <c r="AD54" s="49"/>
      <c r="AE54" s="49"/>
      <c r="AF54" s="49"/>
      <c r="AG54" s="49"/>
      <c r="AH54" s="49"/>
      <c r="AI54" s="49"/>
      <c r="AJ54" s="49"/>
      <c r="AK54" s="49"/>
      <c r="AL54" s="49"/>
      <c r="AM54" s="49"/>
      <c r="AN54" s="49"/>
      <c r="AO54" s="49"/>
      <c r="AP54" s="49"/>
      <c r="AQ54" s="49"/>
      <c r="AR54" s="49"/>
      <c r="AS54" s="49"/>
      <c r="AT54" s="54" t="s">
        <v>234</v>
      </c>
      <c r="AU54"/>
      <c r="AV54" s="361" t="s">
        <v>58</v>
      </c>
      <c r="AW54" s="87" t="s">
        <v>265</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49"/>
      <c r="G55" s="249"/>
      <c r="H55" s="249"/>
      <c r="I55" s="171"/>
      <c r="J55" s="171"/>
      <c r="K55" s="171"/>
      <c r="L55" s="171"/>
      <c r="M55" s="171"/>
      <c r="N55" s="171"/>
      <c r="O55" s="171"/>
      <c r="P55" s="171"/>
      <c r="Q55" s="171"/>
      <c r="R55" s="171"/>
      <c r="S55" s="171"/>
      <c r="T55" s="292"/>
      <c r="U55" s="293"/>
      <c r="V55" s="292"/>
      <c r="W55" s="292"/>
      <c r="X55" s="292"/>
      <c r="Y55" s="292"/>
      <c r="Z55" s="292"/>
      <c r="AA55" s="292"/>
      <c r="AB55" s="292"/>
      <c r="AC55" s="49"/>
      <c r="AD55" s="49"/>
      <c r="AE55" s="49"/>
      <c r="AF55" s="49"/>
      <c r="AG55" s="49"/>
      <c r="AH55" s="49"/>
      <c r="AI55" s="49"/>
      <c r="AJ55" s="49"/>
      <c r="AK55" s="49"/>
      <c r="AL55" s="49"/>
      <c r="AM55" s="49"/>
      <c r="AN55" s="49"/>
      <c r="AO55" s="49"/>
      <c r="AP55" s="49"/>
      <c r="AQ55" s="49"/>
      <c r="AR55" s="49"/>
      <c r="AS55" s="49"/>
      <c r="AT55" s="54" t="s">
        <v>235</v>
      </c>
      <c r="AU55"/>
      <c r="AV55" s="361" t="s">
        <v>58</v>
      </c>
      <c r="AW55" s="87" t="s">
        <v>266</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49"/>
      <c r="G56" s="249"/>
      <c r="H56" s="249"/>
      <c r="I56" s="171"/>
      <c r="J56" s="171"/>
      <c r="K56" s="171"/>
      <c r="L56" s="171"/>
      <c r="M56" s="171"/>
      <c r="N56" s="171"/>
      <c r="O56" s="171"/>
      <c r="P56" s="171"/>
      <c r="Q56" s="171"/>
      <c r="R56" s="171"/>
      <c r="S56" s="171"/>
      <c r="T56" s="292"/>
      <c r="U56" s="293"/>
      <c r="V56" s="292"/>
      <c r="W56" s="292"/>
      <c r="X56" s="292"/>
      <c r="Y56" s="292"/>
      <c r="Z56" s="292"/>
      <c r="AA56" s="292"/>
      <c r="AB56" s="292"/>
      <c r="AC56" s="49"/>
      <c r="AD56" s="49"/>
      <c r="AE56" s="49"/>
      <c r="AF56" s="49"/>
      <c r="AG56" s="49"/>
      <c r="AH56" s="49"/>
      <c r="AI56" s="49"/>
      <c r="AJ56" s="49"/>
      <c r="AK56" s="49"/>
      <c r="AL56" s="49"/>
      <c r="AM56" s="49"/>
      <c r="AN56" s="49"/>
      <c r="AO56" s="49"/>
      <c r="AP56" s="49"/>
      <c r="AQ56" s="49"/>
      <c r="AR56" s="49"/>
      <c r="AS56" s="49"/>
      <c r="AT56" s="54" t="s">
        <v>236</v>
      </c>
      <c r="AU56"/>
      <c r="AV56" s="361" t="s">
        <v>58</v>
      </c>
      <c r="AW56" s="87" t="s">
        <v>267</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49"/>
      <c r="G57" s="249"/>
      <c r="H57" s="249"/>
      <c r="I57" s="171"/>
      <c r="J57" s="171"/>
      <c r="K57" s="171"/>
      <c r="L57" s="171"/>
      <c r="M57" s="171"/>
      <c r="N57" s="171"/>
      <c r="O57" s="171"/>
      <c r="P57" s="171"/>
      <c r="Q57" s="171"/>
      <c r="R57" s="171"/>
      <c r="S57" s="171"/>
      <c r="T57" s="292"/>
      <c r="U57" s="293"/>
      <c r="V57" s="292"/>
      <c r="W57" s="292"/>
      <c r="X57" s="292"/>
      <c r="Y57" s="292"/>
      <c r="Z57" s="292"/>
      <c r="AA57" s="292"/>
      <c r="AB57" s="292"/>
      <c r="AC57" s="49"/>
      <c r="AD57" s="49"/>
      <c r="AE57" s="49"/>
      <c r="AF57" s="49"/>
      <c r="AG57" s="49"/>
      <c r="AH57" s="49"/>
      <c r="AI57" s="49"/>
      <c r="AJ57" s="49"/>
      <c r="AK57" s="49"/>
      <c r="AL57" s="49"/>
      <c r="AM57" s="49"/>
      <c r="AN57" s="49"/>
      <c r="AO57" s="49"/>
      <c r="AP57" s="49"/>
      <c r="AQ57" s="49"/>
      <c r="AR57" s="49"/>
      <c r="AS57" s="49"/>
      <c r="AT57" s="54" t="s">
        <v>237</v>
      </c>
      <c r="AU57"/>
      <c r="AV57" s="361" t="s">
        <v>58</v>
      </c>
      <c r="AW57" s="87" t="s">
        <v>268</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49"/>
      <c r="G58" s="249"/>
      <c r="H58" s="249"/>
      <c r="I58" s="171"/>
      <c r="J58" s="171"/>
      <c r="K58" s="171"/>
      <c r="L58" s="171"/>
      <c r="M58" s="171"/>
      <c r="N58" s="171"/>
      <c r="O58" s="171"/>
      <c r="P58" s="171"/>
      <c r="Q58" s="171"/>
      <c r="R58" s="171"/>
      <c r="S58" s="171"/>
      <c r="T58" s="292"/>
      <c r="U58" s="293"/>
      <c r="V58" s="292"/>
      <c r="W58" s="292"/>
      <c r="X58" s="292"/>
      <c r="Y58" s="292"/>
      <c r="Z58" s="292"/>
      <c r="AA58" s="292"/>
      <c r="AB58" s="292"/>
      <c r="AC58" s="49"/>
      <c r="AD58" s="49"/>
      <c r="AE58" s="49"/>
      <c r="AF58" s="49"/>
      <c r="AG58" s="49"/>
      <c r="AH58" s="49"/>
      <c r="AI58" s="49"/>
      <c r="AJ58" s="49"/>
      <c r="AK58" s="49"/>
      <c r="AL58" s="49"/>
      <c r="AM58" s="49"/>
      <c r="AN58" s="49"/>
      <c r="AO58" s="49"/>
      <c r="AP58" s="49"/>
      <c r="AQ58" s="49"/>
      <c r="AR58" s="49"/>
      <c r="AS58" s="49"/>
      <c r="AT58" s="54" t="s">
        <v>238</v>
      </c>
      <c r="AU58"/>
      <c r="AV58" s="361"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49"/>
      <c r="G59" s="249"/>
      <c r="H59" s="249"/>
      <c r="I59" s="171"/>
      <c r="J59" s="171"/>
      <c r="K59" s="171"/>
      <c r="L59" s="171"/>
      <c r="M59" s="171"/>
      <c r="N59" s="171"/>
      <c r="O59" s="171"/>
      <c r="P59" s="171"/>
      <c r="Q59" s="171"/>
      <c r="R59" s="171"/>
      <c r="S59" s="171"/>
      <c r="T59" s="292"/>
      <c r="U59" s="293"/>
      <c r="V59" s="292"/>
      <c r="W59" s="292"/>
      <c r="X59" s="292"/>
      <c r="Y59" s="292"/>
      <c r="Z59" s="292"/>
      <c r="AA59" s="292"/>
      <c r="AB59" s="292"/>
      <c r="AC59" s="49"/>
      <c r="AD59" s="49"/>
      <c r="AE59" s="49"/>
      <c r="AF59" s="49"/>
      <c r="AG59" s="49"/>
      <c r="AH59" s="49"/>
      <c r="AI59" s="49"/>
      <c r="AJ59" s="49"/>
      <c r="AK59" s="49"/>
      <c r="AL59" s="49"/>
      <c r="AM59" s="49"/>
      <c r="AN59" s="49"/>
      <c r="AO59" s="49"/>
      <c r="AP59" s="49"/>
      <c r="AQ59" s="49"/>
      <c r="AR59" s="49"/>
      <c r="AS59" s="49"/>
      <c r="AT59" s="54" t="s">
        <v>239</v>
      </c>
      <c r="AU59"/>
      <c r="AV59" s="49" t="s">
        <v>117</v>
      </c>
      <c r="AW59" s="362">
        <v>3310000000</v>
      </c>
      <c r="AX59" s="305">
        <v>3310000000</v>
      </c>
      <c r="AY59" s="305">
        <v>3080000000</v>
      </c>
      <c r="AZ59" s="305">
        <v>2770000000</v>
      </c>
      <c r="BA59" s="305">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49"/>
      <c r="G60" s="249"/>
      <c r="H60" s="249"/>
      <c r="I60" s="171"/>
      <c r="J60" s="171"/>
      <c r="K60" s="171"/>
      <c r="L60" s="171"/>
      <c r="M60" s="171"/>
      <c r="N60" s="171"/>
      <c r="O60" s="171"/>
      <c r="P60" s="171"/>
      <c r="Q60" s="171"/>
      <c r="R60" s="171"/>
      <c r="S60" s="171"/>
      <c r="T60" s="292"/>
      <c r="U60" s="293"/>
      <c r="V60" s="292"/>
      <c r="W60" s="292"/>
      <c r="X60" s="292"/>
      <c r="Y60" s="292"/>
      <c r="Z60" s="292"/>
      <c r="AA60" s="292"/>
      <c r="AB60" s="292"/>
      <c r="AC60" s="49"/>
      <c r="AD60" s="49"/>
      <c r="AE60" s="49"/>
      <c r="AF60" s="49"/>
      <c r="AG60" s="49"/>
      <c r="AH60" s="49"/>
      <c r="AI60" s="49"/>
      <c r="AJ60" s="49"/>
      <c r="AK60" s="49"/>
      <c r="AL60" s="49"/>
      <c r="AM60" s="49"/>
      <c r="AN60" s="49"/>
      <c r="AO60" s="49"/>
      <c r="AP60" s="49"/>
      <c r="AQ60" s="49"/>
      <c r="AR60" s="49"/>
      <c r="AS60" s="49"/>
      <c r="AT60" s="54" t="s">
        <v>240</v>
      </c>
      <c r="AU60"/>
      <c r="AV60" s="305" t="s">
        <v>226</v>
      </c>
      <c r="AW60" s="362">
        <v>1060000000000</v>
      </c>
      <c r="AX60" s="305">
        <v>1060000000000</v>
      </c>
      <c r="AY60" s="305">
        <v>1060000000000</v>
      </c>
      <c r="AZ60" s="305">
        <v>1020000000000</v>
      </c>
      <c r="BA60" s="305">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49"/>
      <c r="G61" s="249"/>
      <c r="H61" s="249"/>
      <c r="I61" s="171"/>
      <c r="J61" s="171"/>
      <c r="K61" s="171"/>
      <c r="L61" s="171"/>
      <c r="M61" s="171"/>
      <c r="N61" s="171"/>
      <c r="O61" s="171"/>
      <c r="P61" s="171"/>
      <c r="Q61" s="171"/>
      <c r="R61" s="171"/>
      <c r="S61" s="171"/>
      <c r="T61" s="292"/>
      <c r="U61" s="293"/>
      <c r="V61" s="292"/>
      <c r="W61" s="292"/>
      <c r="X61" s="292"/>
      <c r="Y61" s="292"/>
      <c r="Z61" s="292"/>
      <c r="AA61" s="292"/>
      <c r="AB61" s="292"/>
      <c r="AC61" s="49"/>
      <c r="AD61" s="49"/>
      <c r="AE61" s="49"/>
      <c r="AF61" s="49"/>
      <c r="AG61" s="49"/>
      <c r="AH61" s="49"/>
      <c r="AI61" s="49"/>
      <c r="AJ61" s="49"/>
      <c r="AK61" s="49"/>
      <c r="AL61" s="49"/>
      <c r="AM61" s="49"/>
      <c r="AN61" s="49"/>
      <c r="AO61" s="49"/>
      <c r="AP61" s="49"/>
      <c r="AQ61" s="49"/>
      <c r="AR61" s="49"/>
      <c r="AS61" s="49"/>
      <c r="AT61" s="54" t="s">
        <v>241</v>
      </c>
      <c r="AU61"/>
      <c r="AV61" s="49" t="s">
        <v>227</v>
      </c>
      <c r="AW61" s="362">
        <v>-45100000000</v>
      </c>
      <c r="AX61" s="305">
        <v>-45100000000</v>
      </c>
      <c r="AY61" s="305">
        <v>-44900000000</v>
      </c>
      <c r="AZ61" s="305">
        <v>-41700000000</v>
      </c>
      <c r="BA61" s="305">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49"/>
      <c r="G62" s="249"/>
      <c r="H62" s="249"/>
      <c r="I62" s="171"/>
      <c r="J62" s="171"/>
      <c r="K62" s="171"/>
      <c r="L62" s="171"/>
      <c r="M62" s="171"/>
      <c r="N62" s="171"/>
      <c r="O62" s="171"/>
      <c r="P62" s="171"/>
      <c r="Q62" s="171"/>
      <c r="R62" s="171"/>
      <c r="S62" s="171"/>
      <c r="T62" s="292"/>
      <c r="U62" s="293"/>
      <c r="V62" s="292"/>
      <c r="W62" s="292"/>
      <c r="X62" s="292"/>
      <c r="Y62" s="292"/>
      <c r="Z62" s="292"/>
      <c r="AA62" s="292"/>
      <c r="AB62" s="292"/>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05"/>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49"/>
      <c r="G63" s="249"/>
      <c r="H63" s="249"/>
      <c r="I63" s="171"/>
      <c r="J63" s="171"/>
      <c r="K63" s="171"/>
      <c r="L63" s="171"/>
      <c r="M63" s="171"/>
      <c r="N63" s="171"/>
      <c r="O63" s="171"/>
      <c r="P63" s="171"/>
      <c r="Q63" s="171"/>
      <c r="R63" s="171"/>
      <c r="S63" s="171"/>
      <c r="T63" s="292"/>
      <c r="U63" s="293"/>
      <c r="V63" s="292"/>
      <c r="W63" s="292"/>
      <c r="X63" s="292"/>
      <c r="Y63" s="292"/>
      <c r="Z63" s="292"/>
      <c r="AA63" s="292"/>
      <c r="AB63" s="292"/>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05"/>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49"/>
      <c r="G64" s="249"/>
      <c r="H64" s="249"/>
      <c r="I64" s="171"/>
      <c r="J64" s="171"/>
      <c r="K64" s="171"/>
      <c r="L64" s="171"/>
      <c r="M64" s="171"/>
      <c r="N64" s="171"/>
      <c r="O64" s="171"/>
      <c r="P64" s="171"/>
      <c r="Q64" s="171"/>
      <c r="R64" s="171"/>
      <c r="S64" s="171"/>
      <c r="T64" s="292"/>
      <c r="U64" s="293"/>
      <c r="V64" s="292"/>
      <c r="W64" s="292"/>
      <c r="X64" s="292"/>
      <c r="Y64" s="292"/>
      <c r="Z64" s="292"/>
      <c r="AA64" s="292"/>
      <c r="AB64" s="292"/>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05"/>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49"/>
      <c r="G65" s="249"/>
      <c r="H65" s="249"/>
      <c r="I65" s="171"/>
      <c r="J65" s="171"/>
      <c r="K65" s="171"/>
      <c r="L65" s="171"/>
      <c r="M65" s="171"/>
      <c r="N65" s="171"/>
      <c r="O65" s="171"/>
      <c r="P65" s="171"/>
      <c r="Q65" s="171"/>
      <c r="R65" s="171"/>
      <c r="S65" s="171"/>
      <c r="T65" s="292"/>
      <c r="U65" s="293"/>
      <c r="V65" s="292"/>
      <c r="W65" s="292"/>
      <c r="X65" s="292"/>
      <c r="Y65" s="292"/>
      <c r="Z65" s="292"/>
      <c r="AA65" s="292"/>
      <c r="AB65" s="292"/>
      <c r="AC65" s="49"/>
      <c r="AD65" s="49"/>
      <c r="AE65" s="49"/>
      <c r="AF65" s="49"/>
      <c r="AG65" s="49"/>
      <c r="AH65" s="49"/>
      <c r="AI65" s="49"/>
      <c r="AJ65" s="49"/>
      <c r="AK65" s="49"/>
      <c r="AL65" s="49"/>
      <c r="AM65" s="49"/>
      <c r="AN65" s="49"/>
      <c r="AO65" s="49"/>
      <c r="AP65" s="49"/>
      <c r="AQ65" s="49"/>
      <c r="AR65" s="49"/>
      <c r="AS65" s="305"/>
      <c r="AT65" s="54" t="s">
        <v>245</v>
      </c>
      <c r="AU65"/>
      <c r="AV65" s="361"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49"/>
      <c r="G66" s="249"/>
      <c r="H66" s="249"/>
      <c r="I66" s="171"/>
      <c r="J66" s="171"/>
      <c r="K66" s="171"/>
      <c r="L66" s="171"/>
      <c r="M66" s="171"/>
      <c r="N66" s="171"/>
      <c r="O66" s="171"/>
      <c r="P66" s="171"/>
      <c r="Q66" s="171"/>
      <c r="R66" s="171"/>
      <c r="S66" s="171"/>
      <c r="T66" s="292"/>
      <c r="U66" s="293"/>
      <c r="V66" s="292"/>
      <c r="W66" s="292"/>
      <c r="X66" s="292"/>
      <c r="Y66" s="292"/>
      <c r="Z66" s="292"/>
      <c r="AA66" s="292"/>
      <c r="AB66" s="292"/>
      <c r="AC66" s="49"/>
      <c r="AD66" s="49"/>
      <c r="AE66" s="49"/>
      <c r="AF66" s="49"/>
      <c r="AG66" s="49"/>
      <c r="AH66" s="49"/>
      <c r="AI66" s="49"/>
      <c r="AJ66" s="49"/>
      <c r="AK66" s="49"/>
      <c r="AL66" s="49"/>
      <c r="AM66" s="49"/>
      <c r="AN66" s="49"/>
      <c r="AO66" s="49"/>
      <c r="AP66" s="49"/>
      <c r="AQ66" s="49"/>
      <c r="AR66" s="49"/>
      <c r="AS66" s="305"/>
      <c r="AT66" s="54" t="s">
        <v>246</v>
      </c>
      <c r="AU66"/>
      <c r="AV66" s="361"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49"/>
      <c r="G67" s="249"/>
      <c r="H67" s="249"/>
      <c r="I67" s="171"/>
      <c r="J67" s="171"/>
      <c r="K67" s="171"/>
      <c r="L67" s="171"/>
      <c r="M67" s="171"/>
      <c r="N67" s="171"/>
      <c r="O67" s="171"/>
      <c r="P67" s="171"/>
      <c r="Q67" s="171"/>
      <c r="R67" s="171"/>
      <c r="S67" s="171"/>
      <c r="T67" s="292"/>
      <c r="U67" s="293"/>
      <c r="V67" s="292"/>
      <c r="W67" s="292"/>
      <c r="X67" s="292"/>
      <c r="Y67" s="292"/>
      <c r="Z67" s="292"/>
      <c r="AA67" s="292"/>
      <c r="AB67" s="292"/>
      <c r="AC67" s="49"/>
      <c r="AD67" s="49"/>
      <c r="AE67" s="49"/>
      <c r="AF67" s="49"/>
      <c r="AG67" s="49"/>
      <c r="AH67" s="49"/>
      <c r="AI67" s="49"/>
      <c r="AJ67" s="49"/>
      <c r="AK67" s="49"/>
      <c r="AL67" s="49"/>
      <c r="AM67" s="49"/>
      <c r="AN67" s="49"/>
      <c r="AO67" s="49"/>
      <c r="AP67" s="49"/>
      <c r="AQ67" s="49"/>
      <c r="AR67" s="49"/>
      <c r="AS67" s="305"/>
      <c r="AT67" s="54" t="s">
        <v>247</v>
      </c>
      <c r="AU67"/>
      <c r="AV67" s="361"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49"/>
      <c r="G68" s="249"/>
      <c r="H68" s="249"/>
      <c r="I68" s="171"/>
      <c r="J68" s="171"/>
      <c r="K68" s="171"/>
      <c r="L68" s="171"/>
      <c r="M68" s="171"/>
      <c r="N68" s="171"/>
      <c r="O68" s="171"/>
      <c r="P68" s="171"/>
      <c r="Q68" s="171"/>
      <c r="R68" s="171"/>
      <c r="S68" s="171"/>
      <c r="T68" s="292"/>
      <c r="U68" s="293"/>
      <c r="V68" s="292"/>
      <c r="W68" s="292"/>
      <c r="X68" s="292"/>
      <c r="Y68" s="292"/>
      <c r="Z68" s="292"/>
      <c r="AA68" s="292"/>
      <c r="AB68" s="292"/>
      <c r="AC68" s="49"/>
      <c r="AD68" s="49"/>
      <c r="AE68" s="49"/>
      <c r="AF68" s="49"/>
      <c r="AG68" s="49"/>
      <c r="AH68" s="49"/>
      <c r="AI68" s="49"/>
      <c r="AJ68" s="49"/>
      <c r="AK68" s="49"/>
      <c r="AL68" s="49"/>
      <c r="AM68" s="49"/>
      <c r="AN68" s="49"/>
      <c r="AO68" s="49"/>
      <c r="AP68" s="49"/>
      <c r="AQ68" s="49"/>
      <c r="AR68" s="49"/>
      <c r="AS68" s="305"/>
      <c r="AT68" s="54" t="s">
        <v>250</v>
      </c>
      <c r="AU68"/>
      <c r="AV68" s="361"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49"/>
      <c r="G69" s="249"/>
      <c r="H69" s="249"/>
      <c r="I69" s="171"/>
      <c r="J69" s="171"/>
      <c r="K69" s="171"/>
      <c r="L69" s="171"/>
      <c r="M69" s="171"/>
      <c r="N69" s="171"/>
      <c r="O69" s="171"/>
      <c r="P69" s="171"/>
      <c r="Q69" s="171"/>
      <c r="R69" s="171"/>
      <c r="S69" s="171"/>
      <c r="T69" s="292"/>
      <c r="U69" s="293"/>
      <c r="V69" s="292"/>
      <c r="W69" s="292"/>
      <c r="X69" s="292"/>
      <c r="Y69" s="292"/>
      <c r="Z69" s="292"/>
      <c r="AA69" s="292"/>
      <c r="AB69" s="292"/>
      <c r="AC69" s="49"/>
      <c r="AD69" s="49"/>
      <c r="AE69" s="49"/>
      <c r="AF69" s="49"/>
      <c r="AG69" s="49"/>
      <c r="AH69" s="49"/>
      <c r="AI69" s="49"/>
      <c r="AJ69" s="49"/>
      <c r="AK69" s="49"/>
      <c r="AL69" s="49"/>
      <c r="AM69" s="49"/>
      <c r="AN69" s="49"/>
      <c r="AO69" s="49"/>
      <c r="AP69" s="49"/>
      <c r="AQ69" s="49"/>
      <c r="AR69" s="49"/>
      <c r="AS69" s="305"/>
      <c r="AT69" s="54" t="s">
        <v>248</v>
      </c>
      <c r="AU69" t="s">
        <v>106</v>
      </c>
      <c r="AV69" s="361"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49"/>
      <c r="G70" s="249"/>
      <c r="H70" s="249"/>
      <c r="I70" s="171"/>
      <c r="J70" s="171"/>
      <c r="K70" s="171"/>
      <c r="L70" s="171"/>
      <c r="M70" s="171"/>
      <c r="N70" s="171"/>
      <c r="O70" s="171"/>
      <c r="P70" s="171"/>
      <c r="Q70" s="171"/>
      <c r="R70" s="171"/>
      <c r="S70" s="171"/>
      <c r="T70" s="292"/>
      <c r="U70" s="291" t="s">
        <v>378</v>
      </c>
      <c r="V70" s="292"/>
      <c r="W70" s="292"/>
      <c r="X70" s="292"/>
      <c r="Y70" s="292"/>
      <c r="Z70" s="292"/>
      <c r="AA70" s="292"/>
      <c r="AB70" s="292"/>
      <c r="AC70" s="49"/>
      <c r="AD70" s="49"/>
      <c r="AE70" s="49"/>
      <c r="AF70" s="49"/>
      <c r="AG70" s="49"/>
      <c r="AH70" s="49"/>
      <c r="AI70" s="49"/>
      <c r="AJ70" s="49"/>
      <c r="AK70" s="49"/>
      <c r="AL70" s="49"/>
      <c r="AM70" s="49"/>
      <c r="AN70" s="49"/>
      <c r="AO70" s="49"/>
      <c r="AP70" s="49"/>
      <c r="AQ70" s="49"/>
      <c r="AR70" s="49"/>
      <c r="AS70" s="305"/>
      <c r="AT70" s="54" t="s">
        <v>249</v>
      </c>
      <c r="AU70" t="s">
        <v>106</v>
      </c>
      <c r="AV70" s="361"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49"/>
      <c r="G71" s="249"/>
      <c r="H71" s="249"/>
      <c r="I71" s="171"/>
      <c r="J71" s="171"/>
      <c r="K71" s="171"/>
      <c r="L71" s="171"/>
      <c r="M71" s="171"/>
      <c r="N71" s="171"/>
      <c r="O71" s="171"/>
      <c r="P71" s="171"/>
      <c r="Q71" s="171"/>
      <c r="R71" s="171"/>
      <c r="S71" s="171"/>
      <c r="T71" s="292"/>
      <c r="U71" s="293"/>
      <c r="V71" s="292"/>
      <c r="W71" s="292"/>
      <c r="X71" s="292"/>
      <c r="Y71" s="292"/>
      <c r="Z71" s="292"/>
      <c r="AA71" s="292"/>
      <c r="AB71" s="292"/>
      <c r="AC71" s="49"/>
      <c r="AD71" s="49"/>
      <c r="AE71" s="49"/>
      <c r="AF71" s="49"/>
      <c r="AG71" s="49"/>
      <c r="AH71" s="49"/>
      <c r="AI71" s="49"/>
      <c r="AJ71" s="49"/>
      <c r="AK71" s="49"/>
      <c r="AL71" s="49"/>
      <c r="AM71" s="49"/>
      <c r="AN71" s="49"/>
      <c r="AO71" s="49"/>
      <c r="AP71" s="49"/>
      <c r="AQ71" s="49"/>
      <c r="AR71" s="49"/>
      <c r="AS71" s="305"/>
      <c r="AT71" s="54" t="s">
        <v>287</v>
      </c>
      <c r="AU71"/>
      <c r="AV71" s="361"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49"/>
      <c r="G72" s="249"/>
      <c r="H72" s="249"/>
      <c r="I72" s="171"/>
      <c r="J72" s="171"/>
      <c r="K72" s="171"/>
      <c r="L72" s="171"/>
      <c r="M72" s="171"/>
      <c r="N72" s="171"/>
      <c r="O72" s="171"/>
      <c r="P72" s="171"/>
      <c r="Q72" s="171"/>
      <c r="R72" s="171"/>
      <c r="S72" s="171"/>
      <c r="T72" s="292"/>
      <c r="U72" s="295" t="s">
        <v>379</v>
      </c>
      <c r="V72" s="292"/>
      <c r="W72" s="292"/>
      <c r="X72" s="292"/>
      <c r="Y72" s="292"/>
      <c r="Z72" s="292"/>
      <c r="AA72" s="292"/>
      <c r="AB72" s="292"/>
      <c r="AC72" s="49"/>
      <c r="AD72" s="49"/>
      <c r="AE72" s="49"/>
      <c r="AF72" s="49"/>
      <c r="AG72" s="49"/>
      <c r="AH72" s="49"/>
      <c r="AI72" s="49"/>
      <c r="AJ72" s="49"/>
      <c r="AK72" s="49"/>
      <c r="AL72" s="49"/>
      <c r="AM72" s="49"/>
      <c r="AN72" s="49"/>
      <c r="AO72" s="49"/>
      <c r="AP72" s="49"/>
      <c r="AQ72" s="49"/>
      <c r="AR72" s="49"/>
      <c r="AS72" s="305"/>
      <c r="AT72" s="54" t="s">
        <v>288</v>
      </c>
      <c r="AU72"/>
      <c r="AV72" s="361"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49"/>
      <c r="G73" s="249"/>
      <c r="H73" s="249"/>
      <c r="I73" s="171"/>
      <c r="J73" s="171"/>
      <c r="K73" s="171"/>
      <c r="L73" s="171"/>
      <c r="M73" s="171"/>
      <c r="N73" s="171"/>
      <c r="O73" s="171"/>
      <c r="P73" s="171"/>
      <c r="Q73" s="171"/>
      <c r="R73" s="171"/>
      <c r="S73" s="171"/>
      <c r="T73" s="292"/>
      <c r="U73" s="296"/>
      <c r="V73" s="297" t="s">
        <v>285</v>
      </c>
      <c r="W73" s="298"/>
      <c r="X73" s="298"/>
      <c r="Y73" s="298"/>
      <c r="Z73" s="298"/>
      <c r="AA73" s="298"/>
      <c r="AB73" s="299"/>
      <c r="AC73" s="49"/>
      <c r="AD73" s="49"/>
      <c r="AE73" s="49"/>
      <c r="AF73" s="49"/>
      <c r="AG73" s="49"/>
      <c r="AH73" s="49"/>
      <c r="AI73" s="49"/>
      <c r="AJ73" s="49"/>
      <c r="AK73" s="49"/>
      <c r="AL73" s="49"/>
      <c r="AM73" s="49"/>
      <c r="AN73" s="49"/>
      <c r="AO73" s="49"/>
      <c r="AP73" s="49"/>
      <c r="AQ73" s="49"/>
      <c r="AR73" s="49"/>
      <c r="AS73" s="49"/>
      <c r="AT73" s="54" t="s">
        <v>289</v>
      </c>
      <c r="AU73"/>
      <c r="AV73" s="361"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49"/>
      <c r="G74" s="249"/>
      <c r="H74" s="249"/>
      <c r="I74" s="171"/>
      <c r="J74" s="171"/>
      <c r="K74" s="171"/>
      <c r="L74" s="171"/>
      <c r="M74" s="171"/>
      <c r="N74" s="171"/>
      <c r="O74" s="171"/>
      <c r="P74" s="171"/>
      <c r="Q74" s="171"/>
      <c r="R74" s="171"/>
      <c r="S74" s="171"/>
      <c r="T74" s="292"/>
      <c r="U74" s="213"/>
      <c r="V74" s="31"/>
      <c r="W74" s="308"/>
      <c r="X74" s="308"/>
      <c r="Y74" s="308"/>
      <c r="Z74" s="308"/>
      <c r="AA74" s="308"/>
      <c r="AB74" s="309"/>
      <c r="AC74" s="49"/>
      <c r="AD74" s="49"/>
      <c r="AE74" s="49"/>
      <c r="AF74" s="49"/>
      <c r="AG74" s="49"/>
      <c r="AH74" s="49"/>
      <c r="AI74" s="49"/>
      <c r="AJ74" s="49"/>
      <c r="AK74" s="49"/>
      <c r="AL74" s="49"/>
      <c r="AM74" s="49"/>
      <c r="AN74" s="49"/>
      <c r="AO74" s="49"/>
      <c r="AP74" s="49"/>
      <c r="AQ74" s="49"/>
      <c r="AR74" s="49"/>
      <c r="AS74" s="49"/>
      <c r="AT74" s="54" t="s">
        <v>290</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49"/>
      <c r="G75" s="249"/>
      <c r="H75" s="249"/>
      <c r="I75" s="171"/>
      <c r="J75" s="171"/>
      <c r="K75" s="171"/>
      <c r="L75" s="171"/>
      <c r="M75" s="171"/>
      <c r="N75" s="171"/>
      <c r="O75" s="171"/>
      <c r="P75" s="171"/>
      <c r="Q75" s="171"/>
      <c r="R75" s="171"/>
      <c r="S75" s="171"/>
      <c r="T75" s="292"/>
      <c r="U75" s="323"/>
      <c r="V75" s="292"/>
      <c r="W75" s="292"/>
      <c r="X75" s="292"/>
      <c r="Y75" s="292"/>
      <c r="Z75" s="292"/>
      <c r="AA75" s="292"/>
      <c r="AB75" s="300"/>
      <c r="AC75" s="49"/>
      <c r="AD75" s="49"/>
      <c r="AE75" s="49"/>
      <c r="AF75" s="49"/>
      <c r="AG75" s="49"/>
      <c r="AH75" s="49"/>
      <c r="AI75" s="49"/>
      <c r="AJ75" s="49"/>
      <c r="AK75" s="49"/>
      <c r="AL75" s="49"/>
      <c r="AM75" s="49"/>
      <c r="AN75" s="49"/>
      <c r="AO75" s="49"/>
      <c r="AP75" s="49"/>
      <c r="AQ75" s="49"/>
      <c r="AR75" s="49"/>
      <c r="AS75" s="49"/>
      <c r="AT75" s="54" t="s">
        <v>291</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49"/>
      <c r="G76" s="249"/>
      <c r="H76" s="249"/>
      <c r="I76" s="171"/>
      <c r="J76" s="171"/>
      <c r="K76" s="171"/>
      <c r="L76" s="171"/>
      <c r="M76" s="171"/>
      <c r="N76" s="171"/>
      <c r="O76" s="171"/>
      <c r="P76" s="171"/>
      <c r="Q76" s="171"/>
      <c r="R76" s="171"/>
      <c r="S76" s="171"/>
      <c r="T76" s="292"/>
      <c r="U76" s="322"/>
      <c r="V76" s="303"/>
      <c r="W76" s="303"/>
      <c r="X76" s="303"/>
      <c r="Y76" s="303"/>
      <c r="Z76" s="303"/>
      <c r="AA76" s="303"/>
      <c r="AB76" s="304"/>
      <c r="AC76" s="49"/>
      <c r="AD76" s="49"/>
      <c r="AE76" s="49"/>
      <c r="AF76" s="49"/>
      <c r="AG76" s="49"/>
      <c r="AH76" s="49"/>
      <c r="AI76" s="49"/>
      <c r="AJ76" s="49"/>
      <c r="AK76" s="49"/>
      <c r="AL76" s="49"/>
      <c r="AM76" s="49"/>
      <c r="AN76" s="49"/>
      <c r="AO76" s="49"/>
      <c r="AP76" s="49"/>
      <c r="AQ76" s="49"/>
      <c r="AR76" s="49"/>
      <c r="AS76" s="49"/>
      <c r="AT76" s="54" t="s">
        <v>292</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49"/>
      <c r="G77" s="249"/>
      <c r="H77" s="249"/>
      <c r="I77" s="171"/>
      <c r="J77" s="171"/>
      <c r="K77" s="171"/>
      <c r="L77" s="171"/>
      <c r="M77" s="171"/>
      <c r="N77" s="171"/>
      <c r="O77" s="171"/>
      <c r="P77" s="171"/>
      <c r="Q77" s="171"/>
      <c r="R77" s="171"/>
      <c r="S77" s="171"/>
      <c r="T77" s="292"/>
      <c r="U77" s="292"/>
      <c r="V77" s="292"/>
      <c r="W77" s="292"/>
      <c r="X77" s="292"/>
      <c r="Y77" s="292"/>
      <c r="Z77" s="292"/>
      <c r="AA77" s="292"/>
      <c r="AB77" s="292"/>
      <c r="AC77" s="49"/>
      <c r="AD77" s="49"/>
      <c r="AE77" s="49"/>
      <c r="AF77" s="49"/>
      <c r="AG77" s="49"/>
      <c r="AH77" s="49"/>
      <c r="AI77" s="49"/>
      <c r="AJ77" s="49"/>
      <c r="AK77" s="49"/>
      <c r="AL77" s="49"/>
      <c r="AM77" s="49"/>
      <c r="AN77" s="49"/>
      <c r="AO77" s="49"/>
      <c r="AP77" s="49"/>
      <c r="AQ77" s="49"/>
      <c r="AR77" s="49"/>
      <c r="AS77" s="49"/>
      <c r="AT77" s="54" t="s">
        <v>293</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49"/>
      <c r="G78" s="249"/>
      <c r="H78" s="249"/>
      <c r="I78" s="171"/>
      <c r="J78" s="171"/>
      <c r="K78" s="171"/>
      <c r="L78" s="171"/>
      <c r="M78" s="171"/>
      <c r="N78" s="171"/>
      <c r="O78" s="171"/>
      <c r="P78" s="171"/>
      <c r="Q78" s="171"/>
      <c r="R78" s="171"/>
      <c r="S78" s="171"/>
      <c r="T78" s="292"/>
      <c r="U78" s="346" t="s">
        <v>384</v>
      </c>
      <c r="V78" s="292"/>
      <c r="W78" s="292"/>
      <c r="X78" s="292"/>
      <c r="Y78" s="292"/>
      <c r="Z78" s="292"/>
      <c r="AA78" s="292"/>
      <c r="AB78" s="292"/>
      <c r="AC78" s="49"/>
      <c r="AD78" s="49"/>
      <c r="AE78" s="49"/>
      <c r="AF78" s="49"/>
      <c r="AG78" s="49"/>
      <c r="AH78" s="49"/>
      <c r="AI78" s="49"/>
      <c r="AJ78" s="49"/>
      <c r="AK78" s="49"/>
      <c r="AL78" s="49"/>
      <c r="AM78" s="49"/>
      <c r="AN78" s="49"/>
      <c r="AO78" s="49"/>
      <c r="AP78" s="49"/>
      <c r="AQ78" s="49"/>
      <c r="AR78" s="49"/>
      <c r="AS78" s="49"/>
      <c r="AT78" s="54" t="s">
        <v>294</v>
      </c>
      <c r="AU78"/>
      <c r="AV78" s="49" t="s">
        <v>295</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49"/>
      <c r="G79" s="249"/>
      <c r="H79" s="249"/>
      <c r="I79" s="171"/>
      <c r="J79" s="171"/>
      <c r="K79" s="171"/>
      <c r="L79" s="171"/>
      <c r="M79" s="171"/>
      <c r="N79" s="171"/>
      <c r="O79" s="171"/>
      <c r="P79" s="171"/>
      <c r="Q79" s="171"/>
      <c r="R79" s="171"/>
      <c r="S79" s="171"/>
      <c r="T79" s="292"/>
      <c r="U79" s="292"/>
      <c r="V79" s="292"/>
      <c r="W79" s="292"/>
      <c r="X79" s="292"/>
      <c r="Y79" s="292"/>
      <c r="Z79" s="292"/>
      <c r="AA79" s="292"/>
      <c r="AB79" s="292"/>
      <c r="AC79" s="49"/>
      <c r="AD79" s="49"/>
      <c r="AE79" s="49"/>
      <c r="AF79" s="49"/>
      <c r="AG79" s="49"/>
      <c r="AH79" s="49"/>
      <c r="AI79" s="49"/>
      <c r="AJ79" s="49"/>
      <c r="AK79" s="49"/>
      <c r="AL79" s="49"/>
      <c r="AM79" s="49"/>
      <c r="AN79" s="49"/>
      <c r="AO79" s="49"/>
      <c r="AP79" s="49"/>
      <c r="AQ79" s="49"/>
      <c r="AR79" s="49"/>
      <c r="AS79" s="49"/>
      <c r="AT79" s="54" t="s">
        <v>296</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49"/>
      <c r="G80" s="249"/>
      <c r="H80" s="249"/>
      <c r="I80" s="171"/>
      <c r="J80" s="171"/>
      <c r="K80" s="171"/>
      <c r="L80" s="171"/>
      <c r="M80" s="171"/>
      <c r="N80" s="171"/>
      <c r="O80" s="171"/>
      <c r="P80" s="171"/>
      <c r="Q80" s="171"/>
      <c r="R80" s="171"/>
      <c r="S80" s="171"/>
      <c r="T80" s="292"/>
      <c r="U80" s="295" t="s">
        <v>400</v>
      </c>
      <c r="V80" s="292"/>
      <c r="W80" s="292"/>
      <c r="X80" s="292"/>
      <c r="Y80" s="292"/>
      <c r="Z80" s="292"/>
      <c r="AA80" s="292"/>
      <c r="AB80" s="292"/>
      <c r="AC80" s="49"/>
      <c r="AD80" s="49"/>
      <c r="AE80" s="49"/>
      <c r="AF80" s="49"/>
      <c r="AG80" s="49"/>
      <c r="AH80" s="49"/>
      <c r="AI80" s="49"/>
      <c r="AJ80" s="49"/>
      <c r="AK80" s="49"/>
      <c r="AL80" s="49"/>
      <c r="AM80" s="49"/>
      <c r="AN80" s="49"/>
      <c r="AO80" s="49"/>
      <c r="AP80" s="49"/>
      <c r="AQ80" s="49"/>
      <c r="AR80" s="49"/>
      <c r="AS80" s="49"/>
      <c r="AT80" s="54" t="s">
        <v>297</v>
      </c>
      <c r="AU80"/>
      <c r="AV80" s="49">
        <v>1</v>
      </c>
      <c r="AW80" s="362">
        <v>10000000</v>
      </c>
      <c r="AX80" s="305"/>
      <c r="AY80" s="305"/>
      <c r="AZ80" s="305"/>
      <c r="BA80" s="305"/>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49"/>
      <c r="G81" s="249"/>
      <c r="H81" s="249"/>
      <c r="I81" s="171"/>
      <c r="J81" s="171"/>
      <c r="K81" s="171"/>
      <c r="L81" s="171"/>
      <c r="M81" s="171"/>
      <c r="N81" s="171"/>
      <c r="O81" s="171"/>
      <c r="P81" s="171"/>
      <c r="Q81" s="171"/>
      <c r="R81" s="171"/>
      <c r="S81" s="171"/>
      <c r="T81" s="292"/>
      <c r="U81" s="291"/>
      <c r="V81" s="292"/>
      <c r="W81" s="292"/>
      <c r="X81" s="292"/>
      <c r="Y81" s="292"/>
      <c r="Z81" s="292"/>
      <c r="AA81" s="292"/>
      <c r="AB81" s="292"/>
      <c r="AC81" s="49"/>
      <c r="AD81" s="49"/>
      <c r="AE81" s="49"/>
      <c r="AF81" s="49"/>
      <c r="AG81" s="49"/>
      <c r="AH81" s="49"/>
      <c r="AI81" s="49"/>
      <c r="AJ81" s="49"/>
      <c r="AK81" s="49"/>
      <c r="AL81" s="49"/>
      <c r="AM81" s="49"/>
      <c r="AN81" s="49"/>
      <c r="AO81" s="49"/>
      <c r="AP81" s="49"/>
      <c r="AQ81" s="49"/>
      <c r="AR81" s="49"/>
      <c r="AS81" s="49"/>
      <c r="AT81" s="54" t="s">
        <v>298</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49"/>
      <c r="G82" s="249"/>
      <c r="H82" s="249"/>
      <c r="I82" s="171"/>
      <c r="J82" s="171"/>
      <c r="K82" s="171"/>
      <c r="L82" s="171"/>
      <c r="M82" s="171"/>
      <c r="N82" s="171"/>
      <c r="O82" s="171"/>
      <c r="P82" s="171"/>
      <c r="Q82" s="171"/>
      <c r="R82" s="171"/>
      <c r="S82" s="171"/>
      <c r="T82" s="292"/>
      <c r="U82" s="291"/>
      <c r="V82" s="292"/>
      <c r="W82" s="292"/>
      <c r="X82" s="292"/>
      <c r="Y82" s="292"/>
      <c r="Z82" s="292"/>
      <c r="AA82" s="292"/>
      <c r="AB82" s="292"/>
      <c r="AC82" s="49"/>
      <c r="AD82" s="49"/>
      <c r="AE82" s="49"/>
      <c r="AF82" s="49"/>
      <c r="AG82" s="49"/>
      <c r="AH82" s="49"/>
      <c r="AI82" s="49"/>
      <c r="AJ82" s="49"/>
      <c r="AK82" s="49"/>
      <c r="AL82" s="49"/>
      <c r="AM82" s="49"/>
      <c r="AN82" s="49"/>
      <c r="AO82" s="49"/>
      <c r="AP82" s="49"/>
      <c r="AQ82" s="49"/>
      <c r="AR82" s="49"/>
      <c r="AS82" s="49"/>
      <c r="AT82" s="54" t="s">
        <v>299</v>
      </c>
      <c r="AU82" t="s">
        <v>300</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49"/>
      <c r="G83" s="249"/>
      <c r="H83" s="249"/>
      <c r="I83" s="171"/>
      <c r="J83" s="171"/>
      <c r="K83" s="171"/>
      <c r="L83" s="171"/>
      <c r="M83" s="171"/>
      <c r="N83" s="171"/>
      <c r="O83" s="171"/>
      <c r="P83" s="171"/>
      <c r="Q83" s="171"/>
      <c r="R83" s="171"/>
      <c r="S83" s="171"/>
      <c r="T83" s="292"/>
      <c r="U83" s="296"/>
      <c r="V83" s="297" t="s">
        <v>380</v>
      </c>
      <c r="W83" s="298"/>
      <c r="X83" s="298"/>
      <c r="Y83" s="298"/>
      <c r="Z83" s="298"/>
      <c r="AA83" s="298"/>
      <c r="AB83" s="299"/>
      <c r="AC83" s="49"/>
      <c r="AD83" s="49"/>
      <c r="AE83" s="49"/>
      <c r="AF83" s="49"/>
      <c r="AG83" s="49"/>
      <c r="AH83" s="49"/>
      <c r="AI83" s="49"/>
      <c r="AJ83" s="49"/>
      <c r="AK83" s="49"/>
      <c r="AL83" s="49"/>
      <c r="AM83" s="49"/>
      <c r="AN83" s="49"/>
      <c r="AO83" s="49"/>
      <c r="AP83" s="49"/>
      <c r="AQ83" s="49"/>
      <c r="AR83" s="49"/>
      <c r="AS83" s="49"/>
      <c r="AT83" s="54" t="s">
        <v>301</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49"/>
      <c r="G84" s="249"/>
      <c r="H84" s="249"/>
      <c r="I84" s="171"/>
      <c r="J84" s="171"/>
      <c r="K84" s="171"/>
      <c r="L84" s="171"/>
      <c r="M84" s="171"/>
      <c r="N84" s="171"/>
      <c r="O84" s="171"/>
      <c r="P84" s="171"/>
      <c r="Q84" s="171"/>
      <c r="R84" s="171"/>
      <c r="S84" s="171"/>
      <c r="T84" s="292"/>
      <c r="U84" s="213"/>
      <c r="V84" s="31"/>
      <c r="W84" s="308"/>
      <c r="X84" s="308"/>
      <c r="Y84" s="308"/>
      <c r="Z84" s="308"/>
      <c r="AA84" s="308"/>
      <c r="AB84" s="309"/>
      <c r="AC84" s="49"/>
      <c r="AD84" s="49"/>
      <c r="AE84" s="49"/>
      <c r="AF84" s="49"/>
      <c r="AG84" s="49"/>
      <c r="AH84" s="49"/>
      <c r="AI84" s="49"/>
      <c r="AJ84" s="49"/>
      <c r="AK84" s="49"/>
      <c r="AL84" s="49"/>
      <c r="AM84" s="49"/>
      <c r="AN84" s="49"/>
      <c r="AO84" s="49"/>
      <c r="AP84" s="49"/>
      <c r="AQ84" s="49"/>
      <c r="AR84" s="49"/>
      <c r="AS84" s="49"/>
      <c r="AT84" s="54" t="s">
        <v>302</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49"/>
      <c r="G85" s="249"/>
      <c r="H85" s="249"/>
      <c r="I85" s="171"/>
      <c r="J85" s="171"/>
      <c r="K85" s="171"/>
      <c r="L85" s="171"/>
      <c r="M85" s="171"/>
      <c r="N85" s="171"/>
      <c r="O85" s="171"/>
      <c r="P85" s="171"/>
      <c r="Q85" s="171"/>
      <c r="R85" s="171"/>
      <c r="S85" s="171"/>
      <c r="T85" s="292"/>
      <c r="U85" s="324"/>
      <c r="V85" s="353" t="s">
        <v>386</v>
      </c>
      <c r="W85" s="292"/>
      <c r="X85" s="292"/>
      <c r="Y85" s="292"/>
      <c r="Z85" s="292"/>
      <c r="AA85" s="292"/>
      <c r="AB85" s="300"/>
      <c r="AC85" s="49"/>
      <c r="AD85" s="49"/>
      <c r="AE85" s="49"/>
      <c r="AF85" s="49"/>
      <c r="AG85" s="49"/>
      <c r="AH85" s="49"/>
      <c r="AI85" s="49"/>
      <c r="AJ85" s="49"/>
      <c r="AK85" s="49"/>
      <c r="AL85" s="49"/>
      <c r="AM85" s="49"/>
      <c r="AN85" s="49"/>
      <c r="AO85" s="49"/>
      <c r="AP85" s="49"/>
      <c r="AQ85" s="49"/>
      <c r="AR85" s="49"/>
      <c r="AS85" s="49"/>
      <c r="AT85" s="54" t="s">
        <v>303</v>
      </c>
      <c r="AU85"/>
      <c r="AV85" s="49" t="s">
        <v>304</v>
      </c>
      <c r="AW85" s="87">
        <v>0</v>
      </c>
      <c r="AX85" s="49"/>
      <c r="AY85" s="49"/>
      <c r="AZ85" s="49"/>
      <c r="BA85" s="49"/>
      <c r="BB85" s="305"/>
      <c r="BC85" s="305"/>
      <c r="BD85" s="305"/>
      <c r="BE85" s="305"/>
      <c r="BF85" s="305"/>
      <c r="BG85" s="305"/>
      <c r="BH85" s="305"/>
      <c r="BI85" s="305"/>
      <c r="BJ85" s="305"/>
      <c r="BK85" s="305"/>
      <c r="BL85" s="305"/>
      <c r="BM85" s="305"/>
      <c r="BN85" s="305"/>
      <c r="BO85" s="305"/>
      <c r="BP85" s="305"/>
      <c r="BQ85" s="305"/>
      <c r="BR85" s="305"/>
      <c r="BS85" s="305"/>
      <c r="BT85" s="305"/>
      <c r="BU85" s="305"/>
      <c r="BV85" s="305"/>
      <c r="BW85" s="305"/>
      <c r="BX85" s="359"/>
      <c r="BY85" s="359"/>
      <c r="BZ85" s="359"/>
      <c r="CA85"/>
      <c r="CB85"/>
    </row>
    <row r="86" spans="1:80" s="73" customFormat="1">
      <c r="A86" s="67"/>
      <c r="B86" s="57"/>
      <c r="C86" s="57"/>
      <c r="D86" s="99"/>
      <c r="F86" s="249"/>
      <c r="G86" s="249"/>
      <c r="H86" s="249"/>
      <c r="I86" s="171"/>
      <c r="J86" s="171"/>
      <c r="K86" s="171"/>
      <c r="L86" s="171"/>
      <c r="M86" s="171"/>
      <c r="N86" s="171"/>
      <c r="O86" s="171"/>
      <c r="P86" s="171"/>
      <c r="Q86" s="171"/>
      <c r="R86" s="171"/>
      <c r="S86" s="171"/>
      <c r="T86" s="292"/>
      <c r="U86" s="323"/>
      <c r="V86" s="31"/>
      <c r="W86" s="308"/>
      <c r="X86" s="308"/>
      <c r="Y86" s="308"/>
      <c r="Z86" s="308"/>
      <c r="AA86" s="308"/>
      <c r="AB86" s="309"/>
      <c r="AC86" s="49"/>
      <c r="AD86" s="49"/>
      <c r="AE86" s="49"/>
      <c r="AF86" s="49"/>
      <c r="AG86" s="49"/>
      <c r="AH86" s="49"/>
      <c r="AI86" s="49"/>
      <c r="AJ86" s="49"/>
      <c r="AK86" s="49"/>
      <c r="AL86" s="49"/>
      <c r="AM86" s="49"/>
      <c r="AN86" s="49"/>
      <c r="AO86" s="49"/>
      <c r="AP86" s="49"/>
      <c r="AQ86" s="49"/>
      <c r="AR86" s="49"/>
      <c r="AS86" s="49"/>
      <c r="AT86" s="54" t="s">
        <v>305</v>
      </c>
      <c r="AU86"/>
      <c r="AV86" s="49" t="s">
        <v>58</v>
      </c>
      <c r="AW86" s="87">
        <v>0</v>
      </c>
      <c r="AX86" s="49"/>
      <c r="AY86" s="49"/>
      <c r="AZ86" s="49"/>
      <c r="BA86" s="49"/>
      <c r="BB86" s="305"/>
      <c r="BC86" s="305"/>
      <c r="BD86" s="305"/>
      <c r="BE86" s="305"/>
      <c r="BF86" s="305"/>
      <c r="BG86" s="305"/>
      <c r="BH86" s="305"/>
      <c r="BI86" s="305"/>
      <c r="BJ86" s="305"/>
      <c r="BK86" s="305"/>
      <c r="BL86" s="305"/>
      <c r="BM86" s="305"/>
      <c r="BN86" s="305"/>
      <c r="BO86" s="305"/>
      <c r="BP86" s="305"/>
      <c r="BQ86" s="305"/>
      <c r="BR86" s="305"/>
      <c r="BS86" s="305"/>
      <c r="BT86" s="305"/>
      <c r="BU86" s="305"/>
      <c r="BV86" s="305"/>
      <c r="BW86" s="305"/>
      <c r="BX86" s="359"/>
      <c r="BY86" s="359"/>
      <c r="BZ86" s="359"/>
      <c r="CA86"/>
      <c r="CB86"/>
    </row>
    <row r="87" spans="1:80" s="73" customFormat="1">
      <c r="A87" s="67"/>
      <c r="B87" s="57"/>
      <c r="C87" s="57"/>
      <c r="D87" s="99"/>
      <c r="F87" s="249"/>
      <c r="G87" s="249"/>
      <c r="H87" s="249"/>
      <c r="I87" s="171"/>
      <c r="J87" s="171"/>
      <c r="K87" s="171"/>
      <c r="L87" s="171"/>
      <c r="M87" s="171"/>
      <c r="N87" s="171"/>
      <c r="O87" s="171"/>
      <c r="P87" s="171"/>
      <c r="Q87" s="171"/>
      <c r="R87" s="171"/>
      <c r="S87" s="171"/>
      <c r="T87" s="292"/>
      <c r="U87" s="323"/>
      <c r="V87" s="292"/>
      <c r="W87" s="292"/>
      <c r="X87" s="292"/>
      <c r="Y87" s="292"/>
      <c r="Z87" s="292"/>
      <c r="AA87" s="292"/>
      <c r="AB87" s="300"/>
      <c r="AC87" s="49"/>
      <c r="AD87" s="49"/>
      <c r="AE87" s="49"/>
      <c r="AF87" s="49"/>
      <c r="AG87" s="49"/>
      <c r="AH87" s="49"/>
      <c r="AI87" s="49"/>
      <c r="AJ87" s="49"/>
      <c r="AK87" s="49"/>
      <c r="AL87" s="49"/>
      <c r="AM87" s="49"/>
      <c r="AN87" s="49"/>
      <c r="AO87" s="49"/>
      <c r="AP87" s="49"/>
      <c r="AQ87" s="49"/>
      <c r="AR87" s="49"/>
      <c r="AS87" s="49"/>
      <c r="AT87" s="54" t="s">
        <v>306</v>
      </c>
      <c r="AU87"/>
      <c r="AV87" s="49" t="s">
        <v>58</v>
      </c>
      <c r="AW87" s="87">
        <v>1</v>
      </c>
      <c r="AX87" s="49"/>
      <c r="AY87" s="49"/>
      <c r="AZ87" s="49"/>
      <c r="BA87" s="49"/>
      <c r="BB87" s="305"/>
      <c r="BC87" s="305"/>
      <c r="BD87" s="305"/>
      <c r="BE87" s="305"/>
      <c r="BF87" s="305"/>
      <c r="BG87" s="305"/>
      <c r="BH87" s="305"/>
      <c r="BI87" s="305"/>
      <c r="BJ87" s="305"/>
      <c r="BK87" s="305"/>
      <c r="BL87" s="305"/>
      <c r="BM87" s="305"/>
      <c r="BN87" s="305"/>
      <c r="BO87" s="305"/>
      <c r="BP87" s="305"/>
      <c r="BQ87" s="305"/>
      <c r="BR87" s="305"/>
      <c r="BS87" s="305"/>
      <c r="BT87" s="305"/>
      <c r="BU87" s="305"/>
      <c r="BV87" s="305"/>
      <c r="BW87" s="305"/>
      <c r="BX87" s="359"/>
      <c r="BY87" s="359"/>
      <c r="BZ87" s="359"/>
      <c r="CA87"/>
      <c r="CB87"/>
    </row>
    <row r="88" spans="1:80" s="73" customFormat="1" ht="15" thickBot="1">
      <c r="A88" s="67"/>
      <c r="B88" s="57"/>
      <c r="C88" s="57"/>
      <c r="D88" s="99"/>
      <c r="F88" s="249"/>
      <c r="G88" s="249"/>
      <c r="H88" s="249"/>
      <c r="I88" s="171"/>
      <c r="J88" s="171"/>
      <c r="K88" s="171"/>
      <c r="L88" s="171"/>
      <c r="M88" s="171"/>
      <c r="N88" s="171"/>
      <c r="O88" s="171"/>
      <c r="P88" s="171"/>
      <c r="Q88" s="171"/>
      <c r="R88" s="171"/>
      <c r="S88" s="171"/>
      <c r="T88" s="292"/>
      <c r="U88" s="325"/>
      <c r="V88" s="303"/>
      <c r="W88" s="303"/>
      <c r="X88" s="303"/>
      <c r="Y88" s="303"/>
      <c r="Z88" s="303"/>
      <c r="AA88" s="303"/>
      <c r="AB88" s="304"/>
      <c r="AC88" s="49"/>
      <c r="AD88" s="49"/>
      <c r="AE88" s="49"/>
      <c r="AF88" s="49"/>
      <c r="AG88" s="49"/>
      <c r="AH88" s="49"/>
      <c r="AI88" s="49"/>
      <c r="AJ88" s="49"/>
      <c r="AK88" s="49"/>
      <c r="AL88" s="49"/>
      <c r="AM88" s="49"/>
      <c r="AN88" s="49"/>
      <c r="AO88" s="49"/>
      <c r="AP88" s="49"/>
      <c r="AQ88" s="49"/>
      <c r="AR88" s="49"/>
      <c r="AS88" s="49"/>
      <c r="AT88" s="54" t="s">
        <v>307</v>
      </c>
      <c r="AU88"/>
      <c r="AV88" s="49" t="s">
        <v>58</v>
      </c>
      <c r="AW88" s="87" t="s">
        <v>310</v>
      </c>
      <c r="AX88" s="49"/>
      <c r="AY88" s="49"/>
      <c r="AZ88" s="49"/>
      <c r="BA88" s="49"/>
      <c r="BB88" s="305"/>
      <c r="BC88" s="305"/>
      <c r="BD88" s="305"/>
      <c r="BE88" s="305"/>
      <c r="BF88" s="305"/>
      <c r="BG88" s="305"/>
      <c r="BH88" s="305"/>
      <c r="BI88" s="305"/>
      <c r="BJ88" s="305"/>
      <c r="BK88" s="305"/>
      <c r="BL88" s="305"/>
      <c r="BM88" s="305"/>
      <c r="BN88" s="305"/>
      <c r="BO88" s="305"/>
      <c r="BP88" s="305"/>
      <c r="BQ88" s="305"/>
      <c r="BR88" s="305"/>
      <c r="BS88" s="305"/>
      <c r="BT88" s="305"/>
      <c r="BU88" s="305"/>
      <c r="BV88" s="305"/>
      <c r="BW88" s="305"/>
      <c r="BX88" s="359"/>
      <c r="BY88" s="359"/>
      <c r="BZ88" s="359"/>
      <c r="CA88"/>
      <c r="CB88"/>
    </row>
    <row r="89" spans="1:80" s="73" customFormat="1" ht="15" thickBot="1">
      <c r="A89" s="67"/>
      <c r="B89" s="57"/>
      <c r="C89" s="57"/>
      <c r="D89" s="99"/>
      <c r="F89" s="249"/>
      <c r="G89" s="249"/>
      <c r="H89" s="249"/>
      <c r="I89" s="171"/>
      <c r="J89" s="171"/>
      <c r="K89" s="171"/>
      <c r="L89" s="171"/>
      <c r="M89" s="171"/>
      <c r="N89" s="171"/>
      <c r="O89" s="171"/>
      <c r="P89" s="171"/>
      <c r="Q89" s="171"/>
      <c r="R89" s="171"/>
      <c r="S89" s="171"/>
      <c r="T89" s="292"/>
      <c r="U89" s="293"/>
      <c r="V89" s="292"/>
      <c r="W89" s="292"/>
      <c r="X89" s="292"/>
      <c r="Y89" s="292"/>
      <c r="Z89" s="292"/>
      <c r="AA89" s="292"/>
      <c r="AB89" s="292"/>
      <c r="AC89" s="49"/>
      <c r="AD89" s="49"/>
      <c r="AE89" s="49"/>
      <c r="AF89" s="49"/>
      <c r="AG89" s="49"/>
      <c r="AH89" s="49"/>
      <c r="AI89" s="49"/>
      <c r="AJ89" s="49"/>
      <c r="AK89" s="49"/>
      <c r="AL89" s="49"/>
      <c r="AM89" s="49"/>
      <c r="AN89" s="49"/>
      <c r="AO89" s="49"/>
      <c r="AP89" s="49"/>
      <c r="AQ89" s="49"/>
      <c r="AR89" s="49"/>
      <c r="AS89" s="49"/>
      <c r="AT89" s="63" t="s">
        <v>308</v>
      </c>
      <c r="AU89" s="64" t="s">
        <v>309</v>
      </c>
      <c r="AV89" s="143"/>
      <c r="AW89" s="261" t="s">
        <v>311</v>
      </c>
      <c r="AX89" s="49"/>
      <c r="AY89" s="49"/>
      <c r="AZ89" s="49"/>
      <c r="BA89" s="49"/>
      <c r="BB89" s="305"/>
      <c r="BC89" s="305"/>
      <c r="BD89" s="305"/>
      <c r="BE89" s="305"/>
      <c r="BF89" s="305"/>
      <c r="BG89" s="305"/>
      <c r="BH89" s="305"/>
      <c r="BI89" s="305"/>
      <c r="BJ89" s="305"/>
      <c r="BK89" s="305"/>
      <c r="BL89" s="305"/>
      <c r="BM89" s="305"/>
      <c r="BN89" s="305"/>
      <c r="BO89" s="305"/>
      <c r="BP89" s="305"/>
      <c r="BQ89" s="305"/>
      <c r="BR89" s="305"/>
      <c r="BS89" s="305"/>
      <c r="BT89" s="305"/>
      <c r="BU89" s="305"/>
      <c r="BV89" s="305"/>
      <c r="BW89" s="305"/>
      <c r="BX89" s="359"/>
      <c r="BY89" s="359"/>
      <c r="BZ89" s="359"/>
      <c r="CA89"/>
      <c r="CB89"/>
    </row>
    <row r="90" spans="1:80" s="73" customFormat="1">
      <c r="A90" s="67"/>
      <c r="B90" s="57"/>
      <c r="C90" s="57"/>
      <c r="D90" s="99"/>
      <c r="F90" s="249"/>
      <c r="G90" s="249"/>
      <c r="H90" s="249"/>
      <c r="I90" s="171"/>
      <c r="J90" s="171"/>
      <c r="K90" s="171"/>
      <c r="L90" s="171"/>
      <c r="M90" s="171"/>
      <c r="N90" s="171"/>
      <c r="O90" s="171"/>
      <c r="P90" s="171"/>
      <c r="Q90" s="171"/>
      <c r="R90" s="171"/>
      <c r="S90" s="171"/>
      <c r="T90" s="292"/>
      <c r="U90" s="293"/>
      <c r="V90" s="292"/>
      <c r="W90" s="292"/>
      <c r="X90" s="292"/>
      <c r="Y90" s="292"/>
      <c r="Z90" s="292"/>
      <c r="AA90" s="292"/>
      <c r="AB90" s="292"/>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05"/>
      <c r="BC90" s="305"/>
      <c r="BD90" s="305"/>
      <c r="BE90" s="305"/>
      <c r="BF90" s="305"/>
      <c r="BG90" s="305"/>
      <c r="BH90" s="305"/>
      <c r="BI90" s="305"/>
      <c r="BJ90" s="305"/>
      <c r="BK90" s="305"/>
      <c r="BL90" s="305"/>
      <c r="BM90" s="305"/>
      <c r="BN90" s="305"/>
      <c r="BO90" s="305"/>
      <c r="BP90" s="305"/>
      <c r="BQ90" s="305"/>
      <c r="BR90" s="305"/>
      <c r="BS90" s="305"/>
      <c r="BT90" s="305"/>
      <c r="BU90" s="305"/>
      <c r="BV90" s="305"/>
      <c r="BW90" s="305"/>
      <c r="BX90" s="359"/>
      <c r="BY90" s="359"/>
      <c r="BZ90" s="359"/>
      <c r="CA90"/>
      <c r="CB90"/>
    </row>
    <row r="91" spans="1:80" s="73" customFormat="1">
      <c r="A91" s="67"/>
      <c r="B91" s="57"/>
      <c r="C91" s="57"/>
      <c r="D91" s="99"/>
      <c r="F91" s="249"/>
      <c r="G91" s="249"/>
      <c r="H91" s="249"/>
      <c r="I91" s="171"/>
      <c r="J91" s="171"/>
      <c r="K91" s="171"/>
      <c r="L91" s="171"/>
      <c r="M91" s="171"/>
      <c r="N91" s="171"/>
      <c r="O91" s="171"/>
      <c r="P91" s="171"/>
      <c r="Q91" s="171"/>
      <c r="R91" s="171"/>
      <c r="S91" s="171"/>
      <c r="T91" s="171"/>
      <c r="U91" s="249"/>
      <c r="V91" s="171"/>
      <c r="W91" s="171"/>
      <c r="X91" s="171"/>
      <c r="Y91" s="171"/>
      <c r="Z91" s="171"/>
      <c r="AA91" s="171"/>
      <c r="AB91" s="171"/>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05"/>
      <c r="BC91" s="305"/>
      <c r="BD91" s="305"/>
      <c r="BE91" s="305"/>
      <c r="BF91" s="305"/>
      <c r="BG91" s="305"/>
      <c r="BH91" s="305"/>
      <c r="BI91" s="305"/>
      <c r="BJ91" s="305"/>
      <c r="BK91" s="305"/>
      <c r="BL91" s="305"/>
      <c r="BM91" s="305"/>
      <c r="BN91" s="305"/>
      <c r="BO91" s="305"/>
      <c r="BP91" s="305"/>
      <c r="BQ91" s="305"/>
      <c r="BR91" s="305"/>
      <c r="BS91" s="305"/>
      <c r="BT91" s="305"/>
      <c r="BU91" s="305"/>
      <c r="BV91" s="305"/>
      <c r="BW91" s="305"/>
      <c r="BX91" s="359"/>
      <c r="BY91" s="359"/>
      <c r="BZ91" s="359"/>
      <c r="CA91"/>
      <c r="CB91"/>
    </row>
    <row r="92" spans="1:80" s="73" customFormat="1">
      <c r="A92" s="67"/>
      <c r="B92" s="57"/>
      <c r="C92" s="57"/>
      <c r="D92" s="99"/>
      <c r="F92" s="249"/>
      <c r="G92" s="249"/>
      <c r="H92" s="249"/>
      <c r="I92" s="171"/>
      <c r="J92" s="171"/>
      <c r="K92" s="171"/>
      <c r="L92" s="171"/>
      <c r="M92" s="171"/>
      <c r="N92" s="171"/>
      <c r="O92" s="171"/>
      <c r="P92" s="171"/>
      <c r="Q92" s="171"/>
      <c r="R92" s="171"/>
      <c r="S92" s="171"/>
      <c r="T92" s="171"/>
      <c r="V92" s="171"/>
      <c r="W92" s="171"/>
      <c r="X92" s="171"/>
      <c r="Y92" s="171"/>
      <c r="Z92" s="171"/>
      <c r="AA92" s="171"/>
      <c r="AB92" s="171"/>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05"/>
      <c r="BC92" s="305"/>
      <c r="BD92" s="305"/>
      <c r="BE92" s="305"/>
      <c r="BF92" s="305"/>
      <c r="BG92" s="305"/>
      <c r="BH92" s="305"/>
      <c r="BI92" s="305"/>
      <c r="BJ92" s="305"/>
      <c r="BK92" s="305"/>
      <c r="BL92" s="305"/>
      <c r="BM92" s="305"/>
      <c r="BN92" s="305"/>
      <c r="BO92" s="305"/>
      <c r="BP92" s="305"/>
      <c r="BQ92" s="305"/>
      <c r="BR92" s="305"/>
      <c r="BS92" s="305"/>
      <c r="BT92" s="305"/>
      <c r="BU92" s="305"/>
      <c r="BV92" s="305"/>
      <c r="BW92" s="305"/>
      <c r="BX92" s="359"/>
      <c r="BY92" s="359"/>
      <c r="BZ92" s="359"/>
      <c r="CA92"/>
      <c r="CB92"/>
    </row>
    <row r="93" spans="1:80" s="73" customFormat="1">
      <c r="A93" s="67"/>
      <c r="B93" s="57"/>
      <c r="C93" s="57"/>
      <c r="D93" s="99"/>
      <c r="F93" s="249"/>
      <c r="G93" s="249"/>
      <c r="H93" s="249"/>
      <c r="I93" s="171"/>
      <c r="J93" s="171"/>
      <c r="K93" s="171"/>
      <c r="L93" s="171"/>
      <c r="M93" s="171"/>
      <c r="N93" s="171"/>
      <c r="O93" s="171"/>
      <c r="P93" s="171"/>
      <c r="Q93" s="171"/>
      <c r="R93" s="171"/>
      <c r="S93" s="171"/>
      <c r="T93" s="171"/>
      <c r="AC93"/>
      <c r="AD93"/>
      <c r="AE93"/>
      <c r="AF93"/>
      <c r="AG93"/>
      <c r="AH93"/>
      <c r="AI93"/>
      <c r="AJ93"/>
      <c r="AK93"/>
      <c r="AL93"/>
      <c r="AM93"/>
      <c r="AN93"/>
      <c r="AO93"/>
      <c r="AP93"/>
      <c r="AQ93" s="49"/>
      <c r="AR93" s="49"/>
      <c r="AS93" s="49"/>
      <c r="AT93" s="49"/>
      <c r="AU93" s="49"/>
      <c r="AV93" s="49"/>
      <c r="AW93" s="49"/>
      <c r="AX93" s="49"/>
      <c r="AY93" s="49"/>
      <c r="AZ93" s="49"/>
      <c r="BA93" s="49"/>
      <c r="BB93" s="305"/>
      <c r="BC93" s="305"/>
      <c r="BD93" s="305"/>
      <c r="BE93" s="305"/>
      <c r="BF93" s="305"/>
      <c r="BG93" s="305"/>
      <c r="BH93" s="305"/>
      <c r="BI93" s="305"/>
      <c r="BJ93" s="305"/>
      <c r="BK93" s="305"/>
      <c r="BL93" s="305"/>
      <c r="BM93" s="305"/>
      <c r="BN93" s="305"/>
      <c r="BO93" s="305"/>
      <c r="BP93" s="305"/>
      <c r="BQ93" s="305"/>
      <c r="BR93" s="305"/>
      <c r="BS93" s="305"/>
      <c r="BT93" s="305"/>
      <c r="BU93" s="305"/>
      <c r="BV93" s="305"/>
      <c r="BW93" s="305"/>
      <c r="BX93" s="359"/>
      <c r="BY93" s="359"/>
      <c r="BZ93" s="359"/>
      <c r="CA93"/>
      <c r="CB93"/>
    </row>
    <row r="94" spans="1:80" ht="22.2" customHeight="1">
      <c r="T94" s="292"/>
      <c r="U94" s="352" t="s">
        <v>314</v>
      </c>
      <c r="V94" s="294"/>
      <c r="W94" s="294"/>
      <c r="X94" s="294"/>
      <c r="Y94" s="294"/>
      <c r="Z94" s="294"/>
      <c r="AA94" s="294"/>
      <c r="AB94" s="294"/>
      <c r="AC94"/>
      <c r="AT94" s="66" t="s">
        <v>228</v>
      </c>
    </row>
    <row r="95" spans="1:80" ht="18.600000000000001" thickBot="1">
      <c r="T95" s="292"/>
      <c r="U95" s="363" t="s">
        <v>330</v>
      </c>
      <c r="V95" s="294"/>
      <c r="W95" s="292"/>
      <c r="X95" s="292"/>
      <c r="Y95" s="292"/>
      <c r="Z95" s="292"/>
      <c r="AA95" s="292"/>
      <c r="AB95" s="292"/>
      <c r="AC95"/>
    </row>
    <row r="96" spans="1:80">
      <c r="T96" s="292"/>
      <c r="U96" s="296"/>
      <c r="V96" s="297" t="s">
        <v>398</v>
      </c>
      <c r="W96" s="298"/>
      <c r="X96" s="298"/>
      <c r="Y96" s="298"/>
      <c r="Z96" s="298"/>
      <c r="AA96" s="298"/>
      <c r="AB96" s="299"/>
      <c r="AC96"/>
    </row>
    <row r="97" spans="20:30">
      <c r="T97" s="292"/>
      <c r="U97" s="213"/>
      <c r="V97" s="31" t="s">
        <v>397</v>
      </c>
      <c r="W97" s="308"/>
      <c r="X97" s="308"/>
      <c r="Y97" s="308"/>
      <c r="Z97" s="308"/>
      <c r="AA97" s="308"/>
      <c r="AB97" s="309"/>
      <c r="AC97"/>
    </row>
    <row r="98" spans="20:30">
      <c r="T98" s="292"/>
      <c r="U98" s="213"/>
      <c r="V98" s="294"/>
      <c r="W98" s="292"/>
      <c r="X98" s="292"/>
      <c r="Y98" s="292"/>
      <c r="Z98" s="292"/>
      <c r="AA98" s="292"/>
      <c r="AB98" s="300"/>
      <c r="AC98"/>
    </row>
    <row r="99" spans="20:30" ht="15" thickBot="1">
      <c r="T99" s="292"/>
      <c r="U99" s="301"/>
      <c r="V99" s="302"/>
      <c r="W99" s="303"/>
      <c r="X99" s="303"/>
      <c r="Y99" s="303"/>
      <c r="Z99" s="303"/>
      <c r="AA99" s="303"/>
      <c r="AB99" s="304"/>
      <c r="AC99"/>
    </row>
    <row r="100" spans="20:30">
      <c r="T100" s="292"/>
      <c r="U100" s="294"/>
      <c r="V100" s="294"/>
      <c r="W100" s="294"/>
      <c r="X100" s="294"/>
      <c r="Y100" s="294"/>
      <c r="Z100" s="294"/>
      <c r="AA100" s="294"/>
      <c r="AB100" s="294"/>
      <c r="AC100"/>
    </row>
    <row r="101" spans="20:30">
      <c r="T101" s="292"/>
      <c r="U101" t="s">
        <v>322</v>
      </c>
      <c r="V101" t="s">
        <v>316</v>
      </c>
      <c r="W101" t="s">
        <v>317</v>
      </c>
      <c r="X101" t="s">
        <v>318</v>
      </c>
      <c r="Y101" t="s">
        <v>319</v>
      </c>
      <c r="Z101" t="s">
        <v>320</v>
      </c>
      <c r="AA101" t="s">
        <v>321</v>
      </c>
      <c r="AB101" s="294"/>
      <c r="AC101"/>
    </row>
    <row r="102" spans="20:30">
      <c r="T102" s="292"/>
      <c r="U102" s="275" t="s">
        <v>389</v>
      </c>
      <c r="V102" s="305">
        <v>3314534012.7205801</v>
      </c>
      <c r="W102" s="305">
        <v>3081878158.8949699</v>
      </c>
      <c r="X102" s="305">
        <v>1840182184.3132601</v>
      </c>
      <c r="Y102" s="305">
        <v>2774384018.3643699</v>
      </c>
      <c r="Z102" s="305">
        <v>1512816415.4760299</v>
      </c>
      <c r="AA102" s="305">
        <v>1600511863.0887902</v>
      </c>
      <c r="AB102" s="307"/>
      <c r="AC102" s="359"/>
    </row>
    <row r="103" spans="20:30">
      <c r="T103" s="292"/>
      <c r="U103" s="275" t="s">
        <v>390</v>
      </c>
      <c r="V103" s="305">
        <v>1055891969963.09</v>
      </c>
      <c r="W103" s="305">
        <v>1055479154089.4</v>
      </c>
      <c r="X103" s="305">
        <v>948221129197.00696</v>
      </c>
      <c r="Y103" s="305">
        <v>1022542866466.14</v>
      </c>
      <c r="Z103" s="305">
        <v>894719232580.89404</v>
      </c>
      <c r="AA103" s="305">
        <v>926912366122.27295</v>
      </c>
      <c r="AB103" s="307"/>
      <c r="AC103" s="359"/>
    </row>
    <row r="104" spans="20:30">
      <c r="T104" s="292"/>
      <c r="U104" s="275" t="s">
        <v>391</v>
      </c>
      <c r="V104" s="305">
        <v>-45147326232.825699</v>
      </c>
      <c r="W104" s="305">
        <v>-44949393770.070694</v>
      </c>
      <c r="X104" s="305">
        <v>-35464515613.138397</v>
      </c>
      <c r="Y104" s="305">
        <v>-41741902656.033951</v>
      </c>
      <c r="Z104" s="305">
        <v>-32139751520.124847</v>
      </c>
      <c r="AA104" s="305">
        <v>-33410997607.811249</v>
      </c>
      <c r="AB104" s="307"/>
      <c r="AC104" s="359"/>
    </row>
    <row r="105" spans="20:30">
      <c r="T105" s="292"/>
      <c r="U105" s="293"/>
      <c r="V105" s="292"/>
      <c r="W105" s="292"/>
      <c r="X105" s="292"/>
      <c r="Y105" s="292"/>
      <c r="Z105" s="292"/>
      <c r="AA105" s="292"/>
      <c r="AB105" s="294"/>
      <c r="AC105"/>
    </row>
    <row r="106" spans="20:30" ht="18">
      <c r="T106" s="292"/>
      <c r="U106" s="363" t="s">
        <v>392</v>
      </c>
      <c r="V106" s="292"/>
      <c r="W106" s="292"/>
      <c r="X106" s="292"/>
      <c r="Y106" s="292"/>
      <c r="Z106" s="292"/>
      <c r="AA106" s="292"/>
      <c r="AB106" s="294"/>
      <c r="AC106"/>
    </row>
    <row r="107" spans="20:30">
      <c r="T107" s="292"/>
      <c r="U107" s="294"/>
      <c r="V107" s="292"/>
      <c r="W107" s="292"/>
      <c r="X107" s="292"/>
      <c r="Y107" s="292"/>
      <c r="Z107" s="292"/>
      <c r="AA107" s="292"/>
      <c r="AB107" s="294"/>
      <c r="AC107"/>
    </row>
    <row r="108" spans="20:30">
      <c r="T108" s="292"/>
      <c r="U108" s="293"/>
      <c r="V108" s="292"/>
      <c r="W108" s="292"/>
      <c r="X108" s="292"/>
      <c r="Y108" s="292"/>
      <c r="Z108" s="292"/>
      <c r="AA108" s="292"/>
      <c r="AB108" s="292"/>
    </row>
    <row r="109" spans="20:30">
      <c r="T109" s="292"/>
      <c r="U109" s="293"/>
      <c r="V109" s="292"/>
      <c r="W109" s="292"/>
      <c r="X109" s="292"/>
      <c r="Y109" s="292"/>
      <c r="Z109" s="292"/>
      <c r="AA109" s="292"/>
      <c r="AB109" s="294"/>
      <c r="AC109"/>
    </row>
    <row r="110" spans="20:30" ht="18.600000000000001" thickBot="1">
      <c r="T110" s="292"/>
      <c r="U110" s="363" t="s">
        <v>401</v>
      </c>
      <c r="V110" s="292"/>
      <c r="W110" s="292"/>
      <c r="X110" s="292"/>
      <c r="Y110" s="292"/>
      <c r="Z110" s="292"/>
      <c r="AA110" s="292"/>
      <c r="AB110" s="294"/>
      <c r="AC110"/>
      <c r="AD110"/>
    </row>
    <row r="111" spans="20:30">
      <c r="T111" s="292"/>
      <c r="U111" s="296"/>
      <c r="V111" s="297" t="s">
        <v>396</v>
      </c>
      <c r="W111" s="298"/>
      <c r="X111" s="298"/>
      <c r="Y111" s="298"/>
      <c r="Z111" s="298"/>
      <c r="AA111" s="298"/>
      <c r="AB111" s="299"/>
      <c r="AC111"/>
      <c r="AD111"/>
    </row>
    <row r="112" spans="20:30">
      <c r="T112" s="292"/>
      <c r="U112" s="213"/>
      <c r="V112" s="31" t="s">
        <v>399</v>
      </c>
      <c r="W112" s="308"/>
      <c r="X112" s="308"/>
      <c r="Y112" s="308"/>
      <c r="Z112" s="308"/>
      <c r="AA112" s="308"/>
      <c r="AB112" s="309"/>
      <c r="AC112"/>
      <c r="AD112"/>
    </row>
    <row r="113" spans="20:41">
      <c r="T113" s="292"/>
      <c r="U113" s="213"/>
      <c r="V113" s="294"/>
      <c r="W113" s="292"/>
      <c r="X113" s="292"/>
      <c r="Y113" s="292"/>
      <c r="Z113" s="292"/>
      <c r="AA113" s="292"/>
      <c r="AB113" s="300"/>
    </row>
    <row r="114" spans="20:41" ht="15" thickBot="1">
      <c r="T114" s="292"/>
      <c r="U114" s="301"/>
      <c r="V114" s="302"/>
      <c r="W114" s="303"/>
      <c r="X114" s="303"/>
      <c r="Y114" s="303"/>
      <c r="Z114" s="303"/>
      <c r="AA114" s="303"/>
      <c r="AB114" s="304"/>
    </row>
    <row r="115" spans="20:41">
      <c r="T115" s="292"/>
      <c r="U115" s="306"/>
      <c r="V115" s="292"/>
      <c r="W115" s="292"/>
      <c r="X115" s="292"/>
      <c r="Y115" s="292"/>
      <c r="Z115" s="292"/>
      <c r="AA115" s="292"/>
      <c r="AB115" s="292"/>
    </row>
    <row r="122" spans="20:41">
      <c r="U122" s="249"/>
      <c r="V122" s="171"/>
      <c r="W122" s="171"/>
      <c r="X122" s="171"/>
      <c r="Y122" s="171"/>
      <c r="Z122" s="171"/>
      <c r="AA122" s="171"/>
      <c r="AB122" s="171"/>
    </row>
    <row r="123" spans="20:41">
      <c r="U123" s="275" t="s">
        <v>185</v>
      </c>
    </row>
    <row r="124" spans="20:41">
      <c r="U124" s="53" t="s">
        <v>148</v>
      </c>
      <c r="V124" s="49" t="s">
        <v>70</v>
      </c>
      <c r="W124" s="49" t="s">
        <v>149</v>
      </c>
      <c r="X124" s="49" t="s">
        <v>159</v>
      </c>
      <c r="Y124" s="50" t="s">
        <v>150</v>
      </c>
      <c r="Z124" s="50" t="s">
        <v>328</v>
      </c>
      <c r="AA124" s="49" t="s">
        <v>160</v>
      </c>
      <c r="AB124" s="49" t="s">
        <v>283</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52</vt:i4>
      </vt:variant>
    </vt:vector>
  </HeadingPairs>
  <TitlesOfParts>
    <vt:vector size="59" baseType="lpstr">
      <vt:lpstr>GlobalConfig</vt:lpstr>
      <vt:lpstr>CreateStucture</vt:lpstr>
      <vt:lpstr>Sheet1</vt:lpstr>
      <vt:lpstr>BuildYourStructure</vt:lpstr>
      <vt:lpstr>Sheet3</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Sheet1!PROJECT_PARAMETERS</vt:lpstr>
      <vt:lpstr>PROJECT_PARAMETERS</vt:lpstr>
      <vt:lpstr>python_path</vt:lpstr>
      <vt:lpstr>python_script_path</vt:lpstr>
      <vt:lpstr>python_scripts_path</vt:lpstr>
      <vt:lpstr>Sheet1!RNA_CURR_TRUE</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TOWER_plot</vt:lpstr>
      <vt:lpstr>TP_plot</vt:lpstr>
      <vt:lpstr>Sheet1!Use_MP</vt:lpstr>
      <vt:lpstr>Use_MP</vt:lpstr>
      <vt:lpstr>Sheet1!Use_TP</vt:lpstr>
      <vt:lpstr>Use_TP</vt:lpstr>
      <vt:lpstr>Sheet1!UseMPGeomConv</vt:lpstr>
      <vt:lpstr>UseMPGeomConv</vt:lpstr>
      <vt:lpstr>Sheet1!UseTOWERGeomConv</vt:lpstr>
      <vt:lpstr>UseTOWERGeomConv</vt:lpstr>
      <vt:lpstr>Sheet1!UseTPGeomConv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2025-11-04T12:37:39Z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